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Eric\Documents\"/>
    </mc:Choice>
  </mc:AlternateContent>
  <bookViews>
    <workbookView xWindow="765" yWindow="720" windowWidth="34665" windowHeight="19695" tabRatio="500"/>
  </bookViews>
  <sheets>
    <sheet name="INSTRUCTIONS+FAQ" sheetId="6" r:id="rId1"/>
    <sheet name="WARMUP" sheetId="9" r:id="rId2"/>
    <sheet name="TRAINING" sheetId="3" r:id="rId3"/>
    <sheet name="MAXES+CHART" sheetId="4" r:id="rId4"/>
    <sheet name="RPE" sheetId="8" r:id="rId5"/>
  </sheets>
  <externalReferences>
    <externalReference r:id="rId6"/>
    <externalReference r:id="rId7"/>
  </externalReferences>
  <definedNames>
    <definedName name="a" localSheetId="0">#REF!</definedName>
    <definedName name="a" localSheetId="4">#REF!</definedName>
    <definedName name="b" localSheetId="0">#REF!</definedName>
    <definedName name="b" localSheetId="4">#REF!</definedName>
    <definedName name="c." localSheetId="0">#REF!</definedName>
    <definedName name="c." localSheetId="4">#REF!</definedName>
    <definedName name="d" localSheetId="0">#REF!</definedName>
    <definedName name="d" localSheetId="4">#REF!</definedName>
    <definedName name="Dates" localSheetId="1">[1]NUTRITION!$A$32:$A$38,[1]NUTRITION!$A$40:$A$46,[1]NUTRITION!$A$48:$A$54,[1]NUTRITION!$A$56:$A$62,[1]NUTRITION!$A$64:$A$70,[1]NUTRITION!$A$72:$A$78,[1]NUTRITION!$A$80:$A$86,[1]NUTRITION!$A$88:$A$94,[1]NUTRITION!$A$96:$A$102,[1]NUTRITION!$A$104:$A$110,[1]NUTRITION!$A$112:$A$118 NUTRITI</definedName>
    <definedName name="e" localSheetId="0">#REF!</definedName>
    <definedName name="e" localSheetId="4">#REF!</definedName>
    <definedName name="ExpThis" localSheetId="1">OFFSET([1]NUTRITION!$B$31, 1, 0, [1]NUTRITION!$A$29, 1)</definedName>
    <definedName name="ExpThis">OFFSET([2]NUTRITION!$C$31, 1, 0, [2]NUTRITION!$B$29, 1)</definedName>
    <definedName name="f" localSheetId="0">#REF!</definedName>
    <definedName name="f" localSheetId="4">#REF!</definedName>
    <definedName name="k" localSheetId="0">#REF!</definedName>
    <definedName name="k" localSheetId="4">#REF!</definedName>
    <definedName name="unit" localSheetId="0">#REF!</definedName>
    <definedName name="unit" localSheetId="4">#REF!</definedName>
    <definedName name="WinCal0" localSheetId="1">#REF!</definedName>
    <definedName name="WinCalendar_Calendar_1" localSheetId="1">#REF!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25" i="3" l="1"/>
  <c r="AA25" i="3"/>
  <c r="I124" i="3"/>
  <c r="I130" i="3"/>
  <c r="I58" i="3"/>
  <c r="I91" i="3"/>
  <c r="D17" i="4"/>
  <c r="D18" i="4"/>
  <c r="D19" i="4"/>
  <c r="E11" i="9"/>
  <c r="E10" i="9"/>
  <c r="E9" i="9"/>
  <c r="CF92" i="3"/>
  <c r="CF59" i="3"/>
  <c r="Z92" i="3"/>
  <c r="FD149" i="3"/>
  <c r="EZ148" i="3"/>
  <c r="FE148" i="3"/>
  <c r="FC148" i="3"/>
  <c r="FI152" i="3"/>
  <c r="FD143" i="3"/>
  <c r="FE142" i="3"/>
  <c r="FI146" i="3"/>
  <c r="FD137" i="3"/>
  <c r="FE136" i="3"/>
  <c r="FI140" i="3"/>
  <c r="FD131" i="3"/>
  <c r="FE130" i="3"/>
  <c r="FC130" i="3"/>
  <c r="FI134" i="3"/>
  <c r="FE124" i="3"/>
  <c r="FD125" i="3"/>
  <c r="FI128" i="3"/>
  <c r="FD116" i="3"/>
  <c r="EZ115" i="3"/>
  <c r="FE115" i="3"/>
  <c r="FC115" i="3"/>
  <c r="FI119" i="3"/>
  <c r="FD110" i="3"/>
  <c r="EZ109" i="3"/>
  <c r="FE109" i="3"/>
  <c r="FC109" i="3"/>
  <c r="FI113" i="3"/>
  <c r="FD104" i="3"/>
  <c r="EZ103" i="3"/>
  <c r="FE103" i="3"/>
  <c r="FC103" i="3"/>
  <c r="FI107" i="3"/>
  <c r="FD98" i="3"/>
  <c r="EZ97" i="3"/>
  <c r="FE97" i="3"/>
  <c r="FC97" i="3"/>
  <c r="FI101" i="3"/>
  <c r="FD92" i="3"/>
  <c r="FE91" i="3"/>
  <c r="FI95" i="3"/>
  <c r="FD83" i="3"/>
  <c r="EZ82" i="3"/>
  <c r="FE82" i="3"/>
  <c r="FC82" i="3"/>
  <c r="FI86" i="3"/>
  <c r="FD77" i="3"/>
  <c r="EZ76" i="3"/>
  <c r="FE76" i="3"/>
  <c r="FC76" i="3"/>
  <c r="FI80" i="3"/>
  <c r="FD71" i="3"/>
  <c r="EZ70" i="3"/>
  <c r="FE70" i="3"/>
  <c r="FI74" i="3"/>
  <c r="FD65" i="3"/>
  <c r="FE64" i="3"/>
  <c r="FI68" i="3"/>
  <c r="FD59" i="3"/>
  <c r="FE58" i="3"/>
  <c r="FI62" i="3"/>
  <c r="D26" i="3"/>
  <c r="I26" i="3"/>
  <c r="D27" i="3"/>
  <c r="I27" i="3"/>
  <c r="D28" i="3"/>
  <c r="I28" i="3"/>
  <c r="D29" i="3"/>
  <c r="I29" i="3"/>
  <c r="D30" i="3"/>
  <c r="I30" i="3"/>
  <c r="FD215" i="3"/>
  <c r="HH215" i="3"/>
  <c r="EZ214" i="3"/>
  <c r="HD214" i="3"/>
  <c r="HI214" i="3"/>
  <c r="FC214" i="3"/>
  <c r="HG214" i="3"/>
  <c r="HM218" i="3"/>
  <c r="FD209" i="3"/>
  <c r="HH209" i="3"/>
  <c r="EZ208" i="3"/>
  <c r="HD208" i="3"/>
  <c r="HI208" i="3"/>
  <c r="FC208" i="3"/>
  <c r="HG208" i="3"/>
  <c r="HM212" i="3"/>
  <c r="FD203" i="3"/>
  <c r="HH203" i="3"/>
  <c r="EZ202" i="3"/>
  <c r="HD202" i="3"/>
  <c r="HI202" i="3"/>
  <c r="FC202" i="3"/>
  <c r="HG202" i="3"/>
  <c r="HM206" i="3"/>
  <c r="FD197" i="3"/>
  <c r="HH197" i="3"/>
  <c r="EZ196" i="3"/>
  <c r="HD196" i="3"/>
  <c r="HI196" i="3"/>
  <c r="FC196" i="3"/>
  <c r="HG196" i="3"/>
  <c r="HM200" i="3"/>
  <c r="FD191" i="3"/>
  <c r="HH191" i="3"/>
  <c r="EZ190" i="3"/>
  <c r="HD190" i="3"/>
  <c r="HI190" i="3"/>
  <c r="FC190" i="3"/>
  <c r="HG190" i="3"/>
  <c r="HM194" i="3"/>
  <c r="FD182" i="3"/>
  <c r="HH182" i="3"/>
  <c r="EZ181" i="3"/>
  <c r="HD181" i="3"/>
  <c r="HI181" i="3"/>
  <c r="FC181" i="3"/>
  <c r="HG181" i="3"/>
  <c r="HM185" i="3"/>
  <c r="FD176" i="3"/>
  <c r="HH176" i="3"/>
  <c r="EZ175" i="3"/>
  <c r="HD175" i="3"/>
  <c r="HI175" i="3"/>
  <c r="FC175" i="3"/>
  <c r="HG175" i="3"/>
  <c r="HM179" i="3"/>
  <c r="FD170" i="3"/>
  <c r="HH170" i="3"/>
  <c r="EZ169" i="3"/>
  <c r="HD169" i="3"/>
  <c r="HI169" i="3"/>
  <c r="FC169" i="3"/>
  <c r="HG169" i="3"/>
  <c r="HM173" i="3"/>
  <c r="FD164" i="3"/>
  <c r="HH164" i="3"/>
  <c r="EZ163" i="3"/>
  <c r="HD163" i="3"/>
  <c r="HI163" i="3"/>
  <c r="FC163" i="3"/>
  <c r="HG163" i="3"/>
  <c r="HM167" i="3"/>
  <c r="FD158" i="3"/>
  <c r="HH158" i="3"/>
  <c r="EZ157" i="3"/>
  <c r="HD157" i="3"/>
  <c r="HI157" i="3"/>
  <c r="FC157" i="3"/>
  <c r="HG157" i="3"/>
  <c r="HM161" i="3"/>
  <c r="HH149" i="3"/>
  <c r="HD148" i="3"/>
  <c r="HI148" i="3"/>
  <c r="HG148" i="3"/>
  <c r="HM152" i="3"/>
  <c r="HH143" i="3"/>
  <c r="HD142" i="3"/>
  <c r="HH142" i="3"/>
  <c r="HI142" i="3"/>
  <c r="HG142" i="3"/>
  <c r="HM146" i="3"/>
  <c r="HH137" i="3"/>
  <c r="HD136" i="3"/>
  <c r="HH136" i="3"/>
  <c r="HI136" i="3"/>
  <c r="HG136" i="3"/>
  <c r="HM140" i="3"/>
  <c r="HH131" i="3"/>
  <c r="HD130" i="3"/>
  <c r="HH130" i="3"/>
  <c r="HI130" i="3"/>
  <c r="HG130" i="3"/>
  <c r="HM134" i="3"/>
  <c r="HH125" i="3"/>
  <c r="HD124" i="3"/>
  <c r="HH124" i="3"/>
  <c r="HI124" i="3"/>
  <c r="HG124" i="3"/>
  <c r="HM128" i="3"/>
  <c r="HH116" i="3"/>
  <c r="HD115" i="3"/>
  <c r="HI115" i="3"/>
  <c r="HG115" i="3"/>
  <c r="HM119" i="3"/>
  <c r="HH110" i="3"/>
  <c r="HD109" i="3"/>
  <c r="HI109" i="3"/>
  <c r="HG109" i="3"/>
  <c r="HM113" i="3"/>
  <c r="HH104" i="3"/>
  <c r="HD103" i="3"/>
  <c r="HI103" i="3"/>
  <c r="HG103" i="3"/>
  <c r="HM107" i="3"/>
  <c r="HH98" i="3"/>
  <c r="HD97" i="3"/>
  <c r="FD97" i="3"/>
  <c r="HH97" i="3"/>
  <c r="HI97" i="3"/>
  <c r="HG97" i="3"/>
  <c r="HM101" i="3"/>
  <c r="HH92" i="3"/>
  <c r="HD91" i="3"/>
  <c r="FD91" i="3"/>
  <c r="HH91" i="3"/>
  <c r="HI91" i="3"/>
  <c r="HG91" i="3"/>
  <c r="HM95" i="3"/>
  <c r="HH83" i="3"/>
  <c r="HD82" i="3"/>
  <c r="HI82" i="3"/>
  <c r="HG82" i="3"/>
  <c r="HM86" i="3"/>
  <c r="HH77" i="3"/>
  <c r="HD76" i="3"/>
  <c r="FD76" i="3"/>
  <c r="HH76" i="3"/>
  <c r="HI76" i="3"/>
  <c r="HG76" i="3"/>
  <c r="HM80" i="3"/>
  <c r="HH71" i="3"/>
  <c r="HD70" i="3"/>
  <c r="HH70" i="3"/>
  <c r="HI70" i="3"/>
  <c r="HG70" i="3"/>
  <c r="HM74" i="3"/>
  <c r="HH65" i="3"/>
  <c r="HD64" i="3"/>
  <c r="HH64" i="3"/>
  <c r="HI64" i="3"/>
  <c r="HG64" i="3"/>
  <c r="HM68" i="3"/>
  <c r="HH59" i="3"/>
  <c r="HD58" i="3"/>
  <c r="HH58" i="3"/>
  <c r="HI58" i="3"/>
  <c r="HG58" i="3"/>
  <c r="HM62" i="3"/>
  <c r="FD50" i="3"/>
  <c r="HH50" i="3"/>
  <c r="EZ49" i="3"/>
  <c r="HD49" i="3"/>
  <c r="HI49" i="3"/>
  <c r="FC49" i="3"/>
  <c r="HG49" i="3"/>
  <c r="HM53" i="3"/>
  <c r="FD44" i="3"/>
  <c r="HH44" i="3"/>
  <c r="EZ43" i="3"/>
  <c r="HD43" i="3"/>
  <c r="HH43" i="3"/>
  <c r="HI43" i="3"/>
  <c r="HG43" i="3"/>
  <c r="HM47" i="3"/>
  <c r="FD38" i="3"/>
  <c r="HH38" i="3"/>
  <c r="EZ37" i="3"/>
  <c r="HD37" i="3"/>
  <c r="HH37" i="3"/>
  <c r="HI37" i="3"/>
  <c r="HG37" i="3"/>
  <c r="HM41" i="3"/>
  <c r="FD32" i="3"/>
  <c r="HH32" i="3"/>
  <c r="EZ31" i="3"/>
  <c r="HD31" i="3"/>
  <c r="HH31" i="3"/>
  <c r="HI31" i="3"/>
  <c r="HG31" i="3"/>
  <c r="HM35" i="3"/>
  <c r="FD26" i="3"/>
  <c r="HH26" i="3"/>
  <c r="EZ25" i="3"/>
  <c r="HD25" i="3"/>
  <c r="HH25" i="3"/>
  <c r="HI25" i="3"/>
  <c r="HG25" i="3"/>
  <c r="HM29" i="3"/>
  <c r="GO215" i="3"/>
  <c r="GK214" i="3"/>
  <c r="GP214" i="3"/>
  <c r="GN214" i="3"/>
  <c r="GT218" i="3"/>
  <c r="GO209" i="3"/>
  <c r="GK208" i="3"/>
  <c r="GP208" i="3"/>
  <c r="GN208" i="3"/>
  <c r="GT212" i="3"/>
  <c r="GO203" i="3"/>
  <c r="GK202" i="3"/>
  <c r="GP202" i="3"/>
  <c r="GN202" i="3"/>
  <c r="GT206" i="3"/>
  <c r="GO197" i="3"/>
  <c r="GK196" i="3"/>
  <c r="GP196" i="3"/>
  <c r="GN196" i="3"/>
  <c r="GT200" i="3"/>
  <c r="GO191" i="3"/>
  <c r="GK190" i="3"/>
  <c r="GP190" i="3"/>
  <c r="GN190" i="3"/>
  <c r="GT194" i="3"/>
  <c r="GO182" i="3"/>
  <c r="GK181" i="3"/>
  <c r="GP181" i="3"/>
  <c r="GN181" i="3"/>
  <c r="GT185" i="3"/>
  <c r="GO176" i="3"/>
  <c r="GK175" i="3"/>
  <c r="GP175" i="3"/>
  <c r="GN175" i="3"/>
  <c r="GT179" i="3"/>
  <c r="GO170" i="3"/>
  <c r="GK169" i="3"/>
  <c r="GP169" i="3"/>
  <c r="GN169" i="3"/>
  <c r="GT173" i="3"/>
  <c r="GO164" i="3"/>
  <c r="GK163" i="3"/>
  <c r="GP163" i="3"/>
  <c r="GN163" i="3"/>
  <c r="GT167" i="3"/>
  <c r="GO158" i="3"/>
  <c r="GK157" i="3"/>
  <c r="GP157" i="3"/>
  <c r="GN157" i="3"/>
  <c r="GT161" i="3"/>
  <c r="GO149" i="3"/>
  <c r="GK148" i="3"/>
  <c r="GP148" i="3"/>
  <c r="GN148" i="3"/>
  <c r="GT152" i="3"/>
  <c r="GO143" i="3"/>
  <c r="GK142" i="3"/>
  <c r="GO142" i="3"/>
  <c r="GP142" i="3"/>
  <c r="GN142" i="3"/>
  <c r="GT146" i="3"/>
  <c r="GO137" i="3"/>
  <c r="GK136" i="3"/>
  <c r="GO136" i="3"/>
  <c r="GP136" i="3"/>
  <c r="GN136" i="3"/>
  <c r="GT140" i="3"/>
  <c r="GO131" i="3"/>
  <c r="GK130" i="3"/>
  <c r="GO130" i="3"/>
  <c r="GP130" i="3"/>
  <c r="GN130" i="3"/>
  <c r="GT134" i="3"/>
  <c r="GO125" i="3"/>
  <c r="GK124" i="3"/>
  <c r="GO124" i="3"/>
  <c r="GP124" i="3"/>
  <c r="GN124" i="3"/>
  <c r="GT128" i="3"/>
  <c r="GO116" i="3"/>
  <c r="GK115" i="3"/>
  <c r="GP115" i="3"/>
  <c r="GN115" i="3"/>
  <c r="GT119" i="3"/>
  <c r="GO110" i="3"/>
  <c r="GK109" i="3"/>
  <c r="GP109" i="3"/>
  <c r="GN109" i="3"/>
  <c r="GT113" i="3"/>
  <c r="GO104" i="3"/>
  <c r="GK103" i="3"/>
  <c r="GP103" i="3"/>
  <c r="GN103" i="3"/>
  <c r="GT107" i="3"/>
  <c r="GO98" i="3"/>
  <c r="GK97" i="3"/>
  <c r="GO97" i="3"/>
  <c r="GP97" i="3"/>
  <c r="GN97" i="3"/>
  <c r="GT101" i="3"/>
  <c r="GO92" i="3"/>
  <c r="GK91" i="3"/>
  <c r="GO91" i="3"/>
  <c r="GP91" i="3"/>
  <c r="GN91" i="3"/>
  <c r="GT95" i="3"/>
  <c r="GO83" i="3"/>
  <c r="GK82" i="3"/>
  <c r="GP82" i="3"/>
  <c r="GN82" i="3"/>
  <c r="GT86" i="3"/>
  <c r="GO77" i="3"/>
  <c r="GK76" i="3"/>
  <c r="GO76" i="3"/>
  <c r="GP76" i="3"/>
  <c r="GN76" i="3"/>
  <c r="GT80" i="3"/>
  <c r="GO71" i="3"/>
  <c r="GK70" i="3"/>
  <c r="GO70" i="3"/>
  <c r="GP70" i="3"/>
  <c r="GN70" i="3"/>
  <c r="GT74" i="3"/>
  <c r="GO65" i="3"/>
  <c r="GK64" i="3"/>
  <c r="GO64" i="3"/>
  <c r="GP64" i="3"/>
  <c r="GN64" i="3"/>
  <c r="GT68" i="3"/>
  <c r="GO59" i="3"/>
  <c r="GK58" i="3"/>
  <c r="GO58" i="3"/>
  <c r="GP58" i="3"/>
  <c r="GN58" i="3"/>
  <c r="GT62" i="3"/>
  <c r="GO50" i="3"/>
  <c r="GK49" i="3"/>
  <c r="GP49" i="3"/>
  <c r="GN49" i="3"/>
  <c r="GT53" i="3"/>
  <c r="GO44" i="3"/>
  <c r="GK43" i="3"/>
  <c r="GO43" i="3"/>
  <c r="GP43" i="3"/>
  <c r="GN43" i="3"/>
  <c r="GT47" i="3"/>
  <c r="GO38" i="3"/>
  <c r="GK37" i="3"/>
  <c r="GO37" i="3"/>
  <c r="GP37" i="3"/>
  <c r="GN37" i="3"/>
  <c r="GT41" i="3"/>
  <c r="GO32" i="3"/>
  <c r="GK31" i="3"/>
  <c r="GO31" i="3"/>
  <c r="GP31" i="3"/>
  <c r="GN31" i="3"/>
  <c r="GT35" i="3"/>
  <c r="GO26" i="3"/>
  <c r="GK25" i="3"/>
  <c r="GO25" i="3"/>
  <c r="GP25" i="3"/>
  <c r="GN25" i="3"/>
  <c r="GT29" i="3"/>
  <c r="FV215" i="3"/>
  <c r="FR214" i="3"/>
  <c r="FW214" i="3"/>
  <c r="FU214" i="3"/>
  <c r="GA218" i="3"/>
  <c r="FV209" i="3"/>
  <c r="FR208" i="3"/>
  <c r="FW208" i="3"/>
  <c r="FU208" i="3"/>
  <c r="GA212" i="3"/>
  <c r="FV203" i="3"/>
  <c r="FR202" i="3"/>
  <c r="FW202" i="3"/>
  <c r="FU202" i="3"/>
  <c r="GA206" i="3"/>
  <c r="FV197" i="3"/>
  <c r="FR196" i="3"/>
  <c r="FW196" i="3"/>
  <c r="FU196" i="3"/>
  <c r="GA200" i="3"/>
  <c r="FV191" i="3"/>
  <c r="FR190" i="3"/>
  <c r="FW190" i="3"/>
  <c r="FU190" i="3"/>
  <c r="GA194" i="3"/>
  <c r="FV182" i="3"/>
  <c r="FR181" i="3"/>
  <c r="FW181" i="3"/>
  <c r="FU181" i="3"/>
  <c r="GA185" i="3"/>
  <c r="FV176" i="3"/>
  <c r="FR175" i="3"/>
  <c r="FW175" i="3"/>
  <c r="FU175" i="3"/>
  <c r="GA179" i="3"/>
  <c r="FV170" i="3"/>
  <c r="FR169" i="3"/>
  <c r="FW169" i="3"/>
  <c r="FU169" i="3"/>
  <c r="GA173" i="3"/>
  <c r="FV164" i="3"/>
  <c r="FR163" i="3"/>
  <c r="FW163" i="3"/>
  <c r="FU163" i="3"/>
  <c r="GA167" i="3"/>
  <c r="FV158" i="3"/>
  <c r="FR157" i="3"/>
  <c r="FW157" i="3"/>
  <c r="FU157" i="3"/>
  <c r="GA161" i="3"/>
  <c r="FV149" i="3"/>
  <c r="FR148" i="3"/>
  <c r="FW148" i="3"/>
  <c r="FU148" i="3"/>
  <c r="GA152" i="3"/>
  <c r="FV143" i="3"/>
  <c r="FR142" i="3"/>
  <c r="FV142" i="3"/>
  <c r="FW142" i="3"/>
  <c r="FU142" i="3"/>
  <c r="GA146" i="3"/>
  <c r="FV137" i="3"/>
  <c r="FR136" i="3"/>
  <c r="FV136" i="3"/>
  <c r="FW136" i="3"/>
  <c r="FU136" i="3"/>
  <c r="GA140" i="3"/>
  <c r="FV131" i="3"/>
  <c r="FR130" i="3"/>
  <c r="FV130" i="3"/>
  <c r="FW130" i="3"/>
  <c r="FU130" i="3"/>
  <c r="GA134" i="3"/>
  <c r="FV125" i="3"/>
  <c r="FR124" i="3"/>
  <c r="FV124" i="3"/>
  <c r="FW124" i="3"/>
  <c r="FU124" i="3"/>
  <c r="GA128" i="3"/>
  <c r="FV116" i="3"/>
  <c r="FR115" i="3"/>
  <c r="FW115" i="3"/>
  <c r="FU115" i="3"/>
  <c r="GA119" i="3"/>
  <c r="FV110" i="3"/>
  <c r="FR109" i="3"/>
  <c r="FW109" i="3"/>
  <c r="FU109" i="3"/>
  <c r="GA113" i="3"/>
  <c r="FV104" i="3"/>
  <c r="FR103" i="3"/>
  <c r="FW103" i="3"/>
  <c r="FU103" i="3"/>
  <c r="GA107" i="3"/>
  <c r="FV98" i="3"/>
  <c r="FR97" i="3"/>
  <c r="FV97" i="3"/>
  <c r="FW97" i="3"/>
  <c r="FU97" i="3"/>
  <c r="GA101" i="3"/>
  <c r="FV92" i="3"/>
  <c r="FR91" i="3"/>
  <c r="FV91" i="3"/>
  <c r="FW91" i="3"/>
  <c r="FU91" i="3"/>
  <c r="GA95" i="3"/>
  <c r="FV83" i="3"/>
  <c r="FR82" i="3"/>
  <c r="FW82" i="3"/>
  <c r="FU82" i="3"/>
  <c r="GA86" i="3"/>
  <c r="FV77" i="3"/>
  <c r="FR76" i="3"/>
  <c r="FV76" i="3"/>
  <c r="FW76" i="3"/>
  <c r="FU76" i="3"/>
  <c r="GA80" i="3"/>
  <c r="FV71" i="3"/>
  <c r="FR70" i="3"/>
  <c r="FV70" i="3"/>
  <c r="FW70" i="3"/>
  <c r="FU70" i="3"/>
  <c r="GA74" i="3"/>
  <c r="FV65" i="3"/>
  <c r="FR64" i="3"/>
  <c r="FV64" i="3"/>
  <c r="FW64" i="3"/>
  <c r="FU64" i="3"/>
  <c r="GA68" i="3"/>
  <c r="FV59" i="3"/>
  <c r="FR58" i="3"/>
  <c r="FV58" i="3"/>
  <c r="FW58" i="3"/>
  <c r="FU58" i="3"/>
  <c r="GA62" i="3"/>
  <c r="FV50" i="3"/>
  <c r="FR49" i="3"/>
  <c r="FW49" i="3"/>
  <c r="FU49" i="3"/>
  <c r="GA53" i="3"/>
  <c r="FV44" i="3"/>
  <c r="FR43" i="3"/>
  <c r="FV43" i="3"/>
  <c r="FW43" i="3"/>
  <c r="FU43" i="3"/>
  <c r="GA47" i="3"/>
  <c r="FV38" i="3"/>
  <c r="FR37" i="3"/>
  <c r="FV37" i="3"/>
  <c r="FW37" i="3"/>
  <c r="FU37" i="3"/>
  <c r="GA41" i="3"/>
  <c r="FV32" i="3"/>
  <c r="FR31" i="3"/>
  <c r="FV31" i="3"/>
  <c r="FW31" i="3"/>
  <c r="FU31" i="3"/>
  <c r="GA35" i="3"/>
  <c r="FV26" i="3"/>
  <c r="FR25" i="3"/>
  <c r="FV25" i="3"/>
  <c r="FW25" i="3"/>
  <c r="FU25" i="3"/>
  <c r="GA29" i="3"/>
  <c r="FE214" i="3"/>
  <c r="FI218" i="3"/>
  <c r="FE208" i="3"/>
  <c r="FI212" i="3"/>
  <c r="FE202" i="3"/>
  <c r="FI206" i="3"/>
  <c r="FE196" i="3"/>
  <c r="FI200" i="3"/>
  <c r="FE190" i="3"/>
  <c r="FI194" i="3"/>
  <c r="FE181" i="3"/>
  <c r="FI185" i="3"/>
  <c r="FE175" i="3"/>
  <c r="FI179" i="3"/>
  <c r="FE169" i="3"/>
  <c r="FI173" i="3"/>
  <c r="FE163" i="3"/>
  <c r="FI167" i="3"/>
  <c r="FE157" i="3"/>
  <c r="FI161" i="3"/>
  <c r="FE49" i="3"/>
  <c r="FI53" i="3"/>
  <c r="FE43" i="3"/>
  <c r="FI47" i="3"/>
  <c r="FE37" i="3"/>
  <c r="FI41" i="3"/>
  <c r="FE31" i="3"/>
  <c r="FI35" i="3"/>
  <c r="FE25" i="3"/>
  <c r="FI29" i="3"/>
  <c r="CF215" i="3"/>
  <c r="EJ215" i="3"/>
  <c r="CB214" i="3"/>
  <c r="EF214" i="3"/>
  <c r="EK214" i="3"/>
  <c r="CE214" i="3"/>
  <c r="EI214" i="3"/>
  <c r="EO218" i="3"/>
  <c r="CF209" i="3"/>
  <c r="EJ209" i="3"/>
  <c r="CB208" i="3"/>
  <c r="EF208" i="3"/>
  <c r="EK208" i="3"/>
  <c r="CE208" i="3"/>
  <c r="EI208" i="3"/>
  <c r="EO212" i="3"/>
  <c r="CF203" i="3"/>
  <c r="EJ203" i="3"/>
  <c r="CB202" i="3"/>
  <c r="EF202" i="3"/>
  <c r="EK202" i="3"/>
  <c r="CE202" i="3"/>
  <c r="EI202" i="3"/>
  <c r="EO206" i="3"/>
  <c r="CF197" i="3"/>
  <c r="EJ197" i="3"/>
  <c r="CB196" i="3"/>
  <c r="EF196" i="3"/>
  <c r="EK196" i="3"/>
  <c r="CE196" i="3"/>
  <c r="EI196" i="3"/>
  <c r="EO200" i="3"/>
  <c r="CF191" i="3"/>
  <c r="EJ191" i="3"/>
  <c r="CB190" i="3"/>
  <c r="EF190" i="3"/>
  <c r="EK190" i="3"/>
  <c r="CE190" i="3"/>
  <c r="EI190" i="3"/>
  <c r="EO194" i="3"/>
  <c r="CF182" i="3"/>
  <c r="EJ182" i="3"/>
  <c r="CB181" i="3"/>
  <c r="EF181" i="3"/>
  <c r="EK181" i="3"/>
  <c r="CE181" i="3"/>
  <c r="EI181" i="3"/>
  <c r="EO185" i="3"/>
  <c r="CF176" i="3"/>
  <c r="EJ176" i="3"/>
  <c r="CB175" i="3"/>
  <c r="EF175" i="3"/>
  <c r="EK175" i="3"/>
  <c r="CE175" i="3"/>
  <c r="EI175" i="3"/>
  <c r="EO179" i="3"/>
  <c r="CF170" i="3"/>
  <c r="EJ170" i="3"/>
  <c r="CB169" i="3"/>
  <c r="EF169" i="3"/>
  <c r="EK169" i="3"/>
  <c r="CE169" i="3"/>
  <c r="EI169" i="3"/>
  <c r="EO173" i="3"/>
  <c r="CF164" i="3"/>
  <c r="EJ164" i="3"/>
  <c r="CB163" i="3"/>
  <c r="EF163" i="3"/>
  <c r="EK163" i="3"/>
  <c r="CE163" i="3"/>
  <c r="EI163" i="3"/>
  <c r="EO167" i="3"/>
  <c r="CF158" i="3"/>
  <c r="EJ158" i="3"/>
  <c r="CB157" i="3"/>
  <c r="EF157" i="3"/>
  <c r="EK157" i="3"/>
  <c r="CE157" i="3"/>
  <c r="EI157" i="3"/>
  <c r="EO161" i="3"/>
  <c r="CF149" i="3"/>
  <c r="EJ149" i="3"/>
  <c r="CB148" i="3"/>
  <c r="EF148" i="3"/>
  <c r="EK148" i="3"/>
  <c r="CE148" i="3"/>
  <c r="EI148" i="3"/>
  <c r="EO152" i="3"/>
  <c r="CF143" i="3"/>
  <c r="EJ143" i="3"/>
  <c r="CB142" i="3"/>
  <c r="EF142" i="3"/>
  <c r="CF142" i="3"/>
  <c r="EK142" i="3"/>
  <c r="CE142" i="3"/>
  <c r="EO146" i="3"/>
  <c r="CF137" i="3"/>
  <c r="EJ137" i="3"/>
  <c r="CB136" i="3"/>
  <c r="EF136" i="3"/>
  <c r="EK136" i="3"/>
  <c r="CE136" i="3"/>
  <c r="EO140" i="3"/>
  <c r="CF131" i="3"/>
  <c r="EJ131" i="3"/>
  <c r="CB130" i="3"/>
  <c r="EF130" i="3"/>
  <c r="CE130" i="3"/>
  <c r="EO134" i="3"/>
  <c r="CF125" i="3"/>
  <c r="CB124" i="3"/>
  <c r="EF124" i="3"/>
  <c r="EK124" i="3"/>
  <c r="CE124" i="3"/>
  <c r="EF125" i="3"/>
  <c r="EK125" i="3"/>
  <c r="CF126" i="3"/>
  <c r="EJ126" i="3"/>
  <c r="CF127" i="3"/>
  <c r="EJ127" i="3"/>
  <c r="CF128" i="3"/>
  <c r="EJ128" i="3"/>
  <c r="CF129" i="3"/>
  <c r="EJ129" i="3"/>
  <c r="EO128" i="3"/>
  <c r="CF116" i="3"/>
  <c r="EJ116" i="3"/>
  <c r="CB115" i="3"/>
  <c r="EF115" i="3"/>
  <c r="EK115" i="3"/>
  <c r="CE115" i="3"/>
  <c r="EI115" i="3"/>
  <c r="EO119" i="3"/>
  <c r="CF110" i="3"/>
  <c r="EJ110" i="3"/>
  <c r="CB109" i="3"/>
  <c r="EF109" i="3"/>
  <c r="EK109" i="3"/>
  <c r="EI109" i="3"/>
  <c r="EO113" i="3"/>
  <c r="CF104" i="3"/>
  <c r="EJ104" i="3"/>
  <c r="CB103" i="3"/>
  <c r="EF103" i="3"/>
  <c r="EK103" i="3"/>
  <c r="CE103" i="3"/>
  <c r="EO107" i="3"/>
  <c r="CF98" i="3"/>
  <c r="EJ98" i="3"/>
  <c r="CB97" i="3"/>
  <c r="EF97" i="3"/>
  <c r="EJ97" i="3"/>
  <c r="EK97" i="3"/>
  <c r="CE97" i="3"/>
  <c r="EO101" i="3"/>
  <c r="EJ92" i="3"/>
  <c r="CB91" i="3"/>
  <c r="EF91" i="3"/>
  <c r="EK91" i="3"/>
  <c r="CE91" i="3"/>
  <c r="EO95" i="3"/>
  <c r="CF83" i="3"/>
  <c r="EJ83" i="3"/>
  <c r="CB82" i="3"/>
  <c r="EF82" i="3"/>
  <c r="EK82" i="3"/>
  <c r="CE82" i="3"/>
  <c r="EI82" i="3"/>
  <c r="EO86" i="3"/>
  <c r="CF77" i="3"/>
  <c r="EJ77" i="3"/>
  <c r="CB76" i="3"/>
  <c r="EF76" i="3"/>
  <c r="CF76" i="3"/>
  <c r="EJ76" i="3"/>
  <c r="EK76" i="3"/>
  <c r="CE76" i="3"/>
  <c r="EI76" i="3"/>
  <c r="EO80" i="3"/>
  <c r="CF71" i="3"/>
  <c r="EJ71" i="3"/>
  <c r="CB70" i="3"/>
  <c r="EF70" i="3"/>
  <c r="EJ70" i="3"/>
  <c r="EK70" i="3"/>
  <c r="CE70" i="3"/>
  <c r="EO74" i="3"/>
  <c r="CF65" i="3"/>
  <c r="EJ65" i="3"/>
  <c r="CB64" i="3"/>
  <c r="EF64" i="3"/>
  <c r="EK64" i="3"/>
  <c r="CE64" i="3"/>
  <c r="EO68" i="3"/>
  <c r="EJ59" i="3"/>
  <c r="CB58" i="3"/>
  <c r="EF58" i="3"/>
  <c r="EK58" i="3"/>
  <c r="CE58" i="3"/>
  <c r="EF59" i="3"/>
  <c r="EK59" i="3"/>
  <c r="EO62" i="3"/>
  <c r="CF50" i="3"/>
  <c r="EJ50" i="3"/>
  <c r="CB49" i="3"/>
  <c r="EF49" i="3"/>
  <c r="EK49" i="3"/>
  <c r="CE49" i="3"/>
  <c r="EI49" i="3"/>
  <c r="EO53" i="3"/>
  <c r="CF44" i="3"/>
  <c r="EJ44" i="3"/>
  <c r="CB43" i="3"/>
  <c r="EF43" i="3"/>
  <c r="EJ43" i="3"/>
  <c r="EK43" i="3"/>
  <c r="CE43" i="3"/>
  <c r="EO47" i="3"/>
  <c r="CF38" i="3"/>
  <c r="EJ38" i="3"/>
  <c r="CB37" i="3"/>
  <c r="EF37" i="3"/>
  <c r="EJ37" i="3"/>
  <c r="EK37" i="3"/>
  <c r="CE37" i="3"/>
  <c r="EO41" i="3"/>
  <c r="CF32" i="3"/>
  <c r="EJ32" i="3"/>
  <c r="CB31" i="3"/>
  <c r="EF31" i="3"/>
  <c r="EK31" i="3"/>
  <c r="CE31" i="3"/>
  <c r="EO35" i="3"/>
  <c r="CF26" i="3"/>
  <c r="CB25" i="3"/>
  <c r="EF25" i="3"/>
  <c r="EK25" i="3"/>
  <c r="CE25" i="3"/>
  <c r="EF26" i="3"/>
  <c r="EK26" i="3"/>
  <c r="CF27" i="3"/>
  <c r="EJ27" i="3"/>
  <c r="CF28" i="3"/>
  <c r="EJ28" i="3"/>
  <c r="CF29" i="3"/>
  <c r="EJ29" i="3"/>
  <c r="CF30" i="3"/>
  <c r="EJ30" i="3"/>
  <c r="EO29" i="3"/>
  <c r="DQ215" i="3"/>
  <c r="DM214" i="3"/>
  <c r="DR214" i="3"/>
  <c r="DP214" i="3"/>
  <c r="DV218" i="3"/>
  <c r="DQ209" i="3"/>
  <c r="DM208" i="3"/>
  <c r="DR208" i="3"/>
  <c r="DP208" i="3"/>
  <c r="DV212" i="3"/>
  <c r="DQ203" i="3"/>
  <c r="DM202" i="3"/>
  <c r="DR202" i="3"/>
  <c r="DP202" i="3"/>
  <c r="DV206" i="3"/>
  <c r="DQ197" i="3"/>
  <c r="DM196" i="3"/>
  <c r="DR196" i="3"/>
  <c r="DP196" i="3"/>
  <c r="DV200" i="3"/>
  <c r="DQ191" i="3"/>
  <c r="DM190" i="3"/>
  <c r="DR190" i="3"/>
  <c r="DP190" i="3"/>
  <c r="DV194" i="3"/>
  <c r="DQ182" i="3"/>
  <c r="DM181" i="3"/>
  <c r="DR181" i="3"/>
  <c r="DP181" i="3"/>
  <c r="DV185" i="3"/>
  <c r="DQ176" i="3"/>
  <c r="DM175" i="3"/>
  <c r="DR175" i="3"/>
  <c r="DP175" i="3"/>
  <c r="DV179" i="3"/>
  <c r="DQ170" i="3"/>
  <c r="DM169" i="3"/>
  <c r="DR169" i="3"/>
  <c r="DP169" i="3"/>
  <c r="DV173" i="3"/>
  <c r="DQ164" i="3"/>
  <c r="DM163" i="3"/>
  <c r="DR163" i="3"/>
  <c r="DP163" i="3"/>
  <c r="DV167" i="3"/>
  <c r="DQ158" i="3"/>
  <c r="DM157" i="3"/>
  <c r="DR157" i="3"/>
  <c r="DP157" i="3"/>
  <c r="DV161" i="3"/>
  <c r="DQ149" i="3"/>
  <c r="DM148" i="3"/>
  <c r="DR148" i="3"/>
  <c r="DP148" i="3"/>
  <c r="DV152" i="3"/>
  <c r="DQ143" i="3"/>
  <c r="DM142" i="3"/>
  <c r="DR142" i="3"/>
  <c r="DV146" i="3"/>
  <c r="DQ137" i="3"/>
  <c r="DM136" i="3"/>
  <c r="DQ136" i="3"/>
  <c r="DR136" i="3"/>
  <c r="DV140" i="3"/>
  <c r="DQ131" i="3"/>
  <c r="DM130" i="3"/>
  <c r="DR130" i="3"/>
  <c r="DV134" i="3"/>
  <c r="DQ125" i="3"/>
  <c r="DM124" i="3"/>
  <c r="DR124" i="3"/>
  <c r="DV128" i="3"/>
  <c r="DQ116" i="3"/>
  <c r="DM115" i="3"/>
  <c r="DR115" i="3"/>
  <c r="DP115" i="3"/>
  <c r="DV119" i="3"/>
  <c r="DQ110" i="3"/>
  <c r="DM109" i="3"/>
  <c r="DR109" i="3"/>
  <c r="DV113" i="3"/>
  <c r="DQ104" i="3"/>
  <c r="DM103" i="3"/>
  <c r="DR103" i="3"/>
  <c r="DV107" i="3"/>
  <c r="DQ98" i="3"/>
  <c r="DM97" i="3"/>
  <c r="DQ97" i="3"/>
  <c r="DR97" i="3"/>
  <c r="DV101" i="3"/>
  <c r="DQ92" i="3"/>
  <c r="DM91" i="3"/>
  <c r="DR91" i="3"/>
  <c r="DV95" i="3"/>
  <c r="DQ83" i="3"/>
  <c r="DM82" i="3"/>
  <c r="DR82" i="3"/>
  <c r="DP82" i="3"/>
  <c r="DV86" i="3"/>
  <c r="DQ77" i="3"/>
  <c r="DM76" i="3"/>
  <c r="DQ76" i="3"/>
  <c r="DR76" i="3"/>
  <c r="DP76" i="3"/>
  <c r="DV80" i="3"/>
  <c r="DQ71" i="3"/>
  <c r="DM70" i="3"/>
  <c r="DQ70" i="3"/>
  <c r="DR70" i="3"/>
  <c r="DV74" i="3"/>
  <c r="DQ65" i="3"/>
  <c r="DM64" i="3"/>
  <c r="DR64" i="3"/>
  <c r="DV68" i="3"/>
  <c r="DQ59" i="3"/>
  <c r="DM58" i="3"/>
  <c r="DR58" i="3"/>
  <c r="DM59" i="3"/>
  <c r="DR59" i="3"/>
  <c r="DV62" i="3"/>
  <c r="DQ50" i="3"/>
  <c r="DM49" i="3"/>
  <c r="DR49" i="3"/>
  <c r="DP49" i="3"/>
  <c r="DV53" i="3"/>
  <c r="DQ44" i="3"/>
  <c r="DM43" i="3"/>
  <c r="DR43" i="3"/>
  <c r="DV47" i="3"/>
  <c r="DQ38" i="3"/>
  <c r="DM37" i="3"/>
  <c r="DR37" i="3"/>
  <c r="DV41" i="3"/>
  <c r="DQ32" i="3"/>
  <c r="DM31" i="3"/>
  <c r="DR31" i="3"/>
  <c r="DV35" i="3"/>
  <c r="DQ26" i="3"/>
  <c r="DM25" i="3"/>
  <c r="DR25" i="3"/>
  <c r="DV29" i="3"/>
  <c r="CX215" i="3"/>
  <c r="CT214" i="3"/>
  <c r="CY214" i="3"/>
  <c r="CW214" i="3"/>
  <c r="DC218" i="3"/>
  <c r="CX209" i="3"/>
  <c r="CT208" i="3"/>
  <c r="CY208" i="3"/>
  <c r="CW208" i="3"/>
  <c r="DC212" i="3"/>
  <c r="CX203" i="3"/>
  <c r="CT202" i="3"/>
  <c r="CY202" i="3"/>
  <c r="CW202" i="3"/>
  <c r="DC206" i="3"/>
  <c r="CX197" i="3"/>
  <c r="CT196" i="3"/>
  <c r="CY196" i="3"/>
  <c r="CW196" i="3"/>
  <c r="DC200" i="3"/>
  <c r="CX191" i="3"/>
  <c r="CT190" i="3"/>
  <c r="CY190" i="3"/>
  <c r="CW190" i="3"/>
  <c r="DC194" i="3"/>
  <c r="CX182" i="3"/>
  <c r="CT181" i="3"/>
  <c r="CY181" i="3"/>
  <c r="CW181" i="3"/>
  <c r="DC185" i="3"/>
  <c r="CX176" i="3"/>
  <c r="CT175" i="3"/>
  <c r="CY175" i="3"/>
  <c r="CW175" i="3"/>
  <c r="DC179" i="3"/>
  <c r="CX170" i="3"/>
  <c r="CT169" i="3"/>
  <c r="CY169" i="3"/>
  <c r="CW169" i="3"/>
  <c r="DC173" i="3"/>
  <c r="CX164" i="3"/>
  <c r="CT163" i="3"/>
  <c r="CY163" i="3"/>
  <c r="CW163" i="3"/>
  <c r="DC167" i="3"/>
  <c r="CX158" i="3"/>
  <c r="CT157" i="3"/>
  <c r="CY157" i="3"/>
  <c r="CW157" i="3"/>
  <c r="DC161" i="3"/>
  <c r="CX149" i="3"/>
  <c r="CT148" i="3"/>
  <c r="CY148" i="3"/>
  <c r="CW148" i="3"/>
  <c r="DC152" i="3"/>
  <c r="CX143" i="3"/>
  <c r="CT142" i="3"/>
  <c r="CY142" i="3"/>
  <c r="CW142" i="3"/>
  <c r="DC146" i="3"/>
  <c r="CX137" i="3"/>
  <c r="CT136" i="3"/>
  <c r="CX136" i="3"/>
  <c r="CY136" i="3"/>
  <c r="DC140" i="3"/>
  <c r="CX131" i="3"/>
  <c r="CT130" i="3"/>
  <c r="CY130" i="3"/>
  <c r="DC134" i="3"/>
  <c r="CX125" i="3"/>
  <c r="CT124" i="3"/>
  <c r="CY124" i="3"/>
  <c r="DC128" i="3"/>
  <c r="CX116" i="3"/>
  <c r="CT115" i="3"/>
  <c r="CY115" i="3"/>
  <c r="CW115" i="3"/>
  <c r="DC119" i="3"/>
  <c r="CX110" i="3"/>
  <c r="CT109" i="3"/>
  <c r="CY109" i="3"/>
  <c r="DC113" i="3"/>
  <c r="CX104" i="3"/>
  <c r="CT103" i="3"/>
  <c r="CY103" i="3"/>
  <c r="DC107" i="3"/>
  <c r="CX98" i="3"/>
  <c r="CT97" i="3"/>
  <c r="CX97" i="3"/>
  <c r="CY97" i="3"/>
  <c r="DC101" i="3"/>
  <c r="CX92" i="3"/>
  <c r="CT91" i="3"/>
  <c r="CY91" i="3"/>
  <c r="DC95" i="3"/>
  <c r="CX83" i="3"/>
  <c r="CT82" i="3"/>
  <c r="CY82" i="3"/>
  <c r="CW82" i="3"/>
  <c r="DC86" i="3"/>
  <c r="CX77" i="3"/>
  <c r="CT76" i="3"/>
  <c r="CX76" i="3"/>
  <c r="CY76" i="3"/>
  <c r="CW76" i="3"/>
  <c r="DC80" i="3"/>
  <c r="CX71" i="3"/>
  <c r="CT70" i="3"/>
  <c r="CX70" i="3"/>
  <c r="CY70" i="3"/>
  <c r="DC74" i="3"/>
  <c r="CX65" i="3"/>
  <c r="CT64" i="3"/>
  <c r="CY64" i="3"/>
  <c r="DC68" i="3"/>
  <c r="CX59" i="3"/>
  <c r="CT58" i="3"/>
  <c r="CY58" i="3"/>
  <c r="CT59" i="3"/>
  <c r="CY59" i="3"/>
  <c r="DC62" i="3"/>
  <c r="CX50" i="3"/>
  <c r="CT49" i="3"/>
  <c r="CY49" i="3"/>
  <c r="CW49" i="3"/>
  <c r="DC53" i="3"/>
  <c r="CX44" i="3"/>
  <c r="CT43" i="3"/>
  <c r="CX43" i="3"/>
  <c r="CY43" i="3"/>
  <c r="DC47" i="3"/>
  <c r="CX38" i="3"/>
  <c r="CT37" i="3"/>
  <c r="CX37" i="3"/>
  <c r="CY37" i="3"/>
  <c r="DC41" i="3"/>
  <c r="CX32" i="3"/>
  <c r="CT31" i="3"/>
  <c r="CY31" i="3"/>
  <c r="DC35" i="3"/>
  <c r="CX26" i="3"/>
  <c r="CT25" i="3"/>
  <c r="CY25" i="3"/>
  <c r="DC29" i="3"/>
  <c r="CG214" i="3"/>
  <c r="CK218" i="3"/>
  <c r="CG208" i="3"/>
  <c r="CK212" i="3"/>
  <c r="CG202" i="3"/>
  <c r="CK206" i="3"/>
  <c r="CG196" i="3"/>
  <c r="CK200" i="3"/>
  <c r="CG190" i="3"/>
  <c r="CK194" i="3"/>
  <c r="CG181" i="3"/>
  <c r="CK185" i="3"/>
  <c r="CG175" i="3"/>
  <c r="CK179" i="3"/>
  <c r="CG169" i="3"/>
  <c r="CK173" i="3"/>
  <c r="CG163" i="3"/>
  <c r="CK167" i="3"/>
  <c r="CG157" i="3"/>
  <c r="CK161" i="3"/>
  <c r="CG148" i="3"/>
  <c r="CK152" i="3"/>
  <c r="CG142" i="3"/>
  <c r="CK146" i="3"/>
  <c r="CG136" i="3"/>
  <c r="CK140" i="3"/>
  <c r="CG130" i="3"/>
  <c r="CK134" i="3"/>
  <c r="CG124" i="3"/>
  <c r="CK128" i="3"/>
  <c r="CG115" i="3"/>
  <c r="CK119" i="3"/>
  <c r="CG109" i="3"/>
  <c r="CK113" i="3"/>
  <c r="CG103" i="3"/>
  <c r="CK107" i="3"/>
  <c r="CG97" i="3"/>
  <c r="CK101" i="3"/>
  <c r="CG91" i="3"/>
  <c r="CK95" i="3"/>
  <c r="CG82" i="3"/>
  <c r="CK86" i="3"/>
  <c r="CG76" i="3"/>
  <c r="CK80" i="3"/>
  <c r="CG70" i="3"/>
  <c r="CK74" i="3"/>
  <c r="CG64" i="3"/>
  <c r="CK68" i="3"/>
  <c r="CG58" i="3"/>
  <c r="CB59" i="3"/>
  <c r="CG59" i="3"/>
  <c r="CK62" i="3"/>
  <c r="CG49" i="3"/>
  <c r="CK53" i="3"/>
  <c r="CG43" i="3"/>
  <c r="CK47" i="3"/>
  <c r="CG37" i="3"/>
  <c r="CK41" i="3"/>
  <c r="CG31" i="3"/>
  <c r="CK35" i="3"/>
  <c r="CG25" i="3"/>
  <c r="CK29" i="3"/>
  <c r="BL215" i="3"/>
  <c r="BH214" i="3"/>
  <c r="BM214" i="3"/>
  <c r="BK214" i="3"/>
  <c r="BQ218" i="3"/>
  <c r="BL209" i="3"/>
  <c r="BH208" i="3"/>
  <c r="BM208" i="3"/>
  <c r="BK208" i="3"/>
  <c r="BQ212" i="3"/>
  <c r="BL203" i="3"/>
  <c r="BH202" i="3"/>
  <c r="BM202" i="3"/>
  <c r="BK202" i="3"/>
  <c r="BQ206" i="3"/>
  <c r="BL197" i="3"/>
  <c r="BH196" i="3"/>
  <c r="BM196" i="3"/>
  <c r="BK196" i="3"/>
  <c r="BQ200" i="3"/>
  <c r="BL191" i="3"/>
  <c r="BH190" i="3"/>
  <c r="BM190" i="3"/>
  <c r="BK190" i="3"/>
  <c r="BQ194" i="3"/>
  <c r="BL182" i="3"/>
  <c r="BH181" i="3"/>
  <c r="BM181" i="3"/>
  <c r="BK181" i="3"/>
  <c r="BQ185" i="3"/>
  <c r="BL176" i="3"/>
  <c r="BH175" i="3"/>
  <c r="BM175" i="3"/>
  <c r="BK175" i="3"/>
  <c r="BQ179" i="3"/>
  <c r="BL170" i="3"/>
  <c r="BH169" i="3"/>
  <c r="BM169" i="3"/>
  <c r="BK169" i="3"/>
  <c r="BQ173" i="3"/>
  <c r="BL164" i="3"/>
  <c r="BH163" i="3"/>
  <c r="BM163" i="3"/>
  <c r="BK163" i="3"/>
  <c r="BQ167" i="3"/>
  <c r="BL158" i="3"/>
  <c r="BH157" i="3"/>
  <c r="BM157" i="3"/>
  <c r="BK157" i="3"/>
  <c r="BQ161" i="3"/>
  <c r="BL149" i="3"/>
  <c r="BH148" i="3"/>
  <c r="BM148" i="3"/>
  <c r="BK148" i="3"/>
  <c r="BQ152" i="3"/>
  <c r="BL143" i="3"/>
  <c r="BH142" i="3"/>
  <c r="BM142" i="3"/>
  <c r="BK142" i="3"/>
  <c r="BQ146" i="3"/>
  <c r="BL137" i="3"/>
  <c r="BH136" i="3"/>
  <c r="BM136" i="3"/>
  <c r="BK136" i="3"/>
  <c r="BQ140" i="3"/>
  <c r="BL131" i="3"/>
  <c r="BH130" i="3"/>
  <c r="BM130" i="3"/>
  <c r="BK130" i="3"/>
  <c r="BQ134" i="3"/>
  <c r="BL125" i="3"/>
  <c r="BH124" i="3"/>
  <c r="BM124" i="3"/>
  <c r="BK124" i="3"/>
  <c r="BQ128" i="3"/>
  <c r="BL116" i="3"/>
  <c r="BH115" i="3"/>
  <c r="BM115" i="3"/>
  <c r="BK115" i="3"/>
  <c r="BQ119" i="3"/>
  <c r="BL110" i="3"/>
  <c r="BH109" i="3"/>
  <c r="BM109" i="3"/>
  <c r="BQ113" i="3"/>
  <c r="BL104" i="3"/>
  <c r="BH103" i="3"/>
  <c r="BM103" i="3"/>
  <c r="BK103" i="3"/>
  <c r="BQ107" i="3"/>
  <c r="BL98" i="3"/>
  <c r="BH97" i="3"/>
  <c r="BM97" i="3"/>
  <c r="BK97" i="3"/>
  <c r="BQ101" i="3"/>
  <c r="BL92" i="3"/>
  <c r="BH91" i="3"/>
  <c r="BM91" i="3"/>
  <c r="BK91" i="3"/>
  <c r="BQ95" i="3"/>
  <c r="BL83" i="3"/>
  <c r="BH82" i="3"/>
  <c r="BM82" i="3"/>
  <c r="BK82" i="3"/>
  <c r="BQ86" i="3"/>
  <c r="BL77" i="3"/>
  <c r="BH76" i="3"/>
  <c r="BL76" i="3"/>
  <c r="BM76" i="3"/>
  <c r="BK76" i="3"/>
  <c r="BQ80" i="3"/>
  <c r="BL71" i="3"/>
  <c r="BH70" i="3"/>
  <c r="BM70" i="3"/>
  <c r="BK70" i="3"/>
  <c r="BQ74" i="3"/>
  <c r="BL65" i="3"/>
  <c r="BH64" i="3"/>
  <c r="BM64" i="3"/>
  <c r="BK64" i="3"/>
  <c r="BQ68" i="3"/>
  <c r="BL59" i="3"/>
  <c r="BH58" i="3"/>
  <c r="BM58" i="3"/>
  <c r="BK58" i="3"/>
  <c r="BQ62" i="3"/>
  <c r="BL50" i="3"/>
  <c r="BH49" i="3"/>
  <c r="BM49" i="3"/>
  <c r="BK49" i="3"/>
  <c r="BQ53" i="3"/>
  <c r="BL44" i="3"/>
  <c r="BH43" i="3"/>
  <c r="BM43" i="3"/>
  <c r="BK43" i="3"/>
  <c r="BQ47" i="3"/>
  <c r="BL38" i="3"/>
  <c r="BH37" i="3"/>
  <c r="BM37" i="3"/>
  <c r="BK37" i="3"/>
  <c r="BQ41" i="3"/>
  <c r="BL32" i="3"/>
  <c r="BM31" i="3"/>
  <c r="BK31" i="3"/>
  <c r="BQ35" i="3"/>
  <c r="BL26" i="3"/>
  <c r="BH25" i="3"/>
  <c r="BM25" i="3"/>
  <c r="BK25" i="3"/>
  <c r="BQ29" i="3"/>
  <c r="AS215" i="3"/>
  <c r="AO214" i="3"/>
  <c r="AT214" i="3"/>
  <c r="AR214" i="3"/>
  <c r="AX218" i="3"/>
  <c r="AS209" i="3"/>
  <c r="AO208" i="3"/>
  <c r="AT208" i="3"/>
  <c r="AR208" i="3"/>
  <c r="AX212" i="3"/>
  <c r="AS203" i="3"/>
  <c r="AO202" i="3"/>
  <c r="AT202" i="3"/>
  <c r="AR202" i="3"/>
  <c r="AX206" i="3"/>
  <c r="AS197" i="3"/>
  <c r="AO196" i="3"/>
  <c r="AT196" i="3"/>
  <c r="AR196" i="3"/>
  <c r="AX200" i="3"/>
  <c r="AS191" i="3"/>
  <c r="AO190" i="3"/>
  <c r="AT190" i="3"/>
  <c r="AR190" i="3"/>
  <c r="AX194" i="3"/>
  <c r="AS182" i="3"/>
  <c r="AO181" i="3"/>
  <c r="AT181" i="3"/>
  <c r="AR181" i="3"/>
  <c r="AX185" i="3"/>
  <c r="AS176" i="3"/>
  <c r="AO175" i="3"/>
  <c r="AT175" i="3"/>
  <c r="AR175" i="3"/>
  <c r="AX179" i="3"/>
  <c r="AS170" i="3"/>
  <c r="AO169" i="3"/>
  <c r="AT169" i="3"/>
  <c r="AR169" i="3"/>
  <c r="AX173" i="3"/>
  <c r="AS164" i="3"/>
  <c r="AO163" i="3"/>
  <c r="AT163" i="3"/>
  <c r="AR163" i="3"/>
  <c r="AX167" i="3"/>
  <c r="AS158" i="3"/>
  <c r="AO157" i="3"/>
  <c r="AT157" i="3"/>
  <c r="AR157" i="3"/>
  <c r="AX161" i="3"/>
  <c r="AS149" i="3"/>
  <c r="AO148" i="3"/>
  <c r="AT148" i="3"/>
  <c r="AR148" i="3"/>
  <c r="AX152" i="3"/>
  <c r="AS143" i="3"/>
  <c r="AO142" i="3"/>
  <c r="AT142" i="3"/>
  <c r="AR142" i="3"/>
  <c r="AX146" i="3"/>
  <c r="AS137" i="3"/>
  <c r="AO136" i="3"/>
  <c r="AT136" i="3"/>
  <c r="AR136" i="3"/>
  <c r="AX140" i="3"/>
  <c r="AS131" i="3"/>
  <c r="AO130" i="3"/>
  <c r="AT130" i="3"/>
  <c r="AR130" i="3"/>
  <c r="AX134" i="3"/>
  <c r="AS125" i="3"/>
  <c r="AO124" i="3"/>
  <c r="AT124" i="3"/>
  <c r="AR124" i="3"/>
  <c r="AX128" i="3"/>
  <c r="AS116" i="3"/>
  <c r="AO115" i="3"/>
  <c r="AT115" i="3"/>
  <c r="AR115" i="3"/>
  <c r="AX119" i="3"/>
  <c r="AS110" i="3"/>
  <c r="AO109" i="3"/>
  <c r="AT109" i="3"/>
  <c r="AX113" i="3"/>
  <c r="AS104" i="3"/>
  <c r="AO103" i="3"/>
  <c r="AT103" i="3"/>
  <c r="AR103" i="3"/>
  <c r="AX107" i="3"/>
  <c r="AS98" i="3"/>
  <c r="AO97" i="3"/>
  <c r="AT97" i="3"/>
  <c r="AR97" i="3"/>
  <c r="AX101" i="3"/>
  <c r="AS92" i="3"/>
  <c r="AO91" i="3"/>
  <c r="AT91" i="3"/>
  <c r="AR91" i="3"/>
  <c r="AX95" i="3"/>
  <c r="AS83" i="3"/>
  <c r="AO82" i="3"/>
  <c r="AT82" i="3"/>
  <c r="AR82" i="3"/>
  <c r="AX86" i="3"/>
  <c r="AS77" i="3"/>
  <c r="AO76" i="3"/>
  <c r="AS76" i="3"/>
  <c r="AT76" i="3"/>
  <c r="AR76" i="3"/>
  <c r="AX80" i="3"/>
  <c r="AS71" i="3"/>
  <c r="AO70" i="3"/>
  <c r="AT70" i="3"/>
  <c r="AR70" i="3"/>
  <c r="AX74" i="3"/>
  <c r="AS65" i="3"/>
  <c r="AO64" i="3"/>
  <c r="AT64" i="3"/>
  <c r="AR64" i="3"/>
  <c r="AX68" i="3"/>
  <c r="AS59" i="3"/>
  <c r="AO58" i="3"/>
  <c r="AT58" i="3"/>
  <c r="AR58" i="3"/>
  <c r="AX62" i="3"/>
  <c r="AS50" i="3"/>
  <c r="AO49" i="3"/>
  <c r="AT49" i="3"/>
  <c r="AR49" i="3"/>
  <c r="AX53" i="3"/>
  <c r="AS44" i="3"/>
  <c r="AO43" i="3"/>
  <c r="AT43" i="3"/>
  <c r="AR43" i="3"/>
  <c r="AX47" i="3"/>
  <c r="AS38" i="3"/>
  <c r="AO37" i="3"/>
  <c r="AT37" i="3"/>
  <c r="AR37" i="3"/>
  <c r="AX41" i="3"/>
  <c r="AS32" i="3"/>
  <c r="AO31" i="3"/>
  <c r="AT31" i="3"/>
  <c r="AR31" i="3"/>
  <c r="AX35" i="3"/>
  <c r="AS26" i="3"/>
  <c r="AO25" i="3"/>
  <c r="AT25" i="3"/>
  <c r="AR25" i="3"/>
  <c r="AX29" i="3"/>
  <c r="Z215" i="3"/>
  <c r="V214" i="3"/>
  <c r="AA214" i="3"/>
  <c r="Y214" i="3"/>
  <c r="AE218" i="3"/>
  <c r="Z209" i="3"/>
  <c r="V208" i="3"/>
  <c r="AA208" i="3"/>
  <c r="Y208" i="3"/>
  <c r="AE212" i="3"/>
  <c r="Z203" i="3"/>
  <c r="V202" i="3"/>
  <c r="AA202" i="3"/>
  <c r="Y202" i="3"/>
  <c r="AE206" i="3"/>
  <c r="Z197" i="3"/>
  <c r="V196" i="3"/>
  <c r="AA196" i="3"/>
  <c r="Y196" i="3"/>
  <c r="AE200" i="3"/>
  <c r="Z191" i="3"/>
  <c r="V190" i="3"/>
  <c r="AA190" i="3"/>
  <c r="Y190" i="3"/>
  <c r="AE194" i="3"/>
  <c r="Z182" i="3"/>
  <c r="V181" i="3"/>
  <c r="AA181" i="3"/>
  <c r="Y181" i="3"/>
  <c r="AE185" i="3"/>
  <c r="Z176" i="3"/>
  <c r="V175" i="3"/>
  <c r="AA175" i="3"/>
  <c r="Y175" i="3"/>
  <c r="AE179" i="3"/>
  <c r="Z170" i="3"/>
  <c r="V169" i="3"/>
  <c r="AA169" i="3"/>
  <c r="Y169" i="3"/>
  <c r="AE173" i="3"/>
  <c r="Z164" i="3"/>
  <c r="V163" i="3"/>
  <c r="AA163" i="3"/>
  <c r="Y163" i="3"/>
  <c r="AE167" i="3"/>
  <c r="Z158" i="3"/>
  <c r="V157" i="3"/>
  <c r="AA157" i="3"/>
  <c r="Y157" i="3"/>
  <c r="AE161" i="3"/>
  <c r="Z149" i="3"/>
  <c r="V148" i="3"/>
  <c r="AA148" i="3"/>
  <c r="Y148" i="3"/>
  <c r="AE152" i="3"/>
  <c r="Z143" i="3"/>
  <c r="V142" i="3"/>
  <c r="AA142" i="3"/>
  <c r="Y142" i="3"/>
  <c r="AE146" i="3"/>
  <c r="Z137" i="3"/>
  <c r="V136" i="3"/>
  <c r="AA136" i="3"/>
  <c r="Y136" i="3"/>
  <c r="AE140" i="3"/>
  <c r="Z131" i="3"/>
  <c r="V130" i="3"/>
  <c r="AA130" i="3"/>
  <c r="Y130" i="3"/>
  <c r="AE134" i="3"/>
  <c r="Z125" i="3"/>
  <c r="V124" i="3"/>
  <c r="AA124" i="3"/>
  <c r="Y124" i="3"/>
  <c r="AE128" i="3"/>
  <c r="Z116" i="3"/>
  <c r="V115" i="3"/>
  <c r="AA115" i="3"/>
  <c r="Y115" i="3"/>
  <c r="AE119" i="3"/>
  <c r="Z110" i="3"/>
  <c r="V109" i="3"/>
  <c r="AA109" i="3"/>
  <c r="AE113" i="3"/>
  <c r="Z104" i="3"/>
  <c r="V103" i="3"/>
  <c r="AA103" i="3"/>
  <c r="Y103" i="3"/>
  <c r="AE107" i="3"/>
  <c r="Z98" i="3"/>
  <c r="V97" i="3"/>
  <c r="AA97" i="3"/>
  <c r="Y97" i="3"/>
  <c r="AE101" i="3"/>
  <c r="V91" i="3"/>
  <c r="AA91" i="3"/>
  <c r="Y91" i="3"/>
  <c r="AE95" i="3"/>
  <c r="Z83" i="3"/>
  <c r="V82" i="3"/>
  <c r="AA82" i="3"/>
  <c r="Y82" i="3"/>
  <c r="AE86" i="3"/>
  <c r="Z77" i="3"/>
  <c r="V76" i="3"/>
  <c r="Z76" i="3"/>
  <c r="AA76" i="3"/>
  <c r="Y76" i="3"/>
  <c r="AE80" i="3"/>
  <c r="Z71" i="3"/>
  <c r="V70" i="3"/>
  <c r="AA70" i="3"/>
  <c r="Y70" i="3"/>
  <c r="AE74" i="3"/>
  <c r="Z65" i="3"/>
  <c r="V64" i="3"/>
  <c r="AA64" i="3"/>
  <c r="Y64" i="3"/>
  <c r="AE68" i="3"/>
  <c r="Z59" i="3"/>
  <c r="V58" i="3"/>
  <c r="AA58" i="3"/>
  <c r="Y58" i="3"/>
  <c r="AE62" i="3"/>
  <c r="Z50" i="3"/>
  <c r="V49" i="3"/>
  <c r="AA49" i="3"/>
  <c r="Y49" i="3"/>
  <c r="AE53" i="3"/>
  <c r="Z44" i="3"/>
  <c r="V43" i="3"/>
  <c r="AA43" i="3"/>
  <c r="Y43" i="3"/>
  <c r="AE47" i="3"/>
  <c r="Z38" i="3"/>
  <c r="V37" i="3"/>
  <c r="AA37" i="3"/>
  <c r="Y37" i="3"/>
  <c r="AE41" i="3"/>
  <c r="Z32" i="3"/>
  <c r="V31" i="3"/>
  <c r="AA31" i="3"/>
  <c r="Y31" i="3"/>
  <c r="AE35" i="3"/>
  <c r="Z26" i="3"/>
  <c r="V25" i="3"/>
  <c r="Y25" i="3"/>
  <c r="AE29" i="3"/>
  <c r="I214" i="3"/>
  <c r="M218" i="3"/>
  <c r="I208" i="3"/>
  <c r="M212" i="3"/>
  <c r="I202" i="3"/>
  <c r="M206" i="3"/>
  <c r="I196" i="3"/>
  <c r="M200" i="3"/>
  <c r="I190" i="3"/>
  <c r="M194" i="3"/>
  <c r="I181" i="3"/>
  <c r="M185" i="3"/>
  <c r="I175" i="3"/>
  <c r="M179" i="3"/>
  <c r="I169" i="3"/>
  <c r="M173" i="3"/>
  <c r="I163" i="3"/>
  <c r="M167" i="3"/>
  <c r="I157" i="3"/>
  <c r="M161" i="3"/>
  <c r="I148" i="3"/>
  <c r="M152" i="3"/>
  <c r="M146" i="3"/>
  <c r="I136" i="3"/>
  <c r="M140" i="3"/>
  <c r="M134" i="3"/>
  <c r="M128" i="3"/>
  <c r="I115" i="3"/>
  <c r="M119" i="3"/>
  <c r="I109" i="3"/>
  <c r="M113" i="3"/>
  <c r="I103" i="3"/>
  <c r="M107" i="3"/>
  <c r="I97" i="3"/>
  <c r="M101" i="3"/>
  <c r="M95" i="3"/>
  <c r="I82" i="3"/>
  <c r="M86" i="3"/>
  <c r="I76" i="3"/>
  <c r="M80" i="3"/>
  <c r="I70" i="3"/>
  <c r="M74" i="3"/>
  <c r="I64" i="3"/>
  <c r="M68" i="3"/>
  <c r="M62" i="3"/>
  <c r="I49" i="3"/>
  <c r="M53" i="3"/>
  <c r="M47" i="3"/>
  <c r="I37" i="3"/>
  <c r="M41" i="3"/>
  <c r="I31" i="3"/>
  <c r="M35" i="3"/>
  <c r="M29" i="3"/>
  <c r="Z27" i="3"/>
  <c r="Y26" i="3"/>
  <c r="V26" i="3"/>
  <c r="AA26" i="3"/>
  <c r="V27" i="3"/>
  <c r="AA27" i="3"/>
  <c r="Y27" i="3"/>
  <c r="N11" i="4"/>
  <c r="M11" i="4"/>
  <c r="L11" i="4"/>
  <c r="K11" i="4"/>
  <c r="J11" i="4"/>
  <c r="I11" i="4"/>
  <c r="H11" i="4"/>
  <c r="G11" i="4"/>
  <c r="F11" i="4"/>
  <c r="E11" i="4"/>
  <c r="D11" i="4"/>
  <c r="C11" i="4"/>
  <c r="N10" i="4"/>
  <c r="M10" i="4"/>
  <c r="L10" i="4"/>
  <c r="K10" i="4"/>
  <c r="J10" i="4"/>
  <c r="I10" i="4"/>
  <c r="H10" i="4"/>
  <c r="G10" i="4"/>
  <c r="F10" i="4"/>
  <c r="E10" i="4"/>
  <c r="D10" i="4"/>
  <c r="C10" i="4"/>
  <c r="N9" i="4"/>
  <c r="M9" i="4"/>
  <c r="L9" i="4"/>
  <c r="K9" i="4"/>
  <c r="J9" i="4"/>
  <c r="I9" i="4"/>
  <c r="H9" i="4"/>
  <c r="G9" i="4"/>
  <c r="F9" i="4"/>
  <c r="E9" i="4"/>
  <c r="D9" i="4"/>
  <c r="C9" i="4"/>
  <c r="N8" i="4"/>
  <c r="M8" i="4"/>
  <c r="L8" i="4"/>
  <c r="K8" i="4"/>
  <c r="J8" i="4"/>
  <c r="I8" i="4"/>
  <c r="H8" i="4"/>
  <c r="G8" i="4"/>
  <c r="F8" i="4"/>
  <c r="E8" i="4"/>
  <c r="D8" i="4"/>
  <c r="C8" i="4"/>
  <c r="N7" i="4"/>
  <c r="M7" i="4"/>
  <c r="L7" i="4"/>
  <c r="K7" i="4"/>
  <c r="J7" i="4"/>
  <c r="I7" i="4"/>
  <c r="H7" i="4"/>
  <c r="G7" i="4"/>
  <c r="F7" i="4"/>
  <c r="E7" i="4"/>
  <c r="D7" i="4"/>
  <c r="C7" i="4"/>
  <c r="N6" i="4"/>
  <c r="M6" i="4"/>
  <c r="L6" i="4"/>
  <c r="K6" i="4"/>
  <c r="J6" i="4"/>
  <c r="I6" i="4"/>
  <c r="H6" i="4"/>
  <c r="G6" i="4"/>
  <c r="F6" i="4"/>
  <c r="E6" i="4"/>
  <c r="D6" i="4"/>
  <c r="C6" i="4"/>
  <c r="N5" i="4"/>
  <c r="M5" i="4"/>
  <c r="L5" i="4"/>
  <c r="K5" i="4"/>
  <c r="J5" i="4"/>
  <c r="I5" i="4"/>
  <c r="H5" i="4"/>
  <c r="G5" i="4"/>
  <c r="F5" i="4"/>
  <c r="E5" i="4"/>
  <c r="D5" i="4"/>
  <c r="C5" i="4"/>
  <c r="N4" i="4"/>
  <c r="M4" i="4"/>
  <c r="L4" i="4"/>
  <c r="K4" i="4"/>
  <c r="J4" i="4"/>
  <c r="I4" i="4"/>
  <c r="H4" i="4"/>
  <c r="G4" i="4"/>
  <c r="F4" i="4"/>
  <c r="E4" i="4"/>
  <c r="D4" i="4"/>
  <c r="C4" i="4"/>
  <c r="W214" i="3"/>
  <c r="W215" i="3"/>
  <c r="W216" i="3"/>
  <c r="W217" i="3"/>
  <c r="W218" i="3"/>
  <c r="W219" i="3"/>
  <c r="W208" i="3"/>
  <c r="W209" i="3"/>
  <c r="W210" i="3"/>
  <c r="W211" i="3"/>
  <c r="W212" i="3"/>
  <c r="W213" i="3"/>
  <c r="W202" i="3"/>
  <c r="W203" i="3"/>
  <c r="W204" i="3"/>
  <c r="W205" i="3"/>
  <c r="W206" i="3"/>
  <c r="W207" i="3"/>
  <c r="W196" i="3"/>
  <c r="W197" i="3"/>
  <c r="W198" i="3"/>
  <c r="W199" i="3"/>
  <c r="W200" i="3"/>
  <c r="W201" i="3"/>
  <c r="W190" i="3"/>
  <c r="W191" i="3"/>
  <c r="W192" i="3"/>
  <c r="W193" i="3"/>
  <c r="W194" i="3"/>
  <c r="W195" i="3"/>
  <c r="W181" i="3"/>
  <c r="W182" i="3"/>
  <c r="W183" i="3"/>
  <c r="W184" i="3"/>
  <c r="W185" i="3"/>
  <c r="W186" i="3"/>
  <c r="W175" i="3"/>
  <c r="W176" i="3"/>
  <c r="W177" i="3"/>
  <c r="W178" i="3"/>
  <c r="W179" i="3"/>
  <c r="W180" i="3"/>
  <c r="W169" i="3"/>
  <c r="W170" i="3"/>
  <c r="W171" i="3"/>
  <c r="W172" i="3"/>
  <c r="W173" i="3"/>
  <c r="W174" i="3"/>
  <c r="W163" i="3"/>
  <c r="W164" i="3"/>
  <c r="W165" i="3"/>
  <c r="W166" i="3"/>
  <c r="W167" i="3"/>
  <c r="W168" i="3"/>
  <c r="W157" i="3"/>
  <c r="W158" i="3"/>
  <c r="W159" i="3"/>
  <c r="W160" i="3"/>
  <c r="W161" i="3"/>
  <c r="W162" i="3"/>
  <c r="W148" i="3"/>
  <c r="W149" i="3"/>
  <c r="W150" i="3"/>
  <c r="W151" i="3"/>
  <c r="W152" i="3"/>
  <c r="W153" i="3"/>
  <c r="W142" i="3"/>
  <c r="W143" i="3"/>
  <c r="W144" i="3"/>
  <c r="W145" i="3"/>
  <c r="W146" i="3"/>
  <c r="W147" i="3"/>
  <c r="W136" i="3"/>
  <c r="W137" i="3"/>
  <c r="W138" i="3"/>
  <c r="W139" i="3"/>
  <c r="W140" i="3"/>
  <c r="W141" i="3"/>
  <c r="W130" i="3"/>
  <c r="W131" i="3"/>
  <c r="W132" i="3"/>
  <c r="W133" i="3"/>
  <c r="W134" i="3"/>
  <c r="W135" i="3"/>
  <c r="W124" i="3"/>
  <c r="W125" i="3"/>
  <c r="W126" i="3"/>
  <c r="W127" i="3"/>
  <c r="W128" i="3"/>
  <c r="W129" i="3"/>
  <c r="W115" i="3"/>
  <c r="W116" i="3"/>
  <c r="W117" i="3"/>
  <c r="W118" i="3"/>
  <c r="W119" i="3"/>
  <c r="W120" i="3"/>
  <c r="W109" i="3"/>
  <c r="W110" i="3"/>
  <c r="W111" i="3"/>
  <c r="W112" i="3"/>
  <c r="W113" i="3"/>
  <c r="W114" i="3"/>
  <c r="W103" i="3"/>
  <c r="W104" i="3"/>
  <c r="W105" i="3"/>
  <c r="W106" i="3"/>
  <c r="W107" i="3"/>
  <c r="W108" i="3"/>
  <c r="W97" i="3"/>
  <c r="W98" i="3"/>
  <c r="W99" i="3"/>
  <c r="W100" i="3"/>
  <c r="W101" i="3"/>
  <c r="W102" i="3"/>
  <c r="W91" i="3"/>
  <c r="W92" i="3"/>
  <c r="W93" i="3"/>
  <c r="W94" i="3"/>
  <c r="W95" i="3"/>
  <c r="W96" i="3"/>
  <c r="W82" i="3"/>
  <c r="W83" i="3"/>
  <c r="W84" i="3"/>
  <c r="W85" i="3"/>
  <c r="W86" i="3"/>
  <c r="W87" i="3"/>
  <c r="W76" i="3"/>
  <c r="W77" i="3"/>
  <c r="W78" i="3"/>
  <c r="W79" i="3"/>
  <c r="W80" i="3"/>
  <c r="W81" i="3"/>
  <c r="W70" i="3"/>
  <c r="W71" i="3"/>
  <c r="W72" i="3"/>
  <c r="W73" i="3"/>
  <c r="W74" i="3"/>
  <c r="W75" i="3"/>
  <c r="W64" i="3"/>
  <c r="W65" i="3"/>
  <c r="W66" i="3"/>
  <c r="W67" i="3"/>
  <c r="W68" i="3"/>
  <c r="W69" i="3"/>
  <c r="W58" i="3"/>
  <c r="W59" i="3"/>
  <c r="W60" i="3"/>
  <c r="W61" i="3"/>
  <c r="W62" i="3"/>
  <c r="W63" i="3"/>
  <c r="W49" i="3"/>
  <c r="W50" i="3"/>
  <c r="W51" i="3"/>
  <c r="W52" i="3"/>
  <c r="W53" i="3"/>
  <c r="W54" i="3"/>
  <c r="W43" i="3"/>
  <c r="W44" i="3"/>
  <c r="W45" i="3"/>
  <c r="W46" i="3"/>
  <c r="W47" i="3"/>
  <c r="W48" i="3"/>
  <c r="W37" i="3"/>
  <c r="W38" i="3"/>
  <c r="W39" i="3"/>
  <c r="W40" i="3"/>
  <c r="W41" i="3"/>
  <c r="W42" i="3"/>
  <c r="W31" i="3"/>
  <c r="W32" i="3"/>
  <c r="W33" i="3"/>
  <c r="W34" i="3"/>
  <c r="W35" i="3"/>
  <c r="W36" i="3"/>
  <c r="W25" i="3"/>
  <c r="W26" i="3"/>
  <c r="W27" i="3"/>
  <c r="W28" i="3"/>
  <c r="W29" i="3"/>
  <c r="W30" i="3"/>
  <c r="FA214" i="3"/>
  <c r="HE214" i="3"/>
  <c r="HE215" i="3"/>
  <c r="HE216" i="3"/>
  <c r="HE217" i="3"/>
  <c r="HE218" i="3"/>
  <c r="HE219" i="3"/>
  <c r="HD215" i="3"/>
  <c r="HD216" i="3"/>
  <c r="HD217" i="3"/>
  <c r="HD218" i="3"/>
  <c r="HD219" i="3"/>
  <c r="FA208" i="3"/>
  <c r="HE208" i="3"/>
  <c r="HE209" i="3"/>
  <c r="HE210" i="3"/>
  <c r="HE211" i="3"/>
  <c r="HE212" i="3"/>
  <c r="HE213" i="3"/>
  <c r="HD209" i="3"/>
  <c r="HD210" i="3"/>
  <c r="HD211" i="3"/>
  <c r="HD212" i="3"/>
  <c r="HD213" i="3"/>
  <c r="FA202" i="3"/>
  <c r="HE202" i="3"/>
  <c r="HE203" i="3"/>
  <c r="HE204" i="3"/>
  <c r="HE205" i="3"/>
  <c r="HE206" i="3"/>
  <c r="HE207" i="3"/>
  <c r="HD203" i="3"/>
  <c r="HD204" i="3"/>
  <c r="HD205" i="3"/>
  <c r="HD206" i="3"/>
  <c r="HD207" i="3"/>
  <c r="FA196" i="3"/>
  <c r="HE196" i="3"/>
  <c r="HE197" i="3"/>
  <c r="HE198" i="3"/>
  <c r="HE199" i="3"/>
  <c r="HE200" i="3"/>
  <c r="HE201" i="3"/>
  <c r="HD197" i="3"/>
  <c r="HD198" i="3"/>
  <c r="HD199" i="3"/>
  <c r="HD200" i="3"/>
  <c r="HD201" i="3"/>
  <c r="FA190" i="3"/>
  <c r="HE190" i="3"/>
  <c r="HE191" i="3"/>
  <c r="HE192" i="3"/>
  <c r="HE193" i="3"/>
  <c r="HE194" i="3"/>
  <c r="HE195" i="3"/>
  <c r="HD191" i="3"/>
  <c r="HD192" i="3"/>
  <c r="HD193" i="3"/>
  <c r="HD194" i="3"/>
  <c r="HD195" i="3"/>
  <c r="FA181" i="3"/>
  <c r="HE181" i="3"/>
  <c r="HE182" i="3"/>
  <c r="HE183" i="3"/>
  <c r="HE184" i="3"/>
  <c r="HE185" i="3"/>
  <c r="HE186" i="3"/>
  <c r="HD182" i="3"/>
  <c r="HD183" i="3"/>
  <c r="HD184" i="3"/>
  <c r="HD185" i="3"/>
  <c r="HD186" i="3"/>
  <c r="FA175" i="3"/>
  <c r="HE175" i="3"/>
  <c r="HE176" i="3"/>
  <c r="HE177" i="3"/>
  <c r="HE178" i="3"/>
  <c r="HE179" i="3"/>
  <c r="HE180" i="3"/>
  <c r="HD176" i="3"/>
  <c r="HD177" i="3"/>
  <c r="HD178" i="3"/>
  <c r="HD179" i="3"/>
  <c r="HD180" i="3"/>
  <c r="FA169" i="3"/>
  <c r="HE169" i="3"/>
  <c r="HE170" i="3"/>
  <c r="HE171" i="3"/>
  <c r="HE172" i="3"/>
  <c r="HE173" i="3"/>
  <c r="HE174" i="3"/>
  <c r="HD170" i="3"/>
  <c r="HD171" i="3"/>
  <c r="HD172" i="3"/>
  <c r="HD173" i="3"/>
  <c r="HD174" i="3"/>
  <c r="FA163" i="3"/>
  <c r="HE163" i="3"/>
  <c r="HE164" i="3"/>
  <c r="HE165" i="3"/>
  <c r="HE166" i="3"/>
  <c r="HE167" i="3"/>
  <c r="HE168" i="3"/>
  <c r="HD164" i="3"/>
  <c r="HD165" i="3"/>
  <c r="HD166" i="3"/>
  <c r="HD167" i="3"/>
  <c r="HD168" i="3"/>
  <c r="FA157" i="3"/>
  <c r="HE157" i="3"/>
  <c r="HE158" i="3"/>
  <c r="HE159" i="3"/>
  <c r="HE160" i="3"/>
  <c r="HE161" i="3"/>
  <c r="HE162" i="3"/>
  <c r="HD158" i="3"/>
  <c r="HD159" i="3"/>
  <c r="HD160" i="3"/>
  <c r="HD161" i="3"/>
  <c r="HD162" i="3"/>
  <c r="FA148" i="3"/>
  <c r="HE148" i="3"/>
  <c r="HE149" i="3"/>
  <c r="HE150" i="3"/>
  <c r="HE151" i="3"/>
  <c r="HE152" i="3"/>
  <c r="HE153" i="3"/>
  <c r="HD149" i="3"/>
  <c r="HD150" i="3"/>
  <c r="HD151" i="3"/>
  <c r="HD152" i="3"/>
  <c r="HD153" i="3"/>
  <c r="HE142" i="3"/>
  <c r="HE143" i="3"/>
  <c r="HE144" i="3"/>
  <c r="HE145" i="3"/>
  <c r="HE146" i="3"/>
  <c r="HE147" i="3"/>
  <c r="HD143" i="3"/>
  <c r="HD144" i="3"/>
  <c r="HD145" i="3"/>
  <c r="HD146" i="3"/>
  <c r="HD147" i="3"/>
  <c r="HE136" i="3"/>
  <c r="HE137" i="3"/>
  <c r="HE138" i="3"/>
  <c r="HE139" i="3"/>
  <c r="HE140" i="3"/>
  <c r="HE141" i="3"/>
  <c r="HD137" i="3"/>
  <c r="HD138" i="3"/>
  <c r="HD139" i="3"/>
  <c r="HD140" i="3"/>
  <c r="HD141" i="3"/>
  <c r="HE130" i="3"/>
  <c r="HE131" i="3"/>
  <c r="HE132" i="3"/>
  <c r="HE133" i="3"/>
  <c r="HE134" i="3"/>
  <c r="HE135" i="3"/>
  <c r="HD131" i="3"/>
  <c r="HD132" i="3"/>
  <c r="HD133" i="3"/>
  <c r="HD134" i="3"/>
  <c r="HD135" i="3"/>
  <c r="HE124" i="3"/>
  <c r="HE125" i="3"/>
  <c r="HE126" i="3"/>
  <c r="HE127" i="3"/>
  <c r="HE128" i="3"/>
  <c r="HE129" i="3"/>
  <c r="HD125" i="3"/>
  <c r="HD126" i="3"/>
  <c r="HD127" i="3"/>
  <c r="HD128" i="3"/>
  <c r="HD129" i="3"/>
  <c r="FA115" i="3"/>
  <c r="HE115" i="3"/>
  <c r="HE116" i="3"/>
  <c r="HE117" i="3"/>
  <c r="HE118" i="3"/>
  <c r="HE119" i="3"/>
  <c r="HE120" i="3"/>
  <c r="HD116" i="3"/>
  <c r="HD117" i="3"/>
  <c r="HD118" i="3"/>
  <c r="HD119" i="3"/>
  <c r="HD120" i="3"/>
  <c r="FA109" i="3"/>
  <c r="HE109" i="3"/>
  <c r="HE110" i="3"/>
  <c r="HE111" i="3"/>
  <c r="HE112" i="3"/>
  <c r="HE113" i="3"/>
  <c r="HE114" i="3"/>
  <c r="HD110" i="3"/>
  <c r="HD111" i="3"/>
  <c r="HD112" i="3"/>
  <c r="HD113" i="3"/>
  <c r="HD114" i="3"/>
  <c r="FA103" i="3"/>
  <c r="HE103" i="3"/>
  <c r="HE104" i="3"/>
  <c r="HE105" i="3"/>
  <c r="HE106" i="3"/>
  <c r="HE107" i="3"/>
  <c r="HE108" i="3"/>
  <c r="HD104" i="3"/>
  <c r="HD105" i="3"/>
  <c r="HD106" i="3"/>
  <c r="HD107" i="3"/>
  <c r="HD108" i="3"/>
  <c r="FA97" i="3"/>
  <c r="HE97" i="3"/>
  <c r="HE98" i="3"/>
  <c r="HE99" i="3"/>
  <c r="HE100" i="3"/>
  <c r="HE101" i="3"/>
  <c r="HE102" i="3"/>
  <c r="HD98" i="3"/>
  <c r="HD99" i="3"/>
  <c r="HD100" i="3"/>
  <c r="HD101" i="3"/>
  <c r="HD102" i="3"/>
  <c r="FA91" i="3"/>
  <c r="HE91" i="3"/>
  <c r="HE92" i="3"/>
  <c r="HE93" i="3"/>
  <c r="HE94" i="3"/>
  <c r="HE95" i="3"/>
  <c r="HE96" i="3"/>
  <c r="HD92" i="3"/>
  <c r="HD93" i="3"/>
  <c r="HD94" i="3"/>
  <c r="HD95" i="3"/>
  <c r="HD96" i="3"/>
  <c r="FA82" i="3"/>
  <c r="HE82" i="3"/>
  <c r="HE83" i="3"/>
  <c r="HE84" i="3"/>
  <c r="HE85" i="3"/>
  <c r="HE86" i="3"/>
  <c r="HE87" i="3"/>
  <c r="HD83" i="3"/>
  <c r="HD84" i="3"/>
  <c r="HD85" i="3"/>
  <c r="HD86" i="3"/>
  <c r="HD87" i="3"/>
  <c r="FA76" i="3"/>
  <c r="HE76" i="3"/>
  <c r="HE77" i="3"/>
  <c r="HE78" i="3"/>
  <c r="HE79" i="3"/>
  <c r="HE80" i="3"/>
  <c r="HE81" i="3"/>
  <c r="HD77" i="3"/>
  <c r="HD78" i="3"/>
  <c r="HD79" i="3"/>
  <c r="HD80" i="3"/>
  <c r="HD81" i="3"/>
  <c r="HE70" i="3"/>
  <c r="HE71" i="3"/>
  <c r="HE72" i="3"/>
  <c r="HE73" i="3"/>
  <c r="HE74" i="3"/>
  <c r="HE75" i="3"/>
  <c r="HD71" i="3"/>
  <c r="HD72" i="3"/>
  <c r="HD73" i="3"/>
  <c r="HD74" i="3"/>
  <c r="HD75" i="3"/>
  <c r="HE64" i="3"/>
  <c r="HE65" i="3"/>
  <c r="HE66" i="3"/>
  <c r="HE67" i="3"/>
  <c r="HE68" i="3"/>
  <c r="HE69" i="3"/>
  <c r="HD65" i="3"/>
  <c r="HD66" i="3"/>
  <c r="HD67" i="3"/>
  <c r="HD68" i="3"/>
  <c r="HD69" i="3"/>
  <c r="HE58" i="3"/>
  <c r="HE59" i="3"/>
  <c r="HE60" i="3"/>
  <c r="HE61" i="3"/>
  <c r="HE62" i="3"/>
  <c r="HE63" i="3"/>
  <c r="HD59" i="3"/>
  <c r="HD60" i="3"/>
  <c r="HD61" i="3"/>
  <c r="HD62" i="3"/>
  <c r="HD63" i="3"/>
  <c r="FA49" i="3"/>
  <c r="HE49" i="3"/>
  <c r="HE50" i="3"/>
  <c r="HE51" i="3"/>
  <c r="HE52" i="3"/>
  <c r="HE53" i="3"/>
  <c r="HE54" i="3"/>
  <c r="HD50" i="3"/>
  <c r="HD51" i="3"/>
  <c r="HD52" i="3"/>
  <c r="HD53" i="3"/>
  <c r="HD54" i="3"/>
  <c r="HE43" i="3"/>
  <c r="HE44" i="3"/>
  <c r="HE45" i="3"/>
  <c r="HE46" i="3"/>
  <c r="HE47" i="3"/>
  <c r="HE48" i="3"/>
  <c r="HD44" i="3"/>
  <c r="HD45" i="3"/>
  <c r="HD46" i="3"/>
  <c r="HD47" i="3"/>
  <c r="HD48" i="3"/>
  <c r="FA37" i="3"/>
  <c r="HE37" i="3"/>
  <c r="HE38" i="3"/>
  <c r="HE39" i="3"/>
  <c r="HE40" i="3"/>
  <c r="HE41" i="3"/>
  <c r="HE42" i="3"/>
  <c r="HD38" i="3"/>
  <c r="HD39" i="3"/>
  <c r="HD40" i="3"/>
  <c r="HD41" i="3"/>
  <c r="HD42" i="3"/>
  <c r="HE31" i="3"/>
  <c r="HE32" i="3"/>
  <c r="HE33" i="3"/>
  <c r="HE34" i="3"/>
  <c r="HE35" i="3"/>
  <c r="HE36" i="3"/>
  <c r="HD32" i="3"/>
  <c r="HD33" i="3"/>
  <c r="HD34" i="3"/>
  <c r="HD35" i="3"/>
  <c r="HD36" i="3"/>
  <c r="FA25" i="3"/>
  <c r="HE25" i="3"/>
  <c r="HE26" i="3"/>
  <c r="HE27" i="3"/>
  <c r="HE28" i="3"/>
  <c r="HE29" i="3"/>
  <c r="HE30" i="3"/>
  <c r="HD26" i="3"/>
  <c r="HD27" i="3"/>
  <c r="HD28" i="3"/>
  <c r="HD29" i="3"/>
  <c r="HD30" i="3"/>
  <c r="GL214" i="3"/>
  <c r="GL215" i="3"/>
  <c r="GL216" i="3"/>
  <c r="GL217" i="3"/>
  <c r="GL218" i="3"/>
  <c r="GL219" i="3"/>
  <c r="GK215" i="3"/>
  <c r="GK216" i="3"/>
  <c r="GK217" i="3"/>
  <c r="GK218" i="3"/>
  <c r="GK219" i="3"/>
  <c r="GL208" i="3"/>
  <c r="GL209" i="3"/>
  <c r="GL210" i="3"/>
  <c r="GL211" i="3"/>
  <c r="GL212" i="3"/>
  <c r="GL213" i="3"/>
  <c r="GK209" i="3"/>
  <c r="GK210" i="3"/>
  <c r="GK211" i="3"/>
  <c r="GK212" i="3"/>
  <c r="GK213" i="3"/>
  <c r="GL202" i="3"/>
  <c r="GL203" i="3"/>
  <c r="GL204" i="3"/>
  <c r="GL205" i="3"/>
  <c r="GL206" i="3"/>
  <c r="GL207" i="3"/>
  <c r="GK203" i="3"/>
  <c r="GK204" i="3"/>
  <c r="GK205" i="3"/>
  <c r="GK206" i="3"/>
  <c r="GK207" i="3"/>
  <c r="GL196" i="3"/>
  <c r="GL197" i="3"/>
  <c r="GL198" i="3"/>
  <c r="GL199" i="3"/>
  <c r="GL200" i="3"/>
  <c r="GL201" i="3"/>
  <c r="GK197" i="3"/>
  <c r="GK198" i="3"/>
  <c r="GK199" i="3"/>
  <c r="GK200" i="3"/>
  <c r="GK201" i="3"/>
  <c r="GL190" i="3"/>
  <c r="GL191" i="3"/>
  <c r="GL192" i="3"/>
  <c r="GL193" i="3"/>
  <c r="GL194" i="3"/>
  <c r="GL195" i="3"/>
  <c r="GK191" i="3"/>
  <c r="GK192" i="3"/>
  <c r="GK193" i="3"/>
  <c r="GK194" i="3"/>
  <c r="GK195" i="3"/>
  <c r="GL181" i="3"/>
  <c r="GL182" i="3"/>
  <c r="GL183" i="3"/>
  <c r="GL184" i="3"/>
  <c r="GL185" i="3"/>
  <c r="GL186" i="3"/>
  <c r="GK182" i="3"/>
  <c r="GK183" i="3"/>
  <c r="GK184" i="3"/>
  <c r="GK185" i="3"/>
  <c r="GK186" i="3"/>
  <c r="GL175" i="3"/>
  <c r="GL176" i="3"/>
  <c r="GL177" i="3"/>
  <c r="GL178" i="3"/>
  <c r="GL179" i="3"/>
  <c r="GL180" i="3"/>
  <c r="GK176" i="3"/>
  <c r="GK177" i="3"/>
  <c r="GK178" i="3"/>
  <c r="GK179" i="3"/>
  <c r="GK180" i="3"/>
  <c r="GL169" i="3"/>
  <c r="GL170" i="3"/>
  <c r="GL171" i="3"/>
  <c r="GL172" i="3"/>
  <c r="GL173" i="3"/>
  <c r="GL174" i="3"/>
  <c r="GK170" i="3"/>
  <c r="GK171" i="3"/>
  <c r="GK172" i="3"/>
  <c r="GK173" i="3"/>
  <c r="GK174" i="3"/>
  <c r="GL163" i="3"/>
  <c r="GL164" i="3"/>
  <c r="GL165" i="3"/>
  <c r="GL166" i="3"/>
  <c r="GL167" i="3"/>
  <c r="GL168" i="3"/>
  <c r="GK164" i="3"/>
  <c r="GK165" i="3"/>
  <c r="GK166" i="3"/>
  <c r="GK167" i="3"/>
  <c r="GK168" i="3"/>
  <c r="GL157" i="3"/>
  <c r="GL158" i="3"/>
  <c r="GL159" i="3"/>
  <c r="GL160" i="3"/>
  <c r="GL161" i="3"/>
  <c r="GL162" i="3"/>
  <c r="GK158" i="3"/>
  <c r="GK159" i="3"/>
  <c r="GK160" i="3"/>
  <c r="GK161" i="3"/>
  <c r="GK162" i="3"/>
  <c r="GL148" i="3"/>
  <c r="GL149" i="3"/>
  <c r="GL150" i="3"/>
  <c r="GL151" i="3"/>
  <c r="GL152" i="3"/>
  <c r="GL153" i="3"/>
  <c r="GK149" i="3"/>
  <c r="GK150" i="3"/>
  <c r="GK151" i="3"/>
  <c r="GK152" i="3"/>
  <c r="GK153" i="3"/>
  <c r="GL142" i="3"/>
  <c r="GL143" i="3"/>
  <c r="GL144" i="3"/>
  <c r="GL145" i="3"/>
  <c r="GL146" i="3"/>
  <c r="GL147" i="3"/>
  <c r="GK143" i="3"/>
  <c r="GK144" i="3"/>
  <c r="GK145" i="3"/>
  <c r="GK146" i="3"/>
  <c r="GK147" i="3"/>
  <c r="GL136" i="3"/>
  <c r="GL137" i="3"/>
  <c r="GL138" i="3"/>
  <c r="GL139" i="3"/>
  <c r="GL140" i="3"/>
  <c r="GL141" i="3"/>
  <c r="GK137" i="3"/>
  <c r="GK138" i="3"/>
  <c r="GK139" i="3"/>
  <c r="GK140" i="3"/>
  <c r="GK141" i="3"/>
  <c r="GL130" i="3"/>
  <c r="GL131" i="3"/>
  <c r="GL132" i="3"/>
  <c r="GL133" i="3"/>
  <c r="GL134" i="3"/>
  <c r="GL135" i="3"/>
  <c r="GK131" i="3"/>
  <c r="GK132" i="3"/>
  <c r="GK133" i="3"/>
  <c r="GK134" i="3"/>
  <c r="GK135" i="3"/>
  <c r="GL124" i="3"/>
  <c r="GL125" i="3"/>
  <c r="GL126" i="3"/>
  <c r="GL127" i="3"/>
  <c r="GL128" i="3"/>
  <c r="GL129" i="3"/>
  <c r="GK125" i="3"/>
  <c r="GK126" i="3"/>
  <c r="GK127" i="3"/>
  <c r="GK128" i="3"/>
  <c r="GK129" i="3"/>
  <c r="GL115" i="3"/>
  <c r="GL116" i="3"/>
  <c r="GL117" i="3"/>
  <c r="GL118" i="3"/>
  <c r="GL119" i="3"/>
  <c r="GL120" i="3"/>
  <c r="GK116" i="3"/>
  <c r="GK117" i="3"/>
  <c r="GK118" i="3"/>
  <c r="GK119" i="3"/>
  <c r="GK120" i="3"/>
  <c r="GL109" i="3"/>
  <c r="GL110" i="3"/>
  <c r="GL111" i="3"/>
  <c r="GL112" i="3"/>
  <c r="GL113" i="3"/>
  <c r="GL114" i="3"/>
  <c r="GK110" i="3"/>
  <c r="GK111" i="3"/>
  <c r="GK112" i="3"/>
  <c r="GK113" i="3"/>
  <c r="GK114" i="3"/>
  <c r="GL103" i="3"/>
  <c r="GL104" i="3"/>
  <c r="GL105" i="3"/>
  <c r="GL106" i="3"/>
  <c r="GL107" i="3"/>
  <c r="GL108" i="3"/>
  <c r="GK104" i="3"/>
  <c r="GK105" i="3"/>
  <c r="GK106" i="3"/>
  <c r="GK107" i="3"/>
  <c r="GK108" i="3"/>
  <c r="GL97" i="3"/>
  <c r="GL98" i="3"/>
  <c r="GL99" i="3"/>
  <c r="GL100" i="3"/>
  <c r="GL101" i="3"/>
  <c r="GL102" i="3"/>
  <c r="GK98" i="3"/>
  <c r="GK99" i="3"/>
  <c r="GK100" i="3"/>
  <c r="GK101" i="3"/>
  <c r="GK102" i="3"/>
  <c r="GL91" i="3"/>
  <c r="GL92" i="3"/>
  <c r="GL93" i="3"/>
  <c r="GL94" i="3"/>
  <c r="GL95" i="3"/>
  <c r="GL96" i="3"/>
  <c r="GK92" i="3"/>
  <c r="GK93" i="3"/>
  <c r="GK94" i="3"/>
  <c r="GK95" i="3"/>
  <c r="GK96" i="3"/>
  <c r="GL82" i="3"/>
  <c r="GL83" i="3"/>
  <c r="GL84" i="3"/>
  <c r="GL85" i="3"/>
  <c r="GL86" i="3"/>
  <c r="GL87" i="3"/>
  <c r="GK83" i="3"/>
  <c r="GK84" i="3"/>
  <c r="GK85" i="3"/>
  <c r="GK86" i="3"/>
  <c r="GK87" i="3"/>
  <c r="GL76" i="3"/>
  <c r="GL77" i="3"/>
  <c r="GL78" i="3"/>
  <c r="GL79" i="3"/>
  <c r="GL80" i="3"/>
  <c r="GL81" i="3"/>
  <c r="GK77" i="3"/>
  <c r="GK78" i="3"/>
  <c r="GK79" i="3"/>
  <c r="GK80" i="3"/>
  <c r="GK81" i="3"/>
  <c r="GL70" i="3"/>
  <c r="GL71" i="3"/>
  <c r="GL72" i="3"/>
  <c r="GL73" i="3"/>
  <c r="GL74" i="3"/>
  <c r="GL75" i="3"/>
  <c r="GK71" i="3"/>
  <c r="GK72" i="3"/>
  <c r="GK73" i="3"/>
  <c r="GK74" i="3"/>
  <c r="GK75" i="3"/>
  <c r="GL64" i="3"/>
  <c r="GL65" i="3"/>
  <c r="GL66" i="3"/>
  <c r="GL67" i="3"/>
  <c r="GL68" i="3"/>
  <c r="GL69" i="3"/>
  <c r="GK65" i="3"/>
  <c r="GK66" i="3"/>
  <c r="GK67" i="3"/>
  <c r="GK68" i="3"/>
  <c r="GK69" i="3"/>
  <c r="GL58" i="3"/>
  <c r="GL59" i="3"/>
  <c r="GL60" i="3"/>
  <c r="GL61" i="3"/>
  <c r="GL62" i="3"/>
  <c r="GL63" i="3"/>
  <c r="GK59" i="3"/>
  <c r="GK60" i="3"/>
  <c r="GK61" i="3"/>
  <c r="GK62" i="3"/>
  <c r="GK63" i="3"/>
  <c r="GL49" i="3"/>
  <c r="GL50" i="3"/>
  <c r="GL51" i="3"/>
  <c r="GL52" i="3"/>
  <c r="GL53" i="3"/>
  <c r="GL54" i="3"/>
  <c r="GK50" i="3"/>
  <c r="GK51" i="3"/>
  <c r="GK52" i="3"/>
  <c r="GK53" i="3"/>
  <c r="GK54" i="3"/>
  <c r="GL43" i="3"/>
  <c r="GL44" i="3"/>
  <c r="GL45" i="3"/>
  <c r="GL46" i="3"/>
  <c r="GL47" i="3"/>
  <c r="GL48" i="3"/>
  <c r="GK44" i="3"/>
  <c r="GK45" i="3"/>
  <c r="GK46" i="3"/>
  <c r="GK47" i="3"/>
  <c r="GK48" i="3"/>
  <c r="GL37" i="3"/>
  <c r="GL38" i="3"/>
  <c r="GL39" i="3"/>
  <c r="GL40" i="3"/>
  <c r="GL41" i="3"/>
  <c r="GL42" i="3"/>
  <c r="GK38" i="3"/>
  <c r="GK39" i="3"/>
  <c r="GK40" i="3"/>
  <c r="GK41" i="3"/>
  <c r="GK42" i="3"/>
  <c r="GL31" i="3"/>
  <c r="GL32" i="3"/>
  <c r="GL33" i="3"/>
  <c r="GL34" i="3"/>
  <c r="GL35" i="3"/>
  <c r="GL36" i="3"/>
  <c r="GK32" i="3"/>
  <c r="GK33" i="3"/>
  <c r="GK34" i="3"/>
  <c r="GK35" i="3"/>
  <c r="GK36" i="3"/>
  <c r="GL25" i="3"/>
  <c r="GL26" i="3"/>
  <c r="GL27" i="3"/>
  <c r="GL28" i="3"/>
  <c r="GL29" i="3"/>
  <c r="GL30" i="3"/>
  <c r="GK26" i="3"/>
  <c r="GK27" i="3"/>
  <c r="GK28" i="3"/>
  <c r="GK29" i="3"/>
  <c r="GK30" i="3"/>
  <c r="FS214" i="3"/>
  <c r="FS215" i="3"/>
  <c r="FS216" i="3"/>
  <c r="FS217" i="3"/>
  <c r="FS218" i="3"/>
  <c r="FS219" i="3"/>
  <c r="FR215" i="3"/>
  <c r="FR216" i="3"/>
  <c r="FR217" i="3"/>
  <c r="FR218" i="3"/>
  <c r="FR219" i="3"/>
  <c r="FS208" i="3"/>
  <c r="FS209" i="3"/>
  <c r="FS210" i="3"/>
  <c r="FS211" i="3"/>
  <c r="FS212" i="3"/>
  <c r="FS213" i="3"/>
  <c r="FR209" i="3"/>
  <c r="FR210" i="3"/>
  <c r="FR211" i="3"/>
  <c r="FR212" i="3"/>
  <c r="FR213" i="3"/>
  <c r="FS202" i="3"/>
  <c r="FS203" i="3"/>
  <c r="FS204" i="3"/>
  <c r="FS205" i="3"/>
  <c r="FS206" i="3"/>
  <c r="FS207" i="3"/>
  <c r="FR203" i="3"/>
  <c r="FR204" i="3"/>
  <c r="FR205" i="3"/>
  <c r="FR206" i="3"/>
  <c r="FR207" i="3"/>
  <c r="FS196" i="3"/>
  <c r="FS197" i="3"/>
  <c r="FS198" i="3"/>
  <c r="FS199" i="3"/>
  <c r="FS200" i="3"/>
  <c r="FS201" i="3"/>
  <c r="FR197" i="3"/>
  <c r="FR198" i="3"/>
  <c r="FR199" i="3"/>
  <c r="FR200" i="3"/>
  <c r="FR201" i="3"/>
  <c r="FS190" i="3"/>
  <c r="FS191" i="3"/>
  <c r="FS192" i="3"/>
  <c r="FS193" i="3"/>
  <c r="FS194" i="3"/>
  <c r="FS195" i="3"/>
  <c r="FR191" i="3"/>
  <c r="FR192" i="3"/>
  <c r="FR193" i="3"/>
  <c r="FR194" i="3"/>
  <c r="FR195" i="3"/>
  <c r="FS181" i="3"/>
  <c r="FS182" i="3"/>
  <c r="FS183" i="3"/>
  <c r="FS184" i="3"/>
  <c r="FS185" i="3"/>
  <c r="FS186" i="3"/>
  <c r="FR182" i="3"/>
  <c r="FR183" i="3"/>
  <c r="FR184" i="3"/>
  <c r="FR185" i="3"/>
  <c r="FR186" i="3"/>
  <c r="FS175" i="3"/>
  <c r="FS176" i="3"/>
  <c r="FS177" i="3"/>
  <c r="FS178" i="3"/>
  <c r="FS179" i="3"/>
  <c r="FS180" i="3"/>
  <c r="FR176" i="3"/>
  <c r="FR177" i="3"/>
  <c r="FR178" i="3"/>
  <c r="FR179" i="3"/>
  <c r="FR180" i="3"/>
  <c r="FS169" i="3"/>
  <c r="FS170" i="3"/>
  <c r="FS171" i="3"/>
  <c r="FS172" i="3"/>
  <c r="FS173" i="3"/>
  <c r="FS174" i="3"/>
  <c r="FR170" i="3"/>
  <c r="FR171" i="3"/>
  <c r="FR172" i="3"/>
  <c r="FR173" i="3"/>
  <c r="FR174" i="3"/>
  <c r="FS163" i="3"/>
  <c r="FS164" i="3"/>
  <c r="FS165" i="3"/>
  <c r="FS166" i="3"/>
  <c r="FS167" i="3"/>
  <c r="FS168" i="3"/>
  <c r="FR164" i="3"/>
  <c r="FR165" i="3"/>
  <c r="FR166" i="3"/>
  <c r="FR167" i="3"/>
  <c r="FR168" i="3"/>
  <c r="FS157" i="3"/>
  <c r="FS158" i="3"/>
  <c r="FS159" i="3"/>
  <c r="FS160" i="3"/>
  <c r="FS161" i="3"/>
  <c r="FS162" i="3"/>
  <c r="FR158" i="3"/>
  <c r="FR159" i="3"/>
  <c r="FR160" i="3"/>
  <c r="FR161" i="3"/>
  <c r="FR162" i="3"/>
  <c r="FS148" i="3"/>
  <c r="FS149" i="3"/>
  <c r="FS150" i="3"/>
  <c r="FS151" i="3"/>
  <c r="FS152" i="3"/>
  <c r="FS153" i="3"/>
  <c r="FR149" i="3"/>
  <c r="FR150" i="3"/>
  <c r="FR151" i="3"/>
  <c r="FR152" i="3"/>
  <c r="FR153" i="3"/>
  <c r="FS142" i="3"/>
  <c r="FS143" i="3"/>
  <c r="FS144" i="3"/>
  <c r="FS145" i="3"/>
  <c r="FS146" i="3"/>
  <c r="FS147" i="3"/>
  <c r="FR143" i="3"/>
  <c r="FR144" i="3"/>
  <c r="FR145" i="3"/>
  <c r="FR146" i="3"/>
  <c r="FR147" i="3"/>
  <c r="FS136" i="3"/>
  <c r="FS137" i="3"/>
  <c r="FS138" i="3"/>
  <c r="FS139" i="3"/>
  <c r="FS140" i="3"/>
  <c r="FS141" i="3"/>
  <c r="FR137" i="3"/>
  <c r="FR138" i="3"/>
  <c r="FR139" i="3"/>
  <c r="FR140" i="3"/>
  <c r="FR141" i="3"/>
  <c r="FS130" i="3"/>
  <c r="FS131" i="3"/>
  <c r="FS132" i="3"/>
  <c r="FS133" i="3"/>
  <c r="FS134" i="3"/>
  <c r="FS135" i="3"/>
  <c r="FR131" i="3"/>
  <c r="FR132" i="3"/>
  <c r="FR133" i="3"/>
  <c r="FR134" i="3"/>
  <c r="FR135" i="3"/>
  <c r="FS124" i="3"/>
  <c r="FS125" i="3"/>
  <c r="FS126" i="3"/>
  <c r="FS127" i="3"/>
  <c r="FS128" i="3"/>
  <c r="FS129" i="3"/>
  <c r="FR125" i="3"/>
  <c r="FR126" i="3"/>
  <c r="FR127" i="3"/>
  <c r="FR128" i="3"/>
  <c r="FR129" i="3"/>
  <c r="FS115" i="3"/>
  <c r="FS116" i="3"/>
  <c r="FS117" i="3"/>
  <c r="FS118" i="3"/>
  <c r="FS119" i="3"/>
  <c r="FS120" i="3"/>
  <c r="FR116" i="3"/>
  <c r="FR117" i="3"/>
  <c r="FR118" i="3"/>
  <c r="FR119" i="3"/>
  <c r="FR120" i="3"/>
  <c r="FS109" i="3"/>
  <c r="FS110" i="3"/>
  <c r="FS111" i="3"/>
  <c r="FS112" i="3"/>
  <c r="FS113" i="3"/>
  <c r="FS114" i="3"/>
  <c r="FR110" i="3"/>
  <c r="FR111" i="3"/>
  <c r="FR112" i="3"/>
  <c r="FR113" i="3"/>
  <c r="FR114" i="3"/>
  <c r="FS103" i="3"/>
  <c r="FS104" i="3"/>
  <c r="FS105" i="3"/>
  <c r="FS106" i="3"/>
  <c r="FS107" i="3"/>
  <c r="FS108" i="3"/>
  <c r="FR104" i="3"/>
  <c r="FR105" i="3"/>
  <c r="FR106" i="3"/>
  <c r="FR107" i="3"/>
  <c r="FR108" i="3"/>
  <c r="FS97" i="3"/>
  <c r="FS98" i="3"/>
  <c r="FS99" i="3"/>
  <c r="FS100" i="3"/>
  <c r="FS101" i="3"/>
  <c r="FS102" i="3"/>
  <c r="FR98" i="3"/>
  <c r="FR99" i="3"/>
  <c r="FR100" i="3"/>
  <c r="FR101" i="3"/>
  <c r="FR102" i="3"/>
  <c r="FS91" i="3"/>
  <c r="FS92" i="3"/>
  <c r="FS93" i="3"/>
  <c r="FS94" i="3"/>
  <c r="FS95" i="3"/>
  <c r="FS96" i="3"/>
  <c r="FR92" i="3"/>
  <c r="FR93" i="3"/>
  <c r="FR94" i="3"/>
  <c r="FR95" i="3"/>
  <c r="FR96" i="3"/>
  <c r="FS82" i="3"/>
  <c r="FS83" i="3"/>
  <c r="FS84" i="3"/>
  <c r="FS85" i="3"/>
  <c r="FS86" i="3"/>
  <c r="FS87" i="3"/>
  <c r="FR83" i="3"/>
  <c r="FR84" i="3"/>
  <c r="FR85" i="3"/>
  <c r="FR86" i="3"/>
  <c r="FR87" i="3"/>
  <c r="FS76" i="3"/>
  <c r="FS77" i="3"/>
  <c r="FS78" i="3"/>
  <c r="FS79" i="3"/>
  <c r="FS80" i="3"/>
  <c r="FS81" i="3"/>
  <c r="FR77" i="3"/>
  <c r="FR78" i="3"/>
  <c r="FR79" i="3"/>
  <c r="FR80" i="3"/>
  <c r="FR81" i="3"/>
  <c r="FS70" i="3"/>
  <c r="FS71" i="3"/>
  <c r="FS72" i="3"/>
  <c r="FS73" i="3"/>
  <c r="FS74" i="3"/>
  <c r="FS75" i="3"/>
  <c r="FR71" i="3"/>
  <c r="FR72" i="3"/>
  <c r="FR73" i="3"/>
  <c r="FR74" i="3"/>
  <c r="FR75" i="3"/>
  <c r="FS64" i="3"/>
  <c r="FS65" i="3"/>
  <c r="FS66" i="3"/>
  <c r="FS67" i="3"/>
  <c r="FS68" i="3"/>
  <c r="FS69" i="3"/>
  <c r="FR65" i="3"/>
  <c r="FR66" i="3"/>
  <c r="FR67" i="3"/>
  <c r="FR68" i="3"/>
  <c r="FR69" i="3"/>
  <c r="FS58" i="3"/>
  <c r="FS59" i="3"/>
  <c r="FS60" i="3"/>
  <c r="FS61" i="3"/>
  <c r="FS62" i="3"/>
  <c r="FS63" i="3"/>
  <c r="FR59" i="3"/>
  <c r="FR60" i="3"/>
  <c r="FR61" i="3"/>
  <c r="FR62" i="3"/>
  <c r="FR63" i="3"/>
  <c r="FS49" i="3"/>
  <c r="FS50" i="3"/>
  <c r="FS51" i="3"/>
  <c r="FS52" i="3"/>
  <c r="FS53" i="3"/>
  <c r="FS54" i="3"/>
  <c r="FR50" i="3"/>
  <c r="FR51" i="3"/>
  <c r="FR52" i="3"/>
  <c r="FR53" i="3"/>
  <c r="FR54" i="3"/>
  <c r="FS43" i="3"/>
  <c r="FS44" i="3"/>
  <c r="FS45" i="3"/>
  <c r="FS46" i="3"/>
  <c r="FS47" i="3"/>
  <c r="FS48" i="3"/>
  <c r="FR44" i="3"/>
  <c r="FR45" i="3"/>
  <c r="FR46" i="3"/>
  <c r="FR47" i="3"/>
  <c r="FR48" i="3"/>
  <c r="FS37" i="3"/>
  <c r="FS38" i="3"/>
  <c r="FS39" i="3"/>
  <c r="FS40" i="3"/>
  <c r="FS41" i="3"/>
  <c r="FS42" i="3"/>
  <c r="FR38" i="3"/>
  <c r="FR39" i="3"/>
  <c r="FR40" i="3"/>
  <c r="FR41" i="3"/>
  <c r="FR42" i="3"/>
  <c r="FS31" i="3"/>
  <c r="FS32" i="3"/>
  <c r="FS33" i="3"/>
  <c r="FS34" i="3"/>
  <c r="FS35" i="3"/>
  <c r="FS36" i="3"/>
  <c r="FR32" i="3"/>
  <c r="FR33" i="3"/>
  <c r="FR34" i="3"/>
  <c r="FR35" i="3"/>
  <c r="FR36" i="3"/>
  <c r="FS25" i="3"/>
  <c r="FS26" i="3"/>
  <c r="FS27" i="3"/>
  <c r="FS28" i="3"/>
  <c r="FS29" i="3"/>
  <c r="FS30" i="3"/>
  <c r="FR26" i="3"/>
  <c r="FR27" i="3"/>
  <c r="FR28" i="3"/>
  <c r="FR29" i="3"/>
  <c r="FR30" i="3"/>
  <c r="FA215" i="3"/>
  <c r="FA216" i="3"/>
  <c r="FA217" i="3"/>
  <c r="FA218" i="3"/>
  <c r="FA219" i="3"/>
  <c r="EZ215" i="3"/>
  <c r="EZ216" i="3"/>
  <c r="EZ217" i="3"/>
  <c r="EZ218" i="3"/>
  <c r="EZ219" i="3"/>
  <c r="FA209" i="3"/>
  <c r="FA210" i="3"/>
  <c r="FA211" i="3"/>
  <c r="FA212" i="3"/>
  <c r="FA213" i="3"/>
  <c r="EZ209" i="3"/>
  <c r="EZ210" i="3"/>
  <c r="EZ211" i="3"/>
  <c r="EZ212" i="3"/>
  <c r="EZ213" i="3"/>
  <c r="FA203" i="3"/>
  <c r="FA204" i="3"/>
  <c r="FA205" i="3"/>
  <c r="FA206" i="3"/>
  <c r="FA207" i="3"/>
  <c r="EZ203" i="3"/>
  <c r="EZ204" i="3"/>
  <c r="EZ205" i="3"/>
  <c r="EZ206" i="3"/>
  <c r="EZ207" i="3"/>
  <c r="FA197" i="3"/>
  <c r="FA198" i="3"/>
  <c r="FA199" i="3"/>
  <c r="FA200" i="3"/>
  <c r="FA201" i="3"/>
  <c r="EZ197" i="3"/>
  <c r="EZ198" i="3"/>
  <c r="EZ199" i="3"/>
  <c r="EZ200" i="3"/>
  <c r="EZ201" i="3"/>
  <c r="FA191" i="3"/>
  <c r="FA192" i="3"/>
  <c r="FA193" i="3"/>
  <c r="FA194" i="3"/>
  <c r="FA195" i="3"/>
  <c r="EZ191" i="3"/>
  <c r="EZ192" i="3"/>
  <c r="EZ193" i="3"/>
  <c r="EZ194" i="3"/>
  <c r="EZ195" i="3"/>
  <c r="FA182" i="3"/>
  <c r="FA183" i="3"/>
  <c r="FA184" i="3"/>
  <c r="FA185" i="3"/>
  <c r="FA186" i="3"/>
  <c r="EZ182" i="3"/>
  <c r="EZ183" i="3"/>
  <c r="EZ184" i="3"/>
  <c r="EZ185" i="3"/>
  <c r="EZ186" i="3"/>
  <c r="FA176" i="3"/>
  <c r="FA177" i="3"/>
  <c r="FA178" i="3"/>
  <c r="FA179" i="3"/>
  <c r="FA180" i="3"/>
  <c r="EZ176" i="3"/>
  <c r="EZ177" i="3"/>
  <c r="EZ178" i="3"/>
  <c r="EZ179" i="3"/>
  <c r="EZ180" i="3"/>
  <c r="FA170" i="3"/>
  <c r="FA171" i="3"/>
  <c r="FA172" i="3"/>
  <c r="FA173" i="3"/>
  <c r="FA174" i="3"/>
  <c r="EZ170" i="3"/>
  <c r="EZ171" i="3"/>
  <c r="EZ172" i="3"/>
  <c r="EZ173" i="3"/>
  <c r="EZ174" i="3"/>
  <c r="FA164" i="3"/>
  <c r="FA165" i="3"/>
  <c r="FA166" i="3"/>
  <c r="FA167" i="3"/>
  <c r="FA168" i="3"/>
  <c r="EZ164" i="3"/>
  <c r="EZ165" i="3"/>
  <c r="EZ166" i="3"/>
  <c r="EZ167" i="3"/>
  <c r="EZ168" i="3"/>
  <c r="FA158" i="3"/>
  <c r="FA159" i="3"/>
  <c r="FA160" i="3"/>
  <c r="FA161" i="3"/>
  <c r="FA162" i="3"/>
  <c r="EZ158" i="3"/>
  <c r="EZ159" i="3"/>
  <c r="EZ160" i="3"/>
  <c r="EZ161" i="3"/>
  <c r="EZ162" i="3"/>
  <c r="FA149" i="3"/>
  <c r="FA150" i="3"/>
  <c r="FA151" i="3"/>
  <c r="FA152" i="3"/>
  <c r="FA153" i="3"/>
  <c r="EZ149" i="3"/>
  <c r="EZ150" i="3"/>
  <c r="EZ151" i="3"/>
  <c r="EZ152" i="3"/>
  <c r="EZ153" i="3"/>
  <c r="FA143" i="3"/>
  <c r="FA144" i="3"/>
  <c r="FA145" i="3"/>
  <c r="FA146" i="3"/>
  <c r="FA147" i="3"/>
  <c r="EZ143" i="3"/>
  <c r="EZ144" i="3"/>
  <c r="EZ145" i="3"/>
  <c r="EZ146" i="3"/>
  <c r="EZ147" i="3"/>
  <c r="FA137" i="3"/>
  <c r="FA138" i="3"/>
  <c r="FA139" i="3"/>
  <c r="FA140" i="3"/>
  <c r="FA141" i="3"/>
  <c r="EZ137" i="3"/>
  <c r="EZ138" i="3"/>
  <c r="EZ139" i="3"/>
  <c r="EZ140" i="3"/>
  <c r="EZ141" i="3"/>
  <c r="FA131" i="3"/>
  <c r="FA132" i="3"/>
  <c r="FA133" i="3"/>
  <c r="FA134" i="3"/>
  <c r="FA135" i="3"/>
  <c r="EZ131" i="3"/>
  <c r="EZ132" i="3"/>
  <c r="EZ133" i="3"/>
  <c r="EZ134" i="3"/>
  <c r="EZ135" i="3"/>
  <c r="FA125" i="3"/>
  <c r="FA126" i="3"/>
  <c r="FA127" i="3"/>
  <c r="FA128" i="3"/>
  <c r="FA129" i="3"/>
  <c r="EZ125" i="3"/>
  <c r="EZ126" i="3"/>
  <c r="EZ127" i="3"/>
  <c r="EZ128" i="3"/>
  <c r="EZ129" i="3"/>
  <c r="FA116" i="3"/>
  <c r="FA117" i="3"/>
  <c r="FA118" i="3"/>
  <c r="FA119" i="3"/>
  <c r="FA120" i="3"/>
  <c r="EZ116" i="3"/>
  <c r="EZ117" i="3"/>
  <c r="EZ118" i="3"/>
  <c r="EZ119" i="3"/>
  <c r="EZ120" i="3"/>
  <c r="FA110" i="3"/>
  <c r="FA111" i="3"/>
  <c r="FA112" i="3"/>
  <c r="FA113" i="3"/>
  <c r="FA114" i="3"/>
  <c r="EZ110" i="3"/>
  <c r="EZ111" i="3"/>
  <c r="EZ112" i="3"/>
  <c r="EZ113" i="3"/>
  <c r="EZ114" i="3"/>
  <c r="FA104" i="3"/>
  <c r="FA105" i="3"/>
  <c r="FA106" i="3"/>
  <c r="FA107" i="3"/>
  <c r="FA108" i="3"/>
  <c r="EZ104" i="3"/>
  <c r="EZ105" i="3"/>
  <c r="EZ106" i="3"/>
  <c r="EZ107" i="3"/>
  <c r="EZ108" i="3"/>
  <c r="FA98" i="3"/>
  <c r="FA99" i="3"/>
  <c r="FA100" i="3"/>
  <c r="FA101" i="3"/>
  <c r="FA102" i="3"/>
  <c r="EZ98" i="3"/>
  <c r="EZ99" i="3"/>
  <c r="EZ100" i="3"/>
  <c r="EZ101" i="3"/>
  <c r="EZ102" i="3"/>
  <c r="FA92" i="3"/>
  <c r="FA93" i="3"/>
  <c r="FA94" i="3"/>
  <c r="FA95" i="3"/>
  <c r="FA96" i="3"/>
  <c r="EZ92" i="3"/>
  <c r="EZ93" i="3"/>
  <c r="EZ94" i="3"/>
  <c r="EZ95" i="3"/>
  <c r="EZ96" i="3"/>
  <c r="FA83" i="3"/>
  <c r="FA84" i="3"/>
  <c r="FA85" i="3"/>
  <c r="FA86" i="3"/>
  <c r="FA87" i="3"/>
  <c r="EZ83" i="3"/>
  <c r="EZ84" i="3"/>
  <c r="EZ85" i="3"/>
  <c r="EZ86" i="3"/>
  <c r="EZ87" i="3"/>
  <c r="FA77" i="3"/>
  <c r="FA78" i="3"/>
  <c r="FA79" i="3"/>
  <c r="FA80" i="3"/>
  <c r="FA81" i="3"/>
  <c r="EZ77" i="3"/>
  <c r="EZ78" i="3"/>
  <c r="EZ79" i="3"/>
  <c r="EZ80" i="3"/>
  <c r="EZ81" i="3"/>
  <c r="FA71" i="3"/>
  <c r="FA72" i="3"/>
  <c r="FA73" i="3"/>
  <c r="FA74" i="3"/>
  <c r="FA75" i="3"/>
  <c r="EZ71" i="3"/>
  <c r="EZ72" i="3"/>
  <c r="EZ73" i="3"/>
  <c r="EZ74" i="3"/>
  <c r="EZ75" i="3"/>
  <c r="FA65" i="3"/>
  <c r="FA66" i="3"/>
  <c r="FA67" i="3"/>
  <c r="FA68" i="3"/>
  <c r="FA69" i="3"/>
  <c r="EZ65" i="3"/>
  <c r="EZ66" i="3"/>
  <c r="EZ67" i="3"/>
  <c r="EZ68" i="3"/>
  <c r="EZ69" i="3"/>
  <c r="FA59" i="3"/>
  <c r="FA60" i="3"/>
  <c r="FA61" i="3"/>
  <c r="FA62" i="3"/>
  <c r="FA63" i="3"/>
  <c r="EZ59" i="3"/>
  <c r="EZ60" i="3"/>
  <c r="EZ61" i="3"/>
  <c r="EZ62" i="3"/>
  <c r="EZ63" i="3"/>
  <c r="FA50" i="3"/>
  <c r="FA51" i="3"/>
  <c r="FA52" i="3"/>
  <c r="FA53" i="3"/>
  <c r="FA54" i="3"/>
  <c r="EZ50" i="3"/>
  <c r="EZ51" i="3"/>
  <c r="EZ52" i="3"/>
  <c r="EZ53" i="3"/>
  <c r="EZ54" i="3"/>
  <c r="FA44" i="3"/>
  <c r="FA45" i="3"/>
  <c r="FA46" i="3"/>
  <c r="FA47" i="3"/>
  <c r="FA48" i="3"/>
  <c r="EZ44" i="3"/>
  <c r="EZ45" i="3"/>
  <c r="EZ46" i="3"/>
  <c r="EZ47" i="3"/>
  <c r="EZ48" i="3"/>
  <c r="FA38" i="3"/>
  <c r="FA39" i="3"/>
  <c r="FA40" i="3"/>
  <c r="FA41" i="3"/>
  <c r="FA42" i="3"/>
  <c r="EZ38" i="3"/>
  <c r="EZ39" i="3"/>
  <c r="EZ40" i="3"/>
  <c r="EZ41" i="3"/>
  <c r="EZ42" i="3"/>
  <c r="FA32" i="3"/>
  <c r="FA33" i="3"/>
  <c r="FA34" i="3"/>
  <c r="FA35" i="3"/>
  <c r="FA36" i="3"/>
  <c r="EZ32" i="3"/>
  <c r="EZ33" i="3"/>
  <c r="EZ34" i="3"/>
  <c r="EZ35" i="3"/>
  <c r="EZ36" i="3"/>
  <c r="FA26" i="3"/>
  <c r="FA27" i="3"/>
  <c r="FA28" i="3"/>
  <c r="FA29" i="3"/>
  <c r="FA30" i="3"/>
  <c r="EZ26" i="3"/>
  <c r="EZ27" i="3"/>
  <c r="EZ28" i="3"/>
  <c r="EZ29" i="3"/>
  <c r="EZ30" i="3"/>
  <c r="CC214" i="3"/>
  <c r="EG214" i="3"/>
  <c r="EG215" i="3"/>
  <c r="EG216" i="3"/>
  <c r="EG217" i="3"/>
  <c r="EG218" i="3"/>
  <c r="EG219" i="3"/>
  <c r="EF215" i="3"/>
  <c r="EF216" i="3"/>
  <c r="EF217" i="3"/>
  <c r="EF218" i="3"/>
  <c r="EF219" i="3"/>
  <c r="CC208" i="3"/>
  <c r="EG208" i="3"/>
  <c r="EG209" i="3"/>
  <c r="EG210" i="3"/>
  <c r="EG211" i="3"/>
  <c r="EG212" i="3"/>
  <c r="EG213" i="3"/>
  <c r="EF209" i="3"/>
  <c r="EF210" i="3"/>
  <c r="EF211" i="3"/>
  <c r="EF212" i="3"/>
  <c r="EF213" i="3"/>
  <c r="CC202" i="3"/>
  <c r="EG202" i="3"/>
  <c r="EG203" i="3"/>
  <c r="EG204" i="3"/>
  <c r="EG205" i="3"/>
  <c r="EG206" i="3"/>
  <c r="EG207" i="3"/>
  <c r="EF203" i="3"/>
  <c r="EF204" i="3"/>
  <c r="EF205" i="3"/>
  <c r="EF206" i="3"/>
  <c r="EF207" i="3"/>
  <c r="CC196" i="3"/>
  <c r="EG196" i="3"/>
  <c r="EG197" i="3"/>
  <c r="EG198" i="3"/>
  <c r="EG199" i="3"/>
  <c r="EG200" i="3"/>
  <c r="EG201" i="3"/>
  <c r="EF197" i="3"/>
  <c r="EF198" i="3"/>
  <c r="EF199" i="3"/>
  <c r="EF200" i="3"/>
  <c r="EF201" i="3"/>
  <c r="CC190" i="3"/>
  <c r="EG190" i="3"/>
  <c r="EG191" i="3"/>
  <c r="EG192" i="3"/>
  <c r="EG193" i="3"/>
  <c r="EG194" i="3"/>
  <c r="EG195" i="3"/>
  <c r="EF191" i="3"/>
  <c r="EF192" i="3"/>
  <c r="EF193" i="3"/>
  <c r="EF194" i="3"/>
  <c r="EF195" i="3"/>
  <c r="CC181" i="3"/>
  <c r="EG181" i="3"/>
  <c r="EG182" i="3"/>
  <c r="EG183" i="3"/>
  <c r="EG184" i="3"/>
  <c r="EG185" i="3"/>
  <c r="EG186" i="3"/>
  <c r="EF182" i="3"/>
  <c r="EF183" i="3"/>
  <c r="EF184" i="3"/>
  <c r="EF185" i="3"/>
  <c r="EF186" i="3"/>
  <c r="CC175" i="3"/>
  <c r="EG175" i="3"/>
  <c r="EG176" i="3"/>
  <c r="EG177" i="3"/>
  <c r="EG178" i="3"/>
  <c r="EG179" i="3"/>
  <c r="EG180" i="3"/>
  <c r="EF176" i="3"/>
  <c r="EF177" i="3"/>
  <c r="EF178" i="3"/>
  <c r="EF179" i="3"/>
  <c r="EF180" i="3"/>
  <c r="CC169" i="3"/>
  <c r="EG169" i="3"/>
  <c r="EG170" i="3"/>
  <c r="EG171" i="3"/>
  <c r="EG172" i="3"/>
  <c r="EG173" i="3"/>
  <c r="EG174" i="3"/>
  <c r="EF170" i="3"/>
  <c r="EF171" i="3"/>
  <c r="EF172" i="3"/>
  <c r="EF173" i="3"/>
  <c r="EF174" i="3"/>
  <c r="CC163" i="3"/>
  <c r="EG163" i="3"/>
  <c r="EG164" i="3"/>
  <c r="EG165" i="3"/>
  <c r="EG166" i="3"/>
  <c r="EG167" i="3"/>
  <c r="EG168" i="3"/>
  <c r="EF164" i="3"/>
  <c r="EF165" i="3"/>
  <c r="EF166" i="3"/>
  <c r="EF167" i="3"/>
  <c r="EF168" i="3"/>
  <c r="CC157" i="3"/>
  <c r="EG157" i="3"/>
  <c r="EG158" i="3"/>
  <c r="EG159" i="3"/>
  <c r="EG160" i="3"/>
  <c r="EG161" i="3"/>
  <c r="EG162" i="3"/>
  <c r="EF158" i="3"/>
  <c r="EF159" i="3"/>
  <c r="EF160" i="3"/>
  <c r="EF161" i="3"/>
  <c r="EF162" i="3"/>
  <c r="CC148" i="3"/>
  <c r="EG148" i="3"/>
  <c r="EG149" i="3"/>
  <c r="EG150" i="3"/>
  <c r="EG151" i="3"/>
  <c r="EG152" i="3"/>
  <c r="EG153" i="3"/>
  <c r="EF149" i="3"/>
  <c r="EF150" i="3"/>
  <c r="EF151" i="3"/>
  <c r="EF152" i="3"/>
  <c r="EF153" i="3"/>
  <c r="CC142" i="3"/>
  <c r="EG142" i="3"/>
  <c r="EG143" i="3"/>
  <c r="EG144" i="3"/>
  <c r="EG145" i="3"/>
  <c r="EG146" i="3"/>
  <c r="EG147" i="3"/>
  <c r="EF143" i="3"/>
  <c r="EF144" i="3"/>
  <c r="EF145" i="3"/>
  <c r="EF146" i="3"/>
  <c r="EF147" i="3"/>
  <c r="CC136" i="3"/>
  <c r="EG137" i="3"/>
  <c r="EG138" i="3"/>
  <c r="EG139" i="3"/>
  <c r="EG140" i="3"/>
  <c r="EG141" i="3"/>
  <c r="EF137" i="3"/>
  <c r="EF138" i="3"/>
  <c r="EF139" i="3"/>
  <c r="EF140" i="3"/>
  <c r="EF141" i="3"/>
  <c r="CC130" i="3"/>
  <c r="EG131" i="3"/>
  <c r="EG132" i="3"/>
  <c r="EG133" i="3"/>
  <c r="EG134" i="3"/>
  <c r="EG135" i="3"/>
  <c r="EF131" i="3"/>
  <c r="EF132" i="3"/>
  <c r="EF133" i="3"/>
  <c r="EF134" i="3"/>
  <c r="EF135" i="3"/>
  <c r="CC124" i="3"/>
  <c r="EG124" i="3"/>
  <c r="EG125" i="3"/>
  <c r="EG126" i="3"/>
  <c r="EG127" i="3"/>
  <c r="EG128" i="3"/>
  <c r="EG129" i="3"/>
  <c r="EF126" i="3"/>
  <c r="EF127" i="3"/>
  <c r="EF128" i="3"/>
  <c r="EF129" i="3"/>
  <c r="CC115" i="3"/>
  <c r="EG115" i="3"/>
  <c r="EG116" i="3"/>
  <c r="EG117" i="3"/>
  <c r="EG118" i="3"/>
  <c r="EG119" i="3"/>
  <c r="EG120" i="3"/>
  <c r="EF116" i="3"/>
  <c r="EF117" i="3"/>
  <c r="EF118" i="3"/>
  <c r="EF119" i="3"/>
  <c r="EF120" i="3"/>
  <c r="EG109" i="3"/>
  <c r="EG110" i="3"/>
  <c r="EG111" i="3"/>
  <c r="EG112" i="3"/>
  <c r="EG113" i="3"/>
  <c r="EG114" i="3"/>
  <c r="EF110" i="3"/>
  <c r="EF111" i="3"/>
  <c r="EF112" i="3"/>
  <c r="EF113" i="3"/>
  <c r="EF114" i="3"/>
  <c r="CC103" i="3"/>
  <c r="EG103" i="3"/>
  <c r="EG104" i="3"/>
  <c r="EG105" i="3"/>
  <c r="EG106" i="3"/>
  <c r="EG107" i="3"/>
  <c r="EG108" i="3"/>
  <c r="EF104" i="3"/>
  <c r="EF105" i="3"/>
  <c r="EF106" i="3"/>
  <c r="EF107" i="3"/>
  <c r="EF108" i="3"/>
  <c r="CC97" i="3"/>
  <c r="EG97" i="3"/>
  <c r="EG98" i="3"/>
  <c r="EG99" i="3"/>
  <c r="EG100" i="3"/>
  <c r="EG101" i="3"/>
  <c r="EG102" i="3"/>
  <c r="EF98" i="3"/>
  <c r="EF99" i="3"/>
  <c r="EF100" i="3"/>
  <c r="EF101" i="3"/>
  <c r="EF102" i="3"/>
  <c r="CC91" i="3"/>
  <c r="EG91" i="3"/>
  <c r="EG92" i="3"/>
  <c r="EG93" i="3"/>
  <c r="EG94" i="3"/>
  <c r="EG95" i="3"/>
  <c r="EG96" i="3"/>
  <c r="EF92" i="3"/>
  <c r="EF93" i="3"/>
  <c r="EF94" i="3"/>
  <c r="EF95" i="3"/>
  <c r="EF96" i="3"/>
  <c r="CC82" i="3"/>
  <c r="EG82" i="3"/>
  <c r="EG83" i="3"/>
  <c r="EG84" i="3"/>
  <c r="EG85" i="3"/>
  <c r="EG86" i="3"/>
  <c r="EG87" i="3"/>
  <c r="EF83" i="3"/>
  <c r="EF84" i="3"/>
  <c r="EF85" i="3"/>
  <c r="EF86" i="3"/>
  <c r="EF87" i="3"/>
  <c r="CC76" i="3"/>
  <c r="EG76" i="3"/>
  <c r="EG77" i="3"/>
  <c r="EG78" i="3"/>
  <c r="EG79" i="3"/>
  <c r="EG80" i="3"/>
  <c r="EG81" i="3"/>
  <c r="EF77" i="3"/>
  <c r="EF78" i="3"/>
  <c r="EF79" i="3"/>
  <c r="EF80" i="3"/>
  <c r="EF81" i="3"/>
  <c r="CC70" i="3"/>
  <c r="EG70" i="3"/>
  <c r="EG71" i="3"/>
  <c r="EG72" i="3"/>
  <c r="EG73" i="3"/>
  <c r="EG74" i="3"/>
  <c r="EG75" i="3"/>
  <c r="EF71" i="3"/>
  <c r="EF72" i="3"/>
  <c r="EF73" i="3"/>
  <c r="EF74" i="3"/>
  <c r="EF75" i="3"/>
  <c r="CC64" i="3"/>
  <c r="EG64" i="3"/>
  <c r="EG65" i="3"/>
  <c r="EG66" i="3"/>
  <c r="EG67" i="3"/>
  <c r="EG68" i="3"/>
  <c r="EG69" i="3"/>
  <c r="EF65" i="3"/>
  <c r="EF66" i="3"/>
  <c r="EF67" i="3"/>
  <c r="EF68" i="3"/>
  <c r="EF69" i="3"/>
  <c r="CC58" i="3"/>
  <c r="EG58" i="3"/>
  <c r="EG59" i="3"/>
  <c r="EG60" i="3"/>
  <c r="EG61" i="3"/>
  <c r="EG62" i="3"/>
  <c r="EG63" i="3"/>
  <c r="EF60" i="3"/>
  <c r="EF61" i="3"/>
  <c r="EF62" i="3"/>
  <c r="EF63" i="3"/>
  <c r="CC49" i="3"/>
  <c r="EG49" i="3"/>
  <c r="EG50" i="3"/>
  <c r="EG51" i="3"/>
  <c r="EG52" i="3"/>
  <c r="EG53" i="3"/>
  <c r="EG54" i="3"/>
  <c r="EF50" i="3"/>
  <c r="EF51" i="3"/>
  <c r="EF52" i="3"/>
  <c r="EF53" i="3"/>
  <c r="EF54" i="3"/>
  <c r="CC43" i="3"/>
  <c r="EG43" i="3"/>
  <c r="EG44" i="3"/>
  <c r="EG45" i="3"/>
  <c r="EG46" i="3"/>
  <c r="EG47" i="3"/>
  <c r="EG48" i="3"/>
  <c r="EF44" i="3"/>
  <c r="EF45" i="3"/>
  <c r="EF46" i="3"/>
  <c r="EF47" i="3"/>
  <c r="EF48" i="3"/>
  <c r="CC37" i="3"/>
  <c r="EG37" i="3"/>
  <c r="EG38" i="3"/>
  <c r="EG39" i="3"/>
  <c r="EG40" i="3"/>
  <c r="EG41" i="3"/>
  <c r="EG42" i="3"/>
  <c r="EF38" i="3"/>
  <c r="EF39" i="3"/>
  <c r="EF40" i="3"/>
  <c r="EF41" i="3"/>
  <c r="EF42" i="3"/>
  <c r="CC31" i="3"/>
  <c r="EG31" i="3"/>
  <c r="EG32" i="3"/>
  <c r="EG33" i="3"/>
  <c r="EG34" i="3"/>
  <c r="EG35" i="3"/>
  <c r="EG36" i="3"/>
  <c r="EF32" i="3"/>
  <c r="EF33" i="3"/>
  <c r="EF34" i="3"/>
  <c r="EF35" i="3"/>
  <c r="EF36" i="3"/>
  <c r="CC25" i="3"/>
  <c r="EG25" i="3"/>
  <c r="EG26" i="3"/>
  <c r="EG27" i="3"/>
  <c r="EG28" i="3"/>
  <c r="EG29" i="3"/>
  <c r="EG30" i="3"/>
  <c r="EF27" i="3"/>
  <c r="EF28" i="3"/>
  <c r="EF29" i="3"/>
  <c r="EF30" i="3"/>
  <c r="DN214" i="3"/>
  <c r="DN215" i="3"/>
  <c r="DN216" i="3"/>
  <c r="DN217" i="3"/>
  <c r="DN218" i="3"/>
  <c r="DN219" i="3"/>
  <c r="DM215" i="3"/>
  <c r="DM216" i="3"/>
  <c r="DM217" i="3"/>
  <c r="DM218" i="3"/>
  <c r="DM219" i="3"/>
  <c r="DN208" i="3"/>
  <c r="DN209" i="3"/>
  <c r="DN210" i="3"/>
  <c r="DN211" i="3"/>
  <c r="DN212" i="3"/>
  <c r="DN213" i="3"/>
  <c r="DM209" i="3"/>
  <c r="DM210" i="3"/>
  <c r="DM211" i="3"/>
  <c r="DM212" i="3"/>
  <c r="DM213" i="3"/>
  <c r="DN202" i="3"/>
  <c r="DN203" i="3"/>
  <c r="DN204" i="3"/>
  <c r="DN205" i="3"/>
  <c r="DN206" i="3"/>
  <c r="DN207" i="3"/>
  <c r="DM203" i="3"/>
  <c r="DM204" i="3"/>
  <c r="DM205" i="3"/>
  <c r="DM206" i="3"/>
  <c r="DM207" i="3"/>
  <c r="DN196" i="3"/>
  <c r="DN197" i="3"/>
  <c r="DN198" i="3"/>
  <c r="DN199" i="3"/>
  <c r="DN200" i="3"/>
  <c r="DN201" i="3"/>
  <c r="DM197" i="3"/>
  <c r="DM198" i="3"/>
  <c r="DM199" i="3"/>
  <c r="DM200" i="3"/>
  <c r="DM201" i="3"/>
  <c r="DN190" i="3"/>
  <c r="DN191" i="3"/>
  <c r="DN192" i="3"/>
  <c r="DN193" i="3"/>
  <c r="DN194" i="3"/>
  <c r="DN195" i="3"/>
  <c r="DM191" i="3"/>
  <c r="DM192" i="3"/>
  <c r="DM193" i="3"/>
  <c r="DM194" i="3"/>
  <c r="DM195" i="3"/>
  <c r="DN181" i="3"/>
  <c r="DN182" i="3"/>
  <c r="DN183" i="3"/>
  <c r="DN184" i="3"/>
  <c r="DN185" i="3"/>
  <c r="DN186" i="3"/>
  <c r="DM182" i="3"/>
  <c r="DM183" i="3"/>
  <c r="DM184" i="3"/>
  <c r="DM185" i="3"/>
  <c r="DM186" i="3"/>
  <c r="DN175" i="3"/>
  <c r="DN176" i="3"/>
  <c r="DN177" i="3"/>
  <c r="DN178" i="3"/>
  <c r="DN179" i="3"/>
  <c r="DN180" i="3"/>
  <c r="DM176" i="3"/>
  <c r="DM177" i="3"/>
  <c r="DM178" i="3"/>
  <c r="DM179" i="3"/>
  <c r="DM180" i="3"/>
  <c r="DN169" i="3"/>
  <c r="DN170" i="3"/>
  <c r="DN171" i="3"/>
  <c r="DN172" i="3"/>
  <c r="DN173" i="3"/>
  <c r="DN174" i="3"/>
  <c r="DM170" i="3"/>
  <c r="DM171" i="3"/>
  <c r="DM172" i="3"/>
  <c r="DM173" i="3"/>
  <c r="DM174" i="3"/>
  <c r="DN163" i="3"/>
  <c r="DN164" i="3"/>
  <c r="DN165" i="3"/>
  <c r="DN166" i="3"/>
  <c r="DN167" i="3"/>
  <c r="DN168" i="3"/>
  <c r="DM164" i="3"/>
  <c r="DM165" i="3"/>
  <c r="DM166" i="3"/>
  <c r="DM167" i="3"/>
  <c r="DM168" i="3"/>
  <c r="DN157" i="3"/>
  <c r="DN158" i="3"/>
  <c r="DN159" i="3"/>
  <c r="DN160" i="3"/>
  <c r="DN161" i="3"/>
  <c r="DN162" i="3"/>
  <c r="DM158" i="3"/>
  <c r="DM159" i="3"/>
  <c r="DM160" i="3"/>
  <c r="DM161" i="3"/>
  <c r="DM162" i="3"/>
  <c r="DN148" i="3"/>
  <c r="DN149" i="3"/>
  <c r="DN150" i="3"/>
  <c r="DN151" i="3"/>
  <c r="DN152" i="3"/>
  <c r="DN153" i="3"/>
  <c r="DM149" i="3"/>
  <c r="DM150" i="3"/>
  <c r="DM151" i="3"/>
  <c r="DM152" i="3"/>
  <c r="DM153" i="3"/>
  <c r="DN142" i="3"/>
  <c r="DN143" i="3"/>
  <c r="DN144" i="3"/>
  <c r="DN145" i="3"/>
  <c r="DN146" i="3"/>
  <c r="DN147" i="3"/>
  <c r="DM143" i="3"/>
  <c r="DM144" i="3"/>
  <c r="DM145" i="3"/>
  <c r="DM146" i="3"/>
  <c r="DM147" i="3"/>
  <c r="DN136" i="3"/>
  <c r="DN137" i="3"/>
  <c r="DN138" i="3"/>
  <c r="DN139" i="3"/>
  <c r="DN140" i="3"/>
  <c r="DN141" i="3"/>
  <c r="DM137" i="3"/>
  <c r="DM138" i="3"/>
  <c r="DM139" i="3"/>
  <c r="DM140" i="3"/>
  <c r="DM141" i="3"/>
  <c r="DN130" i="3"/>
  <c r="DN131" i="3"/>
  <c r="DN132" i="3"/>
  <c r="DN133" i="3"/>
  <c r="DN134" i="3"/>
  <c r="DN135" i="3"/>
  <c r="DM131" i="3"/>
  <c r="DM132" i="3"/>
  <c r="DM133" i="3"/>
  <c r="DM134" i="3"/>
  <c r="DM135" i="3"/>
  <c r="DN124" i="3"/>
  <c r="DN125" i="3"/>
  <c r="DN126" i="3"/>
  <c r="DN127" i="3"/>
  <c r="DN128" i="3"/>
  <c r="DN129" i="3"/>
  <c r="DM125" i="3"/>
  <c r="DM126" i="3"/>
  <c r="DM127" i="3"/>
  <c r="DM128" i="3"/>
  <c r="DM129" i="3"/>
  <c r="DN115" i="3"/>
  <c r="DN116" i="3"/>
  <c r="DN117" i="3"/>
  <c r="DN118" i="3"/>
  <c r="DN119" i="3"/>
  <c r="DN120" i="3"/>
  <c r="DM116" i="3"/>
  <c r="DM117" i="3"/>
  <c r="DM118" i="3"/>
  <c r="DM119" i="3"/>
  <c r="DM120" i="3"/>
  <c r="DN110" i="3"/>
  <c r="DN111" i="3"/>
  <c r="DN112" i="3"/>
  <c r="DN113" i="3"/>
  <c r="DN114" i="3"/>
  <c r="DM110" i="3"/>
  <c r="DM111" i="3"/>
  <c r="DM112" i="3"/>
  <c r="DM113" i="3"/>
  <c r="DM114" i="3"/>
  <c r="DN103" i="3"/>
  <c r="DN104" i="3"/>
  <c r="DN105" i="3"/>
  <c r="DN106" i="3"/>
  <c r="DN107" i="3"/>
  <c r="DN108" i="3"/>
  <c r="DM104" i="3"/>
  <c r="DM105" i="3"/>
  <c r="DM106" i="3"/>
  <c r="DM107" i="3"/>
  <c r="DM108" i="3"/>
  <c r="DN97" i="3"/>
  <c r="DN98" i="3"/>
  <c r="DN99" i="3"/>
  <c r="DN100" i="3"/>
  <c r="DN101" i="3"/>
  <c r="DN102" i="3"/>
  <c r="DM98" i="3"/>
  <c r="DM99" i="3"/>
  <c r="DM100" i="3"/>
  <c r="DM101" i="3"/>
  <c r="DM102" i="3"/>
  <c r="DN91" i="3"/>
  <c r="DN92" i="3"/>
  <c r="DN93" i="3"/>
  <c r="DN94" i="3"/>
  <c r="DN95" i="3"/>
  <c r="DN96" i="3"/>
  <c r="DM92" i="3"/>
  <c r="DM93" i="3"/>
  <c r="DM94" i="3"/>
  <c r="DM95" i="3"/>
  <c r="DM96" i="3"/>
  <c r="DN82" i="3"/>
  <c r="DN83" i="3"/>
  <c r="DN84" i="3"/>
  <c r="DN85" i="3"/>
  <c r="DN86" i="3"/>
  <c r="DN87" i="3"/>
  <c r="DM83" i="3"/>
  <c r="DM84" i="3"/>
  <c r="DM85" i="3"/>
  <c r="DM86" i="3"/>
  <c r="DM87" i="3"/>
  <c r="DN76" i="3"/>
  <c r="DN77" i="3"/>
  <c r="DN78" i="3"/>
  <c r="DN79" i="3"/>
  <c r="DN80" i="3"/>
  <c r="DN81" i="3"/>
  <c r="DM77" i="3"/>
  <c r="DM78" i="3"/>
  <c r="DM79" i="3"/>
  <c r="DM80" i="3"/>
  <c r="DM81" i="3"/>
  <c r="DN70" i="3"/>
  <c r="DN71" i="3"/>
  <c r="DN72" i="3"/>
  <c r="DN73" i="3"/>
  <c r="DN74" i="3"/>
  <c r="DN75" i="3"/>
  <c r="DM71" i="3"/>
  <c r="DM72" i="3"/>
  <c r="DM73" i="3"/>
  <c r="DM74" i="3"/>
  <c r="DM75" i="3"/>
  <c r="DN64" i="3"/>
  <c r="DN65" i="3"/>
  <c r="DN66" i="3"/>
  <c r="DN67" i="3"/>
  <c r="DN68" i="3"/>
  <c r="DN69" i="3"/>
  <c r="DM65" i="3"/>
  <c r="DM66" i="3"/>
  <c r="DM67" i="3"/>
  <c r="DM68" i="3"/>
  <c r="DM69" i="3"/>
  <c r="DN58" i="3"/>
  <c r="DN59" i="3"/>
  <c r="DN60" i="3"/>
  <c r="DN61" i="3"/>
  <c r="DN62" i="3"/>
  <c r="DN63" i="3"/>
  <c r="DM60" i="3"/>
  <c r="DM61" i="3"/>
  <c r="DM62" i="3"/>
  <c r="DM63" i="3"/>
  <c r="DN49" i="3"/>
  <c r="DN50" i="3"/>
  <c r="DN51" i="3"/>
  <c r="DN52" i="3"/>
  <c r="DN53" i="3"/>
  <c r="DN54" i="3"/>
  <c r="DM50" i="3"/>
  <c r="DM51" i="3"/>
  <c r="DM52" i="3"/>
  <c r="DM53" i="3"/>
  <c r="DM54" i="3"/>
  <c r="DN43" i="3"/>
  <c r="DN44" i="3"/>
  <c r="DN45" i="3"/>
  <c r="DN46" i="3"/>
  <c r="DN47" i="3"/>
  <c r="DN48" i="3"/>
  <c r="DM44" i="3"/>
  <c r="DM45" i="3"/>
  <c r="DM46" i="3"/>
  <c r="DM47" i="3"/>
  <c r="DM48" i="3"/>
  <c r="DN37" i="3"/>
  <c r="DN38" i="3"/>
  <c r="DN39" i="3"/>
  <c r="DN40" i="3"/>
  <c r="DN41" i="3"/>
  <c r="DN42" i="3"/>
  <c r="DM38" i="3"/>
  <c r="DM39" i="3"/>
  <c r="DM40" i="3"/>
  <c r="DM41" i="3"/>
  <c r="DM42" i="3"/>
  <c r="DN31" i="3"/>
  <c r="DN32" i="3"/>
  <c r="DN33" i="3"/>
  <c r="DN34" i="3"/>
  <c r="DN35" i="3"/>
  <c r="DN36" i="3"/>
  <c r="DM32" i="3"/>
  <c r="DM33" i="3"/>
  <c r="DM34" i="3"/>
  <c r="DM35" i="3"/>
  <c r="DM36" i="3"/>
  <c r="DN25" i="3"/>
  <c r="DN26" i="3"/>
  <c r="DN27" i="3"/>
  <c r="DN28" i="3"/>
  <c r="DN29" i="3"/>
  <c r="DN30" i="3"/>
  <c r="DM26" i="3"/>
  <c r="DM27" i="3"/>
  <c r="DM28" i="3"/>
  <c r="DM29" i="3"/>
  <c r="DM30" i="3"/>
  <c r="CU214" i="3"/>
  <c r="CU215" i="3"/>
  <c r="CU216" i="3"/>
  <c r="CU217" i="3"/>
  <c r="CU218" i="3"/>
  <c r="CU219" i="3"/>
  <c r="CT215" i="3"/>
  <c r="CT216" i="3"/>
  <c r="CT217" i="3"/>
  <c r="CT218" i="3"/>
  <c r="CT219" i="3"/>
  <c r="CU208" i="3"/>
  <c r="CU209" i="3"/>
  <c r="CU210" i="3"/>
  <c r="CU211" i="3"/>
  <c r="CU212" i="3"/>
  <c r="CU213" i="3"/>
  <c r="CT209" i="3"/>
  <c r="CT210" i="3"/>
  <c r="CT211" i="3"/>
  <c r="CT212" i="3"/>
  <c r="CT213" i="3"/>
  <c r="CU202" i="3"/>
  <c r="CU203" i="3"/>
  <c r="CU204" i="3"/>
  <c r="CU205" i="3"/>
  <c r="CU206" i="3"/>
  <c r="CU207" i="3"/>
  <c r="CT203" i="3"/>
  <c r="CT204" i="3"/>
  <c r="CT205" i="3"/>
  <c r="CT206" i="3"/>
  <c r="CT207" i="3"/>
  <c r="CU196" i="3"/>
  <c r="CU197" i="3"/>
  <c r="CU198" i="3"/>
  <c r="CU199" i="3"/>
  <c r="CU200" i="3"/>
  <c r="CU201" i="3"/>
  <c r="CT197" i="3"/>
  <c r="CT198" i="3"/>
  <c r="CT199" i="3"/>
  <c r="CT200" i="3"/>
  <c r="CT201" i="3"/>
  <c r="CU190" i="3"/>
  <c r="CU191" i="3"/>
  <c r="CU192" i="3"/>
  <c r="CU193" i="3"/>
  <c r="CU194" i="3"/>
  <c r="CU195" i="3"/>
  <c r="CT191" i="3"/>
  <c r="CT192" i="3"/>
  <c r="CT193" i="3"/>
  <c r="CT194" i="3"/>
  <c r="CT195" i="3"/>
  <c r="CU181" i="3"/>
  <c r="CU182" i="3"/>
  <c r="CU183" i="3"/>
  <c r="CU184" i="3"/>
  <c r="CU185" i="3"/>
  <c r="CU186" i="3"/>
  <c r="CT182" i="3"/>
  <c r="CT183" i="3"/>
  <c r="CT184" i="3"/>
  <c r="CT185" i="3"/>
  <c r="CT186" i="3"/>
  <c r="CU175" i="3"/>
  <c r="CU176" i="3"/>
  <c r="CU177" i="3"/>
  <c r="CU178" i="3"/>
  <c r="CU179" i="3"/>
  <c r="CU180" i="3"/>
  <c r="CT176" i="3"/>
  <c r="CT177" i="3"/>
  <c r="CT178" i="3"/>
  <c r="CT179" i="3"/>
  <c r="CT180" i="3"/>
  <c r="CU169" i="3"/>
  <c r="CU170" i="3"/>
  <c r="CU171" i="3"/>
  <c r="CU172" i="3"/>
  <c r="CU173" i="3"/>
  <c r="CU174" i="3"/>
  <c r="CT170" i="3"/>
  <c r="CT171" i="3"/>
  <c r="CT172" i="3"/>
  <c r="CT173" i="3"/>
  <c r="CT174" i="3"/>
  <c r="CU163" i="3"/>
  <c r="CU164" i="3"/>
  <c r="CU165" i="3"/>
  <c r="CU166" i="3"/>
  <c r="CU167" i="3"/>
  <c r="CU168" i="3"/>
  <c r="CT164" i="3"/>
  <c r="CT165" i="3"/>
  <c r="CT166" i="3"/>
  <c r="CT167" i="3"/>
  <c r="CT168" i="3"/>
  <c r="CU157" i="3"/>
  <c r="CU158" i="3"/>
  <c r="CU159" i="3"/>
  <c r="CU160" i="3"/>
  <c r="CU161" i="3"/>
  <c r="CU162" i="3"/>
  <c r="CT158" i="3"/>
  <c r="CT159" i="3"/>
  <c r="CT160" i="3"/>
  <c r="CT161" i="3"/>
  <c r="CT162" i="3"/>
  <c r="CU148" i="3"/>
  <c r="CU149" i="3"/>
  <c r="CU150" i="3"/>
  <c r="CU151" i="3"/>
  <c r="CU152" i="3"/>
  <c r="CU153" i="3"/>
  <c r="CT149" i="3"/>
  <c r="CT150" i="3"/>
  <c r="CT151" i="3"/>
  <c r="CT152" i="3"/>
  <c r="CT153" i="3"/>
  <c r="CU142" i="3"/>
  <c r="CU143" i="3"/>
  <c r="CU144" i="3"/>
  <c r="CU145" i="3"/>
  <c r="CU146" i="3"/>
  <c r="CU147" i="3"/>
  <c r="CT143" i="3"/>
  <c r="CT144" i="3"/>
  <c r="CT145" i="3"/>
  <c r="CT146" i="3"/>
  <c r="CT147" i="3"/>
  <c r="CU136" i="3"/>
  <c r="CU137" i="3"/>
  <c r="CU138" i="3"/>
  <c r="CU139" i="3"/>
  <c r="CU140" i="3"/>
  <c r="CU141" i="3"/>
  <c r="CT137" i="3"/>
  <c r="CT138" i="3"/>
  <c r="CT139" i="3"/>
  <c r="CT140" i="3"/>
  <c r="CT141" i="3"/>
  <c r="CU130" i="3"/>
  <c r="CU131" i="3"/>
  <c r="CU132" i="3"/>
  <c r="CU133" i="3"/>
  <c r="CU134" i="3"/>
  <c r="CU135" i="3"/>
  <c r="CT131" i="3"/>
  <c r="CT132" i="3"/>
  <c r="CT133" i="3"/>
  <c r="CT134" i="3"/>
  <c r="CT135" i="3"/>
  <c r="CU124" i="3"/>
  <c r="CU125" i="3"/>
  <c r="CU126" i="3"/>
  <c r="CU127" i="3"/>
  <c r="CU128" i="3"/>
  <c r="CU129" i="3"/>
  <c r="CT125" i="3"/>
  <c r="CT126" i="3"/>
  <c r="CT127" i="3"/>
  <c r="CT128" i="3"/>
  <c r="CT129" i="3"/>
  <c r="CU115" i="3"/>
  <c r="CU116" i="3"/>
  <c r="CU117" i="3"/>
  <c r="CU118" i="3"/>
  <c r="CU119" i="3"/>
  <c r="CU120" i="3"/>
  <c r="CT116" i="3"/>
  <c r="CT117" i="3"/>
  <c r="CT118" i="3"/>
  <c r="CT119" i="3"/>
  <c r="CT120" i="3"/>
  <c r="CU110" i="3"/>
  <c r="CU111" i="3"/>
  <c r="CU112" i="3"/>
  <c r="CU113" i="3"/>
  <c r="CU114" i="3"/>
  <c r="CT110" i="3"/>
  <c r="CT111" i="3"/>
  <c r="CT112" i="3"/>
  <c r="CT113" i="3"/>
  <c r="CT114" i="3"/>
  <c r="CU103" i="3"/>
  <c r="CU104" i="3"/>
  <c r="CU105" i="3"/>
  <c r="CU106" i="3"/>
  <c r="CU107" i="3"/>
  <c r="CU108" i="3"/>
  <c r="CT104" i="3"/>
  <c r="CT105" i="3"/>
  <c r="CT106" i="3"/>
  <c r="CT107" i="3"/>
  <c r="CT108" i="3"/>
  <c r="CU97" i="3"/>
  <c r="CU98" i="3"/>
  <c r="CU99" i="3"/>
  <c r="CU100" i="3"/>
  <c r="CU101" i="3"/>
  <c r="CU102" i="3"/>
  <c r="CT98" i="3"/>
  <c r="CT99" i="3"/>
  <c r="CT100" i="3"/>
  <c r="CT101" i="3"/>
  <c r="CT102" i="3"/>
  <c r="CU91" i="3"/>
  <c r="CU92" i="3"/>
  <c r="CU93" i="3"/>
  <c r="CU94" i="3"/>
  <c r="CU95" i="3"/>
  <c r="CU96" i="3"/>
  <c r="CT92" i="3"/>
  <c r="CT93" i="3"/>
  <c r="CT94" i="3"/>
  <c r="CT95" i="3"/>
  <c r="CT96" i="3"/>
  <c r="CU82" i="3"/>
  <c r="CU83" i="3"/>
  <c r="CU84" i="3"/>
  <c r="CU85" i="3"/>
  <c r="CU86" i="3"/>
  <c r="CU87" i="3"/>
  <c r="CT83" i="3"/>
  <c r="CT84" i="3"/>
  <c r="CT85" i="3"/>
  <c r="CT86" i="3"/>
  <c r="CT87" i="3"/>
  <c r="CU76" i="3"/>
  <c r="CU77" i="3"/>
  <c r="CU78" i="3"/>
  <c r="CU79" i="3"/>
  <c r="CU80" i="3"/>
  <c r="CU81" i="3"/>
  <c r="CT77" i="3"/>
  <c r="CT78" i="3"/>
  <c r="CT79" i="3"/>
  <c r="CT80" i="3"/>
  <c r="CT81" i="3"/>
  <c r="CU70" i="3"/>
  <c r="CU71" i="3"/>
  <c r="CU72" i="3"/>
  <c r="CU73" i="3"/>
  <c r="CU74" i="3"/>
  <c r="CU75" i="3"/>
  <c r="CT71" i="3"/>
  <c r="CT72" i="3"/>
  <c r="CT73" i="3"/>
  <c r="CT74" i="3"/>
  <c r="CT75" i="3"/>
  <c r="CU64" i="3"/>
  <c r="CU65" i="3"/>
  <c r="CU66" i="3"/>
  <c r="CU67" i="3"/>
  <c r="CU68" i="3"/>
  <c r="CU69" i="3"/>
  <c r="CT65" i="3"/>
  <c r="CT66" i="3"/>
  <c r="CT67" i="3"/>
  <c r="CT68" i="3"/>
  <c r="CT69" i="3"/>
  <c r="CU58" i="3"/>
  <c r="CU59" i="3"/>
  <c r="CU60" i="3"/>
  <c r="CU61" i="3"/>
  <c r="CU62" i="3"/>
  <c r="CU63" i="3"/>
  <c r="CT60" i="3"/>
  <c r="CT61" i="3"/>
  <c r="CT62" i="3"/>
  <c r="CT63" i="3"/>
  <c r="CU49" i="3"/>
  <c r="CU50" i="3"/>
  <c r="CU51" i="3"/>
  <c r="CU52" i="3"/>
  <c r="CU53" i="3"/>
  <c r="CU54" i="3"/>
  <c r="CT50" i="3"/>
  <c r="CT51" i="3"/>
  <c r="CT52" i="3"/>
  <c r="CT53" i="3"/>
  <c r="CT54" i="3"/>
  <c r="CU43" i="3"/>
  <c r="CU44" i="3"/>
  <c r="CU45" i="3"/>
  <c r="CU46" i="3"/>
  <c r="CU47" i="3"/>
  <c r="CU48" i="3"/>
  <c r="CT44" i="3"/>
  <c r="CT45" i="3"/>
  <c r="CT46" i="3"/>
  <c r="CT47" i="3"/>
  <c r="CT48" i="3"/>
  <c r="CU37" i="3"/>
  <c r="CU38" i="3"/>
  <c r="CU39" i="3"/>
  <c r="CU40" i="3"/>
  <c r="CU41" i="3"/>
  <c r="CU42" i="3"/>
  <c r="CT38" i="3"/>
  <c r="CT39" i="3"/>
  <c r="CT40" i="3"/>
  <c r="CT41" i="3"/>
  <c r="CT42" i="3"/>
  <c r="CU31" i="3"/>
  <c r="CU32" i="3"/>
  <c r="CU33" i="3"/>
  <c r="CU34" i="3"/>
  <c r="CU35" i="3"/>
  <c r="CU36" i="3"/>
  <c r="CT32" i="3"/>
  <c r="CT33" i="3"/>
  <c r="CT34" i="3"/>
  <c r="CT35" i="3"/>
  <c r="CT36" i="3"/>
  <c r="CU25" i="3"/>
  <c r="CU26" i="3"/>
  <c r="CU27" i="3"/>
  <c r="CU28" i="3"/>
  <c r="CU29" i="3"/>
  <c r="CU30" i="3"/>
  <c r="CT26" i="3"/>
  <c r="CT27" i="3"/>
  <c r="CT28" i="3"/>
  <c r="CT29" i="3"/>
  <c r="CT30" i="3"/>
  <c r="CC215" i="3"/>
  <c r="CC216" i="3"/>
  <c r="CC217" i="3"/>
  <c r="CC218" i="3"/>
  <c r="CC219" i="3"/>
  <c r="CB215" i="3"/>
  <c r="CB216" i="3"/>
  <c r="CB217" i="3"/>
  <c r="CB218" i="3"/>
  <c r="CB219" i="3"/>
  <c r="CC209" i="3"/>
  <c r="CC210" i="3"/>
  <c r="CC211" i="3"/>
  <c r="CC212" i="3"/>
  <c r="CC213" i="3"/>
  <c r="CB209" i="3"/>
  <c r="CB210" i="3"/>
  <c r="CB211" i="3"/>
  <c r="CB212" i="3"/>
  <c r="CB213" i="3"/>
  <c r="CC203" i="3"/>
  <c r="CC204" i="3"/>
  <c r="CC205" i="3"/>
  <c r="CC206" i="3"/>
  <c r="CC207" i="3"/>
  <c r="CB203" i="3"/>
  <c r="CB204" i="3"/>
  <c r="CB205" i="3"/>
  <c r="CB206" i="3"/>
  <c r="CB207" i="3"/>
  <c r="CC197" i="3"/>
  <c r="CC198" i="3"/>
  <c r="CC199" i="3"/>
  <c r="CC200" i="3"/>
  <c r="CC201" i="3"/>
  <c r="CB197" i="3"/>
  <c r="CB198" i="3"/>
  <c r="CB199" i="3"/>
  <c r="CB200" i="3"/>
  <c r="CB201" i="3"/>
  <c r="CC191" i="3"/>
  <c r="CC192" i="3"/>
  <c r="CC193" i="3"/>
  <c r="CC194" i="3"/>
  <c r="CC195" i="3"/>
  <c r="CB191" i="3"/>
  <c r="CB192" i="3"/>
  <c r="CB193" i="3"/>
  <c r="CB194" i="3"/>
  <c r="CB195" i="3"/>
  <c r="CC182" i="3"/>
  <c r="CC183" i="3"/>
  <c r="CC184" i="3"/>
  <c r="CC185" i="3"/>
  <c r="CC186" i="3"/>
  <c r="CB182" i="3"/>
  <c r="CB183" i="3"/>
  <c r="CB184" i="3"/>
  <c r="CB185" i="3"/>
  <c r="CB186" i="3"/>
  <c r="CC176" i="3"/>
  <c r="CC177" i="3"/>
  <c r="CC178" i="3"/>
  <c r="CC179" i="3"/>
  <c r="CC180" i="3"/>
  <c r="CB176" i="3"/>
  <c r="CB177" i="3"/>
  <c r="CB178" i="3"/>
  <c r="CB179" i="3"/>
  <c r="CB180" i="3"/>
  <c r="CC170" i="3"/>
  <c r="CC171" i="3"/>
  <c r="CC172" i="3"/>
  <c r="CC173" i="3"/>
  <c r="CC174" i="3"/>
  <c r="CB170" i="3"/>
  <c r="CB171" i="3"/>
  <c r="CB172" i="3"/>
  <c r="CB173" i="3"/>
  <c r="CB174" i="3"/>
  <c r="CC164" i="3"/>
  <c r="CC165" i="3"/>
  <c r="CC166" i="3"/>
  <c r="CC167" i="3"/>
  <c r="CC168" i="3"/>
  <c r="CB164" i="3"/>
  <c r="CB165" i="3"/>
  <c r="CB166" i="3"/>
  <c r="CB167" i="3"/>
  <c r="CB168" i="3"/>
  <c r="CC158" i="3"/>
  <c r="CC159" i="3"/>
  <c r="CC160" i="3"/>
  <c r="CC161" i="3"/>
  <c r="CC162" i="3"/>
  <c r="CB158" i="3"/>
  <c r="CB159" i="3"/>
  <c r="CB160" i="3"/>
  <c r="CB161" i="3"/>
  <c r="CB162" i="3"/>
  <c r="CC149" i="3"/>
  <c r="CC150" i="3"/>
  <c r="CC151" i="3"/>
  <c r="CC152" i="3"/>
  <c r="CC153" i="3"/>
  <c r="CB149" i="3"/>
  <c r="CB150" i="3"/>
  <c r="CB151" i="3"/>
  <c r="CB152" i="3"/>
  <c r="CB153" i="3"/>
  <c r="CC143" i="3"/>
  <c r="CC144" i="3"/>
  <c r="CC145" i="3"/>
  <c r="CC146" i="3"/>
  <c r="CC147" i="3"/>
  <c r="CB143" i="3"/>
  <c r="CB144" i="3"/>
  <c r="CB145" i="3"/>
  <c r="CB146" i="3"/>
  <c r="CB147" i="3"/>
  <c r="CC137" i="3"/>
  <c r="CC138" i="3"/>
  <c r="CC139" i="3"/>
  <c r="CC140" i="3"/>
  <c r="CC141" i="3"/>
  <c r="CB137" i="3"/>
  <c r="CB138" i="3"/>
  <c r="CB139" i="3"/>
  <c r="CB140" i="3"/>
  <c r="CB141" i="3"/>
  <c r="CC131" i="3"/>
  <c r="CC132" i="3"/>
  <c r="CC133" i="3"/>
  <c r="CC134" i="3"/>
  <c r="CC135" i="3"/>
  <c r="CB131" i="3"/>
  <c r="CB132" i="3"/>
  <c r="CB133" i="3"/>
  <c r="CB134" i="3"/>
  <c r="CB135" i="3"/>
  <c r="CC125" i="3"/>
  <c r="CC126" i="3"/>
  <c r="CC127" i="3"/>
  <c r="CC128" i="3"/>
  <c r="CC129" i="3"/>
  <c r="CB125" i="3"/>
  <c r="CB126" i="3"/>
  <c r="CB127" i="3"/>
  <c r="CB128" i="3"/>
  <c r="CB129" i="3"/>
  <c r="CC116" i="3"/>
  <c r="CC117" i="3"/>
  <c r="CC118" i="3"/>
  <c r="CC119" i="3"/>
  <c r="CC120" i="3"/>
  <c r="CB116" i="3"/>
  <c r="CB117" i="3"/>
  <c r="CB118" i="3"/>
  <c r="CB119" i="3"/>
  <c r="CB120" i="3"/>
  <c r="CC110" i="3"/>
  <c r="CC111" i="3"/>
  <c r="CC112" i="3"/>
  <c r="CC113" i="3"/>
  <c r="CC114" i="3"/>
  <c r="CB110" i="3"/>
  <c r="CB111" i="3"/>
  <c r="CB112" i="3"/>
  <c r="CB113" i="3"/>
  <c r="CB114" i="3"/>
  <c r="CC104" i="3"/>
  <c r="CC105" i="3"/>
  <c r="CC106" i="3"/>
  <c r="CC107" i="3"/>
  <c r="CC108" i="3"/>
  <c r="CB104" i="3"/>
  <c r="CB105" i="3"/>
  <c r="CB106" i="3"/>
  <c r="CB107" i="3"/>
  <c r="CB108" i="3"/>
  <c r="CC98" i="3"/>
  <c r="CC99" i="3"/>
  <c r="CC100" i="3"/>
  <c r="CC101" i="3"/>
  <c r="CC102" i="3"/>
  <c r="CB98" i="3"/>
  <c r="CB99" i="3"/>
  <c r="CB100" i="3"/>
  <c r="CB101" i="3"/>
  <c r="CB102" i="3"/>
  <c r="CC92" i="3"/>
  <c r="CC93" i="3"/>
  <c r="CC94" i="3"/>
  <c r="CC95" i="3"/>
  <c r="CC96" i="3"/>
  <c r="CB92" i="3"/>
  <c r="CB93" i="3"/>
  <c r="CB94" i="3"/>
  <c r="CB95" i="3"/>
  <c r="CB96" i="3"/>
  <c r="CC83" i="3"/>
  <c r="CC84" i="3"/>
  <c r="CC85" i="3"/>
  <c r="CC86" i="3"/>
  <c r="CC87" i="3"/>
  <c r="CB83" i="3"/>
  <c r="CB84" i="3"/>
  <c r="CB85" i="3"/>
  <c r="CB86" i="3"/>
  <c r="CB87" i="3"/>
  <c r="CC77" i="3"/>
  <c r="CC78" i="3"/>
  <c r="CC79" i="3"/>
  <c r="CC80" i="3"/>
  <c r="CC81" i="3"/>
  <c r="CB77" i="3"/>
  <c r="CB78" i="3"/>
  <c r="CB79" i="3"/>
  <c r="CB80" i="3"/>
  <c r="CB81" i="3"/>
  <c r="CC71" i="3"/>
  <c r="CC72" i="3"/>
  <c r="CC73" i="3"/>
  <c r="CC74" i="3"/>
  <c r="CC75" i="3"/>
  <c r="CB71" i="3"/>
  <c r="CB72" i="3"/>
  <c r="CB73" i="3"/>
  <c r="CB74" i="3"/>
  <c r="CB75" i="3"/>
  <c r="CC65" i="3"/>
  <c r="CC66" i="3"/>
  <c r="CC67" i="3"/>
  <c r="CC68" i="3"/>
  <c r="CC69" i="3"/>
  <c r="CB65" i="3"/>
  <c r="CB66" i="3"/>
  <c r="CB67" i="3"/>
  <c r="CB68" i="3"/>
  <c r="CB69" i="3"/>
  <c r="CC59" i="3"/>
  <c r="CC60" i="3"/>
  <c r="CC61" i="3"/>
  <c r="CC62" i="3"/>
  <c r="CC63" i="3"/>
  <c r="CB60" i="3"/>
  <c r="CB61" i="3"/>
  <c r="CB62" i="3"/>
  <c r="CB63" i="3"/>
  <c r="CC50" i="3"/>
  <c r="CC51" i="3"/>
  <c r="CC52" i="3"/>
  <c r="CC53" i="3"/>
  <c r="CC54" i="3"/>
  <c r="CB50" i="3"/>
  <c r="CB51" i="3"/>
  <c r="CB52" i="3"/>
  <c r="CB53" i="3"/>
  <c r="CB54" i="3"/>
  <c r="CC44" i="3"/>
  <c r="CC45" i="3"/>
  <c r="CC46" i="3"/>
  <c r="CC47" i="3"/>
  <c r="CC48" i="3"/>
  <c r="CB44" i="3"/>
  <c r="CB45" i="3"/>
  <c r="CB46" i="3"/>
  <c r="CB47" i="3"/>
  <c r="CB48" i="3"/>
  <c r="CC38" i="3"/>
  <c r="CC39" i="3"/>
  <c r="CC40" i="3"/>
  <c r="CC41" i="3"/>
  <c r="CC42" i="3"/>
  <c r="CB38" i="3"/>
  <c r="CB39" i="3"/>
  <c r="CB40" i="3"/>
  <c r="CB41" i="3"/>
  <c r="CB42" i="3"/>
  <c r="CC32" i="3"/>
  <c r="CC33" i="3"/>
  <c r="CC34" i="3"/>
  <c r="CC35" i="3"/>
  <c r="CC36" i="3"/>
  <c r="CB32" i="3"/>
  <c r="CB33" i="3"/>
  <c r="CB34" i="3"/>
  <c r="CB35" i="3"/>
  <c r="CB36" i="3"/>
  <c r="CC26" i="3"/>
  <c r="CC27" i="3"/>
  <c r="CC28" i="3"/>
  <c r="CC29" i="3"/>
  <c r="CC30" i="3"/>
  <c r="CB26" i="3"/>
  <c r="CB27" i="3"/>
  <c r="CB28" i="3"/>
  <c r="CB29" i="3"/>
  <c r="CB30" i="3"/>
  <c r="BI214" i="3"/>
  <c r="BI215" i="3"/>
  <c r="BI216" i="3"/>
  <c r="BI217" i="3"/>
  <c r="BI218" i="3"/>
  <c r="BI219" i="3"/>
  <c r="BH215" i="3"/>
  <c r="BH216" i="3"/>
  <c r="BH217" i="3"/>
  <c r="BH218" i="3"/>
  <c r="BH219" i="3"/>
  <c r="BI208" i="3"/>
  <c r="BI209" i="3"/>
  <c r="BI210" i="3"/>
  <c r="BI211" i="3"/>
  <c r="BI212" i="3"/>
  <c r="BI213" i="3"/>
  <c r="BH209" i="3"/>
  <c r="BH210" i="3"/>
  <c r="BH211" i="3"/>
  <c r="BH212" i="3"/>
  <c r="BH213" i="3"/>
  <c r="BI202" i="3"/>
  <c r="BI203" i="3"/>
  <c r="BI204" i="3"/>
  <c r="BI205" i="3"/>
  <c r="BI206" i="3"/>
  <c r="BI207" i="3"/>
  <c r="BH203" i="3"/>
  <c r="BH204" i="3"/>
  <c r="BH205" i="3"/>
  <c r="BH206" i="3"/>
  <c r="BH207" i="3"/>
  <c r="BI196" i="3"/>
  <c r="BI197" i="3"/>
  <c r="BI198" i="3"/>
  <c r="BI199" i="3"/>
  <c r="BI200" i="3"/>
  <c r="BI201" i="3"/>
  <c r="BH197" i="3"/>
  <c r="BH198" i="3"/>
  <c r="BH199" i="3"/>
  <c r="BH200" i="3"/>
  <c r="BH201" i="3"/>
  <c r="BI190" i="3"/>
  <c r="BI191" i="3"/>
  <c r="BI192" i="3"/>
  <c r="BI193" i="3"/>
  <c r="BI194" i="3"/>
  <c r="BI195" i="3"/>
  <c r="BH191" i="3"/>
  <c r="BH192" i="3"/>
  <c r="BH193" i="3"/>
  <c r="BH194" i="3"/>
  <c r="BH195" i="3"/>
  <c r="BI181" i="3"/>
  <c r="BI182" i="3"/>
  <c r="BI183" i="3"/>
  <c r="BI184" i="3"/>
  <c r="BI185" i="3"/>
  <c r="BI186" i="3"/>
  <c r="BH182" i="3"/>
  <c r="BH183" i="3"/>
  <c r="BH184" i="3"/>
  <c r="BH185" i="3"/>
  <c r="BH186" i="3"/>
  <c r="BI175" i="3"/>
  <c r="BI176" i="3"/>
  <c r="BI177" i="3"/>
  <c r="BI178" i="3"/>
  <c r="BI179" i="3"/>
  <c r="BI180" i="3"/>
  <c r="BH176" i="3"/>
  <c r="BH177" i="3"/>
  <c r="BH178" i="3"/>
  <c r="BH179" i="3"/>
  <c r="BH180" i="3"/>
  <c r="BI169" i="3"/>
  <c r="BI170" i="3"/>
  <c r="BI171" i="3"/>
  <c r="BI172" i="3"/>
  <c r="BI173" i="3"/>
  <c r="BI174" i="3"/>
  <c r="BH170" i="3"/>
  <c r="BH171" i="3"/>
  <c r="BH172" i="3"/>
  <c r="BH173" i="3"/>
  <c r="BH174" i="3"/>
  <c r="BI163" i="3"/>
  <c r="BI164" i="3"/>
  <c r="BI165" i="3"/>
  <c r="BI166" i="3"/>
  <c r="BI167" i="3"/>
  <c r="BI168" i="3"/>
  <c r="BH164" i="3"/>
  <c r="BH165" i="3"/>
  <c r="BH166" i="3"/>
  <c r="BH167" i="3"/>
  <c r="BH168" i="3"/>
  <c r="BI157" i="3"/>
  <c r="BI158" i="3"/>
  <c r="BI159" i="3"/>
  <c r="BI160" i="3"/>
  <c r="BI161" i="3"/>
  <c r="BI162" i="3"/>
  <c r="BH158" i="3"/>
  <c r="BH159" i="3"/>
  <c r="BH160" i="3"/>
  <c r="BH161" i="3"/>
  <c r="BH162" i="3"/>
  <c r="BI148" i="3"/>
  <c r="BI149" i="3"/>
  <c r="BI150" i="3"/>
  <c r="BI151" i="3"/>
  <c r="BI152" i="3"/>
  <c r="BI153" i="3"/>
  <c r="BH149" i="3"/>
  <c r="BH150" i="3"/>
  <c r="BH151" i="3"/>
  <c r="BH152" i="3"/>
  <c r="BH153" i="3"/>
  <c r="BI142" i="3"/>
  <c r="BI143" i="3"/>
  <c r="BI144" i="3"/>
  <c r="BI145" i="3"/>
  <c r="BI146" i="3"/>
  <c r="BI147" i="3"/>
  <c r="BH143" i="3"/>
  <c r="BH144" i="3"/>
  <c r="BH145" i="3"/>
  <c r="BH146" i="3"/>
  <c r="BH147" i="3"/>
  <c r="BI136" i="3"/>
  <c r="BI137" i="3"/>
  <c r="BI138" i="3"/>
  <c r="BI139" i="3"/>
  <c r="BI140" i="3"/>
  <c r="BI141" i="3"/>
  <c r="BH137" i="3"/>
  <c r="BH138" i="3"/>
  <c r="BH139" i="3"/>
  <c r="BH140" i="3"/>
  <c r="BH141" i="3"/>
  <c r="BI130" i="3"/>
  <c r="BI131" i="3"/>
  <c r="BI132" i="3"/>
  <c r="BI133" i="3"/>
  <c r="BI134" i="3"/>
  <c r="BI135" i="3"/>
  <c r="BH131" i="3"/>
  <c r="BH132" i="3"/>
  <c r="BH133" i="3"/>
  <c r="BH134" i="3"/>
  <c r="BH135" i="3"/>
  <c r="BI124" i="3"/>
  <c r="BI125" i="3"/>
  <c r="BI126" i="3"/>
  <c r="BI127" i="3"/>
  <c r="BI128" i="3"/>
  <c r="BI129" i="3"/>
  <c r="BH125" i="3"/>
  <c r="BH126" i="3"/>
  <c r="BH127" i="3"/>
  <c r="BH128" i="3"/>
  <c r="BH129" i="3"/>
  <c r="BI115" i="3"/>
  <c r="BI116" i="3"/>
  <c r="BI117" i="3"/>
  <c r="BI118" i="3"/>
  <c r="BI119" i="3"/>
  <c r="BI120" i="3"/>
  <c r="BH116" i="3"/>
  <c r="BH117" i="3"/>
  <c r="BH118" i="3"/>
  <c r="BH119" i="3"/>
  <c r="BH120" i="3"/>
  <c r="BI109" i="3"/>
  <c r="BI110" i="3"/>
  <c r="BI111" i="3"/>
  <c r="BI112" i="3"/>
  <c r="BI113" i="3"/>
  <c r="BI114" i="3"/>
  <c r="BH110" i="3"/>
  <c r="BH111" i="3"/>
  <c r="BH112" i="3"/>
  <c r="BH113" i="3"/>
  <c r="BH114" i="3"/>
  <c r="BI103" i="3"/>
  <c r="BI104" i="3"/>
  <c r="BI105" i="3"/>
  <c r="BI106" i="3"/>
  <c r="BI107" i="3"/>
  <c r="BI108" i="3"/>
  <c r="BH104" i="3"/>
  <c r="BH105" i="3"/>
  <c r="BH106" i="3"/>
  <c r="BH107" i="3"/>
  <c r="BH108" i="3"/>
  <c r="BI97" i="3"/>
  <c r="BI98" i="3"/>
  <c r="BI99" i="3"/>
  <c r="BI100" i="3"/>
  <c r="BI101" i="3"/>
  <c r="BI102" i="3"/>
  <c r="BH98" i="3"/>
  <c r="BH99" i="3"/>
  <c r="BH100" i="3"/>
  <c r="BH101" i="3"/>
  <c r="BH102" i="3"/>
  <c r="BI91" i="3"/>
  <c r="BI92" i="3"/>
  <c r="BI93" i="3"/>
  <c r="BI94" i="3"/>
  <c r="BI95" i="3"/>
  <c r="BI96" i="3"/>
  <c r="BH92" i="3"/>
  <c r="BH93" i="3"/>
  <c r="BH94" i="3"/>
  <c r="BH95" i="3"/>
  <c r="BH96" i="3"/>
  <c r="BI82" i="3"/>
  <c r="BI83" i="3"/>
  <c r="BI84" i="3"/>
  <c r="BI85" i="3"/>
  <c r="BI86" i="3"/>
  <c r="BI87" i="3"/>
  <c r="BH83" i="3"/>
  <c r="BH84" i="3"/>
  <c r="BH85" i="3"/>
  <c r="BH86" i="3"/>
  <c r="BH87" i="3"/>
  <c r="BI76" i="3"/>
  <c r="BI77" i="3"/>
  <c r="BI78" i="3"/>
  <c r="BI79" i="3"/>
  <c r="BI80" i="3"/>
  <c r="BI81" i="3"/>
  <c r="BH77" i="3"/>
  <c r="BH78" i="3"/>
  <c r="BH79" i="3"/>
  <c r="BH80" i="3"/>
  <c r="BH81" i="3"/>
  <c r="BI70" i="3"/>
  <c r="BI71" i="3"/>
  <c r="BI72" i="3"/>
  <c r="BI73" i="3"/>
  <c r="BI74" i="3"/>
  <c r="BI75" i="3"/>
  <c r="BH71" i="3"/>
  <c r="BH72" i="3"/>
  <c r="BH73" i="3"/>
  <c r="BH74" i="3"/>
  <c r="BH75" i="3"/>
  <c r="BI64" i="3"/>
  <c r="BI65" i="3"/>
  <c r="BI66" i="3"/>
  <c r="BI67" i="3"/>
  <c r="BI68" i="3"/>
  <c r="BI69" i="3"/>
  <c r="BH65" i="3"/>
  <c r="BH66" i="3"/>
  <c r="BH67" i="3"/>
  <c r="BH68" i="3"/>
  <c r="BH69" i="3"/>
  <c r="BI58" i="3"/>
  <c r="BI59" i="3"/>
  <c r="BI60" i="3"/>
  <c r="BI61" i="3"/>
  <c r="BI62" i="3"/>
  <c r="BI63" i="3"/>
  <c r="BH59" i="3"/>
  <c r="BH60" i="3"/>
  <c r="BH61" i="3"/>
  <c r="BH62" i="3"/>
  <c r="BH63" i="3"/>
  <c r="BI49" i="3"/>
  <c r="BI50" i="3"/>
  <c r="BI51" i="3"/>
  <c r="BI52" i="3"/>
  <c r="BI53" i="3"/>
  <c r="BI54" i="3"/>
  <c r="BH50" i="3"/>
  <c r="BH51" i="3"/>
  <c r="BH52" i="3"/>
  <c r="BH53" i="3"/>
  <c r="BH54" i="3"/>
  <c r="BI43" i="3"/>
  <c r="BI44" i="3"/>
  <c r="BI45" i="3"/>
  <c r="BI46" i="3"/>
  <c r="BI47" i="3"/>
  <c r="BI48" i="3"/>
  <c r="BH44" i="3"/>
  <c r="BH45" i="3"/>
  <c r="BH46" i="3"/>
  <c r="BH47" i="3"/>
  <c r="BH48" i="3"/>
  <c r="BI37" i="3"/>
  <c r="BI38" i="3"/>
  <c r="BI39" i="3"/>
  <c r="BI40" i="3"/>
  <c r="BI41" i="3"/>
  <c r="BI42" i="3"/>
  <c r="BH38" i="3"/>
  <c r="BH39" i="3"/>
  <c r="BH40" i="3"/>
  <c r="BH41" i="3"/>
  <c r="BH42" i="3"/>
  <c r="BI31" i="3"/>
  <c r="BI32" i="3"/>
  <c r="BI33" i="3"/>
  <c r="BI34" i="3"/>
  <c r="BI35" i="3"/>
  <c r="BI36" i="3"/>
  <c r="BH32" i="3"/>
  <c r="BH33" i="3"/>
  <c r="BH34" i="3"/>
  <c r="BH35" i="3"/>
  <c r="BH36" i="3"/>
  <c r="BI25" i="3"/>
  <c r="BI26" i="3"/>
  <c r="BI27" i="3"/>
  <c r="BI28" i="3"/>
  <c r="BI29" i="3"/>
  <c r="BI30" i="3"/>
  <c r="BH26" i="3"/>
  <c r="BH27" i="3"/>
  <c r="BH28" i="3"/>
  <c r="BH29" i="3"/>
  <c r="BH30" i="3"/>
  <c r="AP214" i="3"/>
  <c r="AP215" i="3"/>
  <c r="AP216" i="3"/>
  <c r="AP217" i="3"/>
  <c r="AP218" i="3"/>
  <c r="AP219" i="3"/>
  <c r="AO215" i="3"/>
  <c r="AO216" i="3"/>
  <c r="AO217" i="3"/>
  <c r="AO218" i="3"/>
  <c r="AO219" i="3"/>
  <c r="AP208" i="3"/>
  <c r="AP209" i="3"/>
  <c r="AP210" i="3"/>
  <c r="AP211" i="3"/>
  <c r="AP212" i="3"/>
  <c r="AP213" i="3"/>
  <c r="AO209" i="3"/>
  <c r="AO210" i="3"/>
  <c r="AO211" i="3"/>
  <c r="AO212" i="3"/>
  <c r="AO213" i="3"/>
  <c r="AP202" i="3"/>
  <c r="AP203" i="3"/>
  <c r="AP204" i="3"/>
  <c r="AP205" i="3"/>
  <c r="AP206" i="3"/>
  <c r="AP207" i="3"/>
  <c r="AO203" i="3"/>
  <c r="AO204" i="3"/>
  <c r="AO205" i="3"/>
  <c r="AO206" i="3"/>
  <c r="AO207" i="3"/>
  <c r="AP196" i="3"/>
  <c r="AP197" i="3"/>
  <c r="AP198" i="3"/>
  <c r="AP199" i="3"/>
  <c r="AP200" i="3"/>
  <c r="AP201" i="3"/>
  <c r="AO197" i="3"/>
  <c r="AO198" i="3"/>
  <c r="AO199" i="3"/>
  <c r="AO200" i="3"/>
  <c r="AO201" i="3"/>
  <c r="AP190" i="3"/>
  <c r="AP191" i="3"/>
  <c r="AP192" i="3"/>
  <c r="AP193" i="3"/>
  <c r="AP194" i="3"/>
  <c r="AP195" i="3"/>
  <c r="AO191" i="3"/>
  <c r="AO192" i="3"/>
  <c r="AO193" i="3"/>
  <c r="AO194" i="3"/>
  <c r="AO195" i="3"/>
  <c r="AP181" i="3"/>
  <c r="AP182" i="3"/>
  <c r="AP183" i="3"/>
  <c r="AP184" i="3"/>
  <c r="AP185" i="3"/>
  <c r="AP186" i="3"/>
  <c r="AO182" i="3"/>
  <c r="AO183" i="3"/>
  <c r="AO184" i="3"/>
  <c r="AO185" i="3"/>
  <c r="AO186" i="3"/>
  <c r="AP175" i="3"/>
  <c r="AP176" i="3"/>
  <c r="AP177" i="3"/>
  <c r="AP178" i="3"/>
  <c r="AP179" i="3"/>
  <c r="AP180" i="3"/>
  <c r="AO176" i="3"/>
  <c r="AO177" i="3"/>
  <c r="AO178" i="3"/>
  <c r="AO179" i="3"/>
  <c r="AO180" i="3"/>
  <c r="AP169" i="3"/>
  <c r="AP170" i="3"/>
  <c r="AP171" i="3"/>
  <c r="AP172" i="3"/>
  <c r="AP173" i="3"/>
  <c r="AP174" i="3"/>
  <c r="AO170" i="3"/>
  <c r="AO171" i="3"/>
  <c r="AO172" i="3"/>
  <c r="AO173" i="3"/>
  <c r="AO174" i="3"/>
  <c r="AP163" i="3"/>
  <c r="AP164" i="3"/>
  <c r="AP165" i="3"/>
  <c r="AP166" i="3"/>
  <c r="AP167" i="3"/>
  <c r="AP168" i="3"/>
  <c r="AO164" i="3"/>
  <c r="AO165" i="3"/>
  <c r="AO166" i="3"/>
  <c r="AO167" i="3"/>
  <c r="AO168" i="3"/>
  <c r="AP157" i="3"/>
  <c r="AP158" i="3"/>
  <c r="AP159" i="3"/>
  <c r="AP160" i="3"/>
  <c r="AP161" i="3"/>
  <c r="AP162" i="3"/>
  <c r="AO158" i="3"/>
  <c r="AO159" i="3"/>
  <c r="AO160" i="3"/>
  <c r="AO161" i="3"/>
  <c r="AO162" i="3"/>
  <c r="AP148" i="3"/>
  <c r="AP149" i="3"/>
  <c r="AP150" i="3"/>
  <c r="AP151" i="3"/>
  <c r="AP152" i="3"/>
  <c r="AP153" i="3"/>
  <c r="AO149" i="3"/>
  <c r="AO150" i="3"/>
  <c r="AO151" i="3"/>
  <c r="AO152" i="3"/>
  <c r="AO153" i="3"/>
  <c r="AP142" i="3"/>
  <c r="AP143" i="3"/>
  <c r="AP144" i="3"/>
  <c r="AP145" i="3"/>
  <c r="AP146" i="3"/>
  <c r="AP147" i="3"/>
  <c r="AO143" i="3"/>
  <c r="AO144" i="3"/>
  <c r="AO145" i="3"/>
  <c r="AO146" i="3"/>
  <c r="AO147" i="3"/>
  <c r="AP136" i="3"/>
  <c r="AP137" i="3"/>
  <c r="AP138" i="3"/>
  <c r="AP139" i="3"/>
  <c r="AP140" i="3"/>
  <c r="AP141" i="3"/>
  <c r="AO137" i="3"/>
  <c r="AO138" i="3"/>
  <c r="AO139" i="3"/>
  <c r="AO140" i="3"/>
  <c r="AO141" i="3"/>
  <c r="AP130" i="3"/>
  <c r="AP131" i="3"/>
  <c r="AP132" i="3"/>
  <c r="AP133" i="3"/>
  <c r="AP134" i="3"/>
  <c r="AP135" i="3"/>
  <c r="AO131" i="3"/>
  <c r="AO132" i="3"/>
  <c r="AO133" i="3"/>
  <c r="AO134" i="3"/>
  <c r="AO135" i="3"/>
  <c r="AP124" i="3"/>
  <c r="AP125" i="3"/>
  <c r="AP126" i="3"/>
  <c r="AP127" i="3"/>
  <c r="AP128" i="3"/>
  <c r="AP129" i="3"/>
  <c r="AO125" i="3"/>
  <c r="AO126" i="3"/>
  <c r="AO127" i="3"/>
  <c r="AO128" i="3"/>
  <c r="AO129" i="3"/>
  <c r="AP115" i="3"/>
  <c r="AP116" i="3"/>
  <c r="AP117" i="3"/>
  <c r="AP118" i="3"/>
  <c r="AP119" i="3"/>
  <c r="AP120" i="3"/>
  <c r="AO116" i="3"/>
  <c r="AO117" i="3"/>
  <c r="AO118" i="3"/>
  <c r="AO119" i="3"/>
  <c r="AO120" i="3"/>
  <c r="AP109" i="3"/>
  <c r="AP110" i="3"/>
  <c r="AP111" i="3"/>
  <c r="AP112" i="3"/>
  <c r="AP113" i="3"/>
  <c r="AP114" i="3"/>
  <c r="AO110" i="3"/>
  <c r="AO111" i="3"/>
  <c r="AO112" i="3"/>
  <c r="AO113" i="3"/>
  <c r="AO114" i="3"/>
  <c r="AP103" i="3"/>
  <c r="AP104" i="3"/>
  <c r="AP105" i="3"/>
  <c r="AP106" i="3"/>
  <c r="AP107" i="3"/>
  <c r="AP108" i="3"/>
  <c r="AO104" i="3"/>
  <c r="AO105" i="3"/>
  <c r="AO106" i="3"/>
  <c r="AO107" i="3"/>
  <c r="AO108" i="3"/>
  <c r="AP97" i="3"/>
  <c r="AP98" i="3"/>
  <c r="AP99" i="3"/>
  <c r="AP100" i="3"/>
  <c r="AP101" i="3"/>
  <c r="AP102" i="3"/>
  <c r="AO98" i="3"/>
  <c r="AO99" i="3"/>
  <c r="AO100" i="3"/>
  <c r="AO101" i="3"/>
  <c r="AO102" i="3"/>
  <c r="AP91" i="3"/>
  <c r="AP92" i="3"/>
  <c r="AP93" i="3"/>
  <c r="AP94" i="3"/>
  <c r="AP95" i="3"/>
  <c r="AP96" i="3"/>
  <c r="AO92" i="3"/>
  <c r="AO93" i="3"/>
  <c r="AO94" i="3"/>
  <c r="AO95" i="3"/>
  <c r="AO96" i="3"/>
  <c r="AP82" i="3"/>
  <c r="AP83" i="3"/>
  <c r="AP84" i="3"/>
  <c r="AP85" i="3"/>
  <c r="AP86" i="3"/>
  <c r="AP87" i="3"/>
  <c r="AO83" i="3"/>
  <c r="AO84" i="3"/>
  <c r="AO85" i="3"/>
  <c r="AO86" i="3"/>
  <c r="AO87" i="3"/>
  <c r="AP76" i="3"/>
  <c r="AP77" i="3"/>
  <c r="AP78" i="3"/>
  <c r="AP79" i="3"/>
  <c r="AP80" i="3"/>
  <c r="AP81" i="3"/>
  <c r="AO77" i="3"/>
  <c r="AO78" i="3"/>
  <c r="AO79" i="3"/>
  <c r="AO80" i="3"/>
  <c r="AO81" i="3"/>
  <c r="AP70" i="3"/>
  <c r="AP71" i="3"/>
  <c r="AP72" i="3"/>
  <c r="AP73" i="3"/>
  <c r="AP74" i="3"/>
  <c r="AP75" i="3"/>
  <c r="AO71" i="3"/>
  <c r="AO72" i="3"/>
  <c r="AO73" i="3"/>
  <c r="AO74" i="3"/>
  <c r="AO75" i="3"/>
  <c r="AP64" i="3"/>
  <c r="AP65" i="3"/>
  <c r="AP66" i="3"/>
  <c r="AP67" i="3"/>
  <c r="AP68" i="3"/>
  <c r="AP69" i="3"/>
  <c r="AO65" i="3"/>
  <c r="AO66" i="3"/>
  <c r="AO67" i="3"/>
  <c r="AO68" i="3"/>
  <c r="AO69" i="3"/>
  <c r="AP58" i="3"/>
  <c r="AP59" i="3"/>
  <c r="AP60" i="3"/>
  <c r="AP61" i="3"/>
  <c r="AP62" i="3"/>
  <c r="AP63" i="3"/>
  <c r="AO59" i="3"/>
  <c r="AO60" i="3"/>
  <c r="AO61" i="3"/>
  <c r="AO62" i="3"/>
  <c r="AO63" i="3"/>
  <c r="AP49" i="3"/>
  <c r="AP50" i="3"/>
  <c r="AP51" i="3"/>
  <c r="AP52" i="3"/>
  <c r="AP53" i="3"/>
  <c r="AP54" i="3"/>
  <c r="AO50" i="3"/>
  <c r="AO51" i="3"/>
  <c r="AO52" i="3"/>
  <c r="AO53" i="3"/>
  <c r="AO54" i="3"/>
  <c r="AP43" i="3"/>
  <c r="AP44" i="3"/>
  <c r="AP45" i="3"/>
  <c r="AP46" i="3"/>
  <c r="AP47" i="3"/>
  <c r="AP48" i="3"/>
  <c r="AO44" i="3"/>
  <c r="AO45" i="3"/>
  <c r="AO46" i="3"/>
  <c r="AO47" i="3"/>
  <c r="AO48" i="3"/>
  <c r="AP37" i="3"/>
  <c r="AP38" i="3"/>
  <c r="AP39" i="3"/>
  <c r="AP40" i="3"/>
  <c r="AP41" i="3"/>
  <c r="AP42" i="3"/>
  <c r="AO38" i="3"/>
  <c r="AO39" i="3"/>
  <c r="AO40" i="3"/>
  <c r="AO41" i="3"/>
  <c r="AO42" i="3"/>
  <c r="AP31" i="3"/>
  <c r="AP32" i="3"/>
  <c r="AP33" i="3"/>
  <c r="AP34" i="3"/>
  <c r="AP35" i="3"/>
  <c r="AP36" i="3"/>
  <c r="AO32" i="3"/>
  <c r="AO33" i="3"/>
  <c r="AO34" i="3"/>
  <c r="AO35" i="3"/>
  <c r="AO36" i="3"/>
  <c r="AP25" i="3"/>
  <c r="AP26" i="3"/>
  <c r="AP27" i="3"/>
  <c r="AP28" i="3"/>
  <c r="AP29" i="3"/>
  <c r="AP30" i="3"/>
  <c r="AO26" i="3"/>
  <c r="AO27" i="3"/>
  <c r="AO28" i="3"/>
  <c r="AO29" i="3"/>
  <c r="AO30" i="3"/>
  <c r="V215" i="3"/>
  <c r="V216" i="3"/>
  <c r="V217" i="3"/>
  <c r="V218" i="3"/>
  <c r="V219" i="3"/>
  <c r="V209" i="3"/>
  <c r="V210" i="3"/>
  <c r="V211" i="3"/>
  <c r="V212" i="3"/>
  <c r="V213" i="3"/>
  <c r="V203" i="3"/>
  <c r="V204" i="3"/>
  <c r="V205" i="3"/>
  <c r="V206" i="3"/>
  <c r="V207" i="3"/>
  <c r="V197" i="3"/>
  <c r="V198" i="3"/>
  <c r="V199" i="3"/>
  <c r="V200" i="3"/>
  <c r="V201" i="3"/>
  <c r="V191" i="3"/>
  <c r="V192" i="3"/>
  <c r="V193" i="3"/>
  <c r="V194" i="3"/>
  <c r="V195" i="3"/>
  <c r="V182" i="3"/>
  <c r="V183" i="3"/>
  <c r="V184" i="3"/>
  <c r="V185" i="3"/>
  <c r="V186" i="3"/>
  <c r="V176" i="3"/>
  <c r="V177" i="3"/>
  <c r="V178" i="3"/>
  <c r="V179" i="3"/>
  <c r="V180" i="3"/>
  <c r="V170" i="3"/>
  <c r="V171" i="3"/>
  <c r="V172" i="3"/>
  <c r="V173" i="3"/>
  <c r="V174" i="3"/>
  <c r="V164" i="3"/>
  <c r="V165" i="3"/>
  <c r="V166" i="3"/>
  <c r="V167" i="3"/>
  <c r="V168" i="3"/>
  <c r="V158" i="3"/>
  <c r="V159" i="3"/>
  <c r="V160" i="3"/>
  <c r="V161" i="3"/>
  <c r="V162" i="3"/>
  <c r="V149" i="3"/>
  <c r="V150" i="3"/>
  <c r="V151" i="3"/>
  <c r="V152" i="3"/>
  <c r="V153" i="3"/>
  <c r="V28" i="3"/>
  <c r="V29" i="3"/>
  <c r="V30" i="3"/>
  <c r="HF25" i="3"/>
  <c r="FB26" i="3"/>
  <c r="HF26" i="3"/>
  <c r="FC26" i="3"/>
  <c r="HG26" i="3"/>
  <c r="HI26" i="3"/>
  <c r="FB27" i="3"/>
  <c r="HF27" i="3"/>
  <c r="FC27" i="3"/>
  <c r="HG27" i="3"/>
  <c r="FD27" i="3"/>
  <c r="HH27" i="3"/>
  <c r="HI27" i="3"/>
  <c r="FB28" i="3"/>
  <c r="HF28" i="3"/>
  <c r="FC28" i="3"/>
  <c r="HG28" i="3"/>
  <c r="FD28" i="3"/>
  <c r="HH28" i="3"/>
  <c r="HI28" i="3"/>
  <c r="FB29" i="3"/>
  <c r="HF29" i="3"/>
  <c r="FC29" i="3"/>
  <c r="HG29" i="3"/>
  <c r="FD29" i="3"/>
  <c r="HH29" i="3"/>
  <c r="HI29" i="3"/>
  <c r="FB30" i="3"/>
  <c r="HF30" i="3"/>
  <c r="FC30" i="3"/>
  <c r="HG30" i="3"/>
  <c r="FD30" i="3"/>
  <c r="HH30" i="3"/>
  <c r="HI30" i="3"/>
  <c r="HF31" i="3"/>
  <c r="FB32" i="3"/>
  <c r="HF32" i="3"/>
  <c r="FC32" i="3"/>
  <c r="HG32" i="3"/>
  <c r="HI32" i="3"/>
  <c r="FB33" i="3"/>
  <c r="HF33" i="3"/>
  <c r="FC33" i="3"/>
  <c r="HG33" i="3"/>
  <c r="FD33" i="3"/>
  <c r="HH33" i="3"/>
  <c r="HI33" i="3"/>
  <c r="FB34" i="3"/>
  <c r="HF34" i="3"/>
  <c r="FC34" i="3"/>
  <c r="HG34" i="3"/>
  <c r="FD34" i="3"/>
  <c r="HH34" i="3"/>
  <c r="HI34" i="3"/>
  <c r="FB35" i="3"/>
  <c r="HF35" i="3"/>
  <c r="FC35" i="3"/>
  <c r="HG35" i="3"/>
  <c r="FD35" i="3"/>
  <c r="HH35" i="3"/>
  <c r="HI35" i="3"/>
  <c r="FB36" i="3"/>
  <c r="HF36" i="3"/>
  <c r="FC36" i="3"/>
  <c r="HG36" i="3"/>
  <c r="FD36" i="3"/>
  <c r="HH36" i="3"/>
  <c r="HI36" i="3"/>
  <c r="FB37" i="3"/>
  <c r="HF37" i="3"/>
  <c r="FB38" i="3"/>
  <c r="HF38" i="3"/>
  <c r="FC38" i="3"/>
  <c r="HG38" i="3"/>
  <c r="D38" i="3"/>
  <c r="HI38" i="3"/>
  <c r="FB39" i="3"/>
  <c r="HF39" i="3"/>
  <c r="FC39" i="3"/>
  <c r="HG39" i="3"/>
  <c r="FD39" i="3"/>
  <c r="HH39" i="3"/>
  <c r="D39" i="3"/>
  <c r="HI39" i="3"/>
  <c r="FB40" i="3"/>
  <c r="HF40" i="3"/>
  <c r="FC40" i="3"/>
  <c r="HG40" i="3"/>
  <c r="FD40" i="3"/>
  <c r="HH40" i="3"/>
  <c r="D40" i="3"/>
  <c r="HI40" i="3"/>
  <c r="FB41" i="3"/>
  <c r="HF41" i="3"/>
  <c r="FC41" i="3"/>
  <c r="HG41" i="3"/>
  <c r="FD41" i="3"/>
  <c r="HH41" i="3"/>
  <c r="D41" i="3"/>
  <c r="HI41" i="3"/>
  <c r="FB42" i="3"/>
  <c r="HF42" i="3"/>
  <c r="FC42" i="3"/>
  <c r="HG42" i="3"/>
  <c r="FD42" i="3"/>
  <c r="HH42" i="3"/>
  <c r="D42" i="3"/>
  <c r="HI42" i="3"/>
  <c r="HF43" i="3"/>
  <c r="FB44" i="3"/>
  <c r="HF44" i="3"/>
  <c r="FC44" i="3"/>
  <c r="HG44" i="3"/>
  <c r="HI44" i="3"/>
  <c r="FB45" i="3"/>
  <c r="HF45" i="3"/>
  <c r="FC45" i="3"/>
  <c r="HG45" i="3"/>
  <c r="FD45" i="3"/>
  <c r="HH45" i="3"/>
  <c r="HI45" i="3"/>
  <c r="FB46" i="3"/>
  <c r="HF46" i="3"/>
  <c r="FC46" i="3"/>
  <c r="HG46" i="3"/>
  <c r="FD46" i="3"/>
  <c r="HH46" i="3"/>
  <c r="HI46" i="3"/>
  <c r="FB47" i="3"/>
  <c r="HF47" i="3"/>
  <c r="FC47" i="3"/>
  <c r="HG47" i="3"/>
  <c r="FD47" i="3"/>
  <c r="HH47" i="3"/>
  <c r="HI47" i="3"/>
  <c r="FB48" i="3"/>
  <c r="HF48" i="3"/>
  <c r="FC48" i="3"/>
  <c r="HG48" i="3"/>
  <c r="FD48" i="3"/>
  <c r="HH48" i="3"/>
  <c r="HI48" i="3"/>
  <c r="FB49" i="3"/>
  <c r="HF49" i="3"/>
  <c r="FD49" i="3"/>
  <c r="HH49" i="3"/>
  <c r="FB50" i="3"/>
  <c r="HF50" i="3"/>
  <c r="FC50" i="3"/>
  <c r="HG50" i="3"/>
  <c r="HI50" i="3"/>
  <c r="FB51" i="3"/>
  <c r="HF51" i="3"/>
  <c r="FC51" i="3"/>
  <c r="HG51" i="3"/>
  <c r="FD51" i="3"/>
  <c r="HH51" i="3"/>
  <c r="HI51" i="3"/>
  <c r="FB52" i="3"/>
  <c r="HF52" i="3"/>
  <c r="FC52" i="3"/>
  <c r="HG52" i="3"/>
  <c r="FD52" i="3"/>
  <c r="HH52" i="3"/>
  <c r="HI52" i="3"/>
  <c r="FB53" i="3"/>
  <c r="HF53" i="3"/>
  <c r="FC53" i="3"/>
  <c r="HG53" i="3"/>
  <c r="FD53" i="3"/>
  <c r="HH53" i="3"/>
  <c r="HI53" i="3"/>
  <c r="FB54" i="3"/>
  <c r="HF54" i="3"/>
  <c r="FC54" i="3"/>
  <c r="HG54" i="3"/>
  <c r="FD54" i="3"/>
  <c r="HH54" i="3"/>
  <c r="HI54" i="3"/>
  <c r="HE55" i="3"/>
  <c r="HF55" i="3"/>
  <c r="HG55" i="3"/>
  <c r="HH55" i="3"/>
  <c r="HD55" i="3"/>
  <c r="HI55" i="3"/>
  <c r="HE56" i="3"/>
  <c r="HF56" i="3"/>
  <c r="HG56" i="3"/>
  <c r="HH56" i="3"/>
  <c r="HD56" i="3"/>
  <c r="HI56" i="3"/>
  <c r="HE57" i="3"/>
  <c r="HF57" i="3"/>
  <c r="HG57" i="3"/>
  <c r="HH57" i="3"/>
  <c r="HD57" i="3"/>
  <c r="HI57" i="3"/>
  <c r="HF58" i="3"/>
  <c r="FB59" i="3"/>
  <c r="HF59" i="3"/>
  <c r="FC59" i="3"/>
  <c r="HG59" i="3"/>
  <c r="HI59" i="3"/>
  <c r="FB60" i="3"/>
  <c r="HF60" i="3"/>
  <c r="FC60" i="3"/>
  <c r="HG60" i="3"/>
  <c r="FD60" i="3"/>
  <c r="HH60" i="3"/>
  <c r="HI60" i="3"/>
  <c r="FB61" i="3"/>
  <c r="HF61" i="3"/>
  <c r="FC61" i="3"/>
  <c r="HG61" i="3"/>
  <c r="FD61" i="3"/>
  <c r="HH61" i="3"/>
  <c r="HI61" i="3"/>
  <c r="FB62" i="3"/>
  <c r="HF62" i="3"/>
  <c r="FC62" i="3"/>
  <c r="HG62" i="3"/>
  <c r="FD62" i="3"/>
  <c r="HH62" i="3"/>
  <c r="HI62" i="3"/>
  <c r="FB63" i="3"/>
  <c r="HF63" i="3"/>
  <c r="FC63" i="3"/>
  <c r="HG63" i="3"/>
  <c r="FD63" i="3"/>
  <c r="HH63" i="3"/>
  <c r="HI63" i="3"/>
  <c r="HF64" i="3"/>
  <c r="FB65" i="3"/>
  <c r="HF65" i="3"/>
  <c r="FC65" i="3"/>
  <c r="HG65" i="3"/>
  <c r="HI65" i="3"/>
  <c r="FB66" i="3"/>
  <c r="HF66" i="3"/>
  <c r="FC66" i="3"/>
  <c r="HG66" i="3"/>
  <c r="FD66" i="3"/>
  <c r="HH66" i="3"/>
  <c r="HI66" i="3"/>
  <c r="FB67" i="3"/>
  <c r="HF67" i="3"/>
  <c r="FC67" i="3"/>
  <c r="HG67" i="3"/>
  <c r="FD67" i="3"/>
  <c r="HH67" i="3"/>
  <c r="HI67" i="3"/>
  <c r="FB68" i="3"/>
  <c r="HF68" i="3"/>
  <c r="FC68" i="3"/>
  <c r="HG68" i="3"/>
  <c r="FD68" i="3"/>
  <c r="HH68" i="3"/>
  <c r="HI68" i="3"/>
  <c r="FB69" i="3"/>
  <c r="HF69" i="3"/>
  <c r="FC69" i="3"/>
  <c r="HG69" i="3"/>
  <c r="FD69" i="3"/>
  <c r="HH69" i="3"/>
  <c r="HI69" i="3"/>
  <c r="HF70" i="3"/>
  <c r="FB71" i="3"/>
  <c r="HF71" i="3"/>
  <c r="FC71" i="3"/>
  <c r="HG71" i="3"/>
  <c r="HI71" i="3"/>
  <c r="FB72" i="3"/>
  <c r="HF72" i="3"/>
  <c r="FC72" i="3"/>
  <c r="HG72" i="3"/>
  <c r="FD72" i="3"/>
  <c r="HH72" i="3"/>
  <c r="HI72" i="3"/>
  <c r="FB73" i="3"/>
  <c r="HF73" i="3"/>
  <c r="FC73" i="3"/>
  <c r="HG73" i="3"/>
  <c r="FD73" i="3"/>
  <c r="HH73" i="3"/>
  <c r="HI73" i="3"/>
  <c r="FB74" i="3"/>
  <c r="HF74" i="3"/>
  <c r="FC74" i="3"/>
  <c r="HG74" i="3"/>
  <c r="FD74" i="3"/>
  <c r="HH74" i="3"/>
  <c r="HI74" i="3"/>
  <c r="FB75" i="3"/>
  <c r="HF75" i="3"/>
  <c r="FC75" i="3"/>
  <c r="HG75" i="3"/>
  <c r="FD75" i="3"/>
  <c r="HH75" i="3"/>
  <c r="HI75" i="3"/>
  <c r="FB76" i="3"/>
  <c r="HF76" i="3"/>
  <c r="FB77" i="3"/>
  <c r="HF77" i="3"/>
  <c r="FC77" i="3"/>
  <c r="HG77" i="3"/>
  <c r="HI77" i="3"/>
  <c r="FB78" i="3"/>
  <c r="HF78" i="3"/>
  <c r="FC78" i="3"/>
  <c r="HG78" i="3"/>
  <c r="FD78" i="3"/>
  <c r="HH78" i="3"/>
  <c r="HI78" i="3"/>
  <c r="FB79" i="3"/>
  <c r="HF79" i="3"/>
  <c r="FC79" i="3"/>
  <c r="HG79" i="3"/>
  <c r="FD79" i="3"/>
  <c r="HH79" i="3"/>
  <c r="HI79" i="3"/>
  <c r="FB80" i="3"/>
  <c r="HF80" i="3"/>
  <c r="FC80" i="3"/>
  <c r="HG80" i="3"/>
  <c r="FD80" i="3"/>
  <c r="HH80" i="3"/>
  <c r="HI80" i="3"/>
  <c r="FB81" i="3"/>
  <c r="HF81" i="3"/>
  <c r="FC81" i="3"/>
  <c r="HG81" i="3"/>
  <c r="FD81" i="3"/>
  <c r="HH81" i="3"/>
  <c r="HI81" i="3"/>
  <c r="FB82" i="3"/>
  <c r="HF82" i="3"/>
  <c r="FD82" i="3"/>
  <c r="HH82" i="3"/>
  <c r="FB83" i="3"/>
  <c r="HF83" i="3"/>
  <c r="FC83" i="3"/>
  <c r="HG83" i="3"/>
  <c r="HI83" i="3"/>
  <c r="FB84" i="3"/>
  <c r="HF84" i="3"/>
  <c r="FC84" i="3"/>
  <c r="HG84" i="3"/>
  <c r="FD84" i="3"/>
  <c r="HH84" i="3"/>
  <c r="HI84" i="3"/>
  <c r="FB85" i="3"/>
  <c r="HF85" i="3"/>
  <c r="FC85" i="3"/>
  <c r="HG85" i="3"/>
  <c r="FD85" i="3"/>
  <c r="HH85" i="3"/>
  <c r="HI85" i="3"/>
  <c r="FB86" i="3"/>
  <c r="HF86" i="3"/>
  <c r="FC86" i="3"/>
  <c r="HG86" i="3"/>
  <c r="FD86" i="3"/>
  <c r="HH86" i="3"/>
  <c r="HI86" i="3"/>
  <c r="FB87" i="3"/>
  <c r="HF87" i="3"/>
  <c r="FC87" i="3"/>
  <c r="HG87" i="3"/>
  <c r="FD87" i="3"/>
  <c r="HH87" i="3"/>
  <c r="HI87" i="3"/>
  <c r="HE88" i="3"/>
  <c r="HF88" i="3"/>
  <c r="HG88" i="3"/>
  <c r="HH88" i="3"/>
  <c r="HD88" i="3"/>
  <c r="HI88" i="3"/>
  <c r="HE89" i="3"/>
  <c r="HF89" i="3"/>
  <c r="HG89" i="3"/>
  <c r="HH89" i="3"/>
  <c r="HD89" i="3"/>
  <c r="HI89" i="3"/>
  <c r="HE90" i="3"/>
  <c r="HF90" i="3"/>
  <c r="HG90" i="3"/>
  <c r="HH90" i="3"/>
  <c r="HD90" i="3"/>
  <c r="HI90" i="3"/>
  <c r="HF91" i="3"/>
  <c r="FB92" i="3"/>
  <c r="HF92" i="3"/>
  <c r="FC92" i="3"/>
  <c r="HG92" i="3"/>
  <c r="HI92" i="3"/>
  <c r="FB93" i="3"/>
  <c r="HF93" i="3"/>
  <c r="FC93" i="3"/>
  <c r="HG93" i="3"/>
  <c r="FD93" i="3"/>
  <c r="HH93" i="3"/>
  <c r="HI93" i="3"/>
  <c r="FB94" i="3"/>
  <c r="HF94" i="3"/>
  <c r="FC94" i="3"/>
  <c r="HG94" i="3"/>
  <c r="FD94" i="3"/>
  <c r="HH94" i="3"/>
  <c r="HI94" i="3"/>
  <c r="FB95" i="3"/>
  <c r="HF95" i="3"/>
  <c r="FC95" i="3"/>
  <c r="HG95" i="3"/>
  <c r="FD95" i="3"/>
  <c r="HH95" i="3"/>
  <c r="HI95" i="3"/>
  <c r="FB96" i="3"/>
  <c r="HF96" i="3"/>
  <c r="FC96" i="3"/>
  <c r="HG96" i="3"/>
  <c r="FD96" i="3"/>
  <c r="HH96" i="3"/>
  <c r="HI96" i="3"/>
  <c r="FB97" i="3"/>
  <c r="HF97" i="3"/>
  <c r="FB98" i="3"/>
  <c r="HF98" i="3"/>
  <c r="FC98" i="3"/>
  <c r="HG98" i="3"/>
  <c r="HI98" i="3"/>
  <c r="FB99" i="3"/>
  <c r="HF99" i="3"/>
  <c r="FC99" i="3"/>
  <c r="HG99" i="3"/>
  <c r="FD99" i="3"/>
  <c r="HH99" i="3"/>
  <c r="HI99" i="3"/>
  <c r="FB100" i="3"/>
  <c r="HF100" i="3"/>
  <c r="FC100" i="3"/>
  <c r="HG100" i="3"/>
  <c r="FD100" i="3"/>
  <c r="HH100" i="3"/>
  <c r="HI100" i="3"/>
  <c r="FB101" i="3"/>
  <c r="HF101" i="3"/>
  <c r="FC101" i="3"/>
  <c r="HG101" i="3"/>
  <c r="FD101" i="3"/>
  <c r="HH101" i="3"/>
  <c r="HI101" i="3"/>
  <c r="FB102" i="3"/>
  <c r="HF102" i="3"/>
  <c r="FC102" i="3"/>
  <c r="HG102" i="3"/>
  <c r="FD102" i="3"/>
  <c r="HH102" i="3"/>
  <c r="HI102" i="3"/>
  <c r="FB103" i="3"/>
  <c r="HF103" i="3"/>
  <c r="FD103" i="3"/>
  <c r="HH103" i="3"/>
  <c r="FB104" i="3"/>
  <c r="HF104" i="3"/>
  <c r="FC104" i="3"/>
  <c r="HG104" i="3"/>
  <c r="HI104" i="3"/>
  <c r="FB105" i="3"/>
  <c r="HF105" i="3"/>
  <c r="FC105" i="3"/>
  <c r="HG105" i="3"/>
  <c r="FD105" i="3"/>
  <c r="HH105" i="3"/>
  <c r="HI105" i="3"/>
  <c r="FB106" i="3"/>
  <c r="HF106" i="3"/>
  <c r="FC106" i="3"/>
  <c r="HG106" i="3"/>
  <c r="FD106" i="3"/>
  <c r="HH106" i="3"/>
  <c r="HI106" i="3"/>
  <c r="FB107" i="3"/>
  <c r="HF107" i="3"/>
  <c r="FC107" i="3"/>
  <c r="HG107" i="3"/>
  <c r="FD107" i="3"/>
  <c r="HH107" i="3"/>
  <c r="HI107" i="3"/>
  <c r="FB108" i="3"/>
  <c r="HF108" i="3"/>
  <c r="FC108" i="3"/>
  <c r="HG108" i="3"/>
  <c r="FD108" i="3"/>
  <c r="HH108" i="3"/>
  <c r="HI108" i="3"/>
  <c r="FB109" i="3"/>
  <c r="HF109" i="3"/>
  <c r="FD109" i="3"/>
  <c r="HH109" i="3"/>
  <c r="FB110" i="3"/>
  <c r="HF110" i="3"/>
  <c r="FC110" i="3"/>
  <c r="HG110" i="3"/>
  <c r="HI110" i="3"/>
  <c r="FB111" i="3"/>
  <c r="HF111" i="3"/>
  <c r="FC111" i="3"/>
  <c r="HG111" i="3"/>
  <c r="FD111" i="3"/>
  <c r="HH111" i="3"/>
  <c r="HI111" i="3"/>
  <c r="FB112" i="3"/>
  <c r="HF112" i="3"/>
  <c r="FC112" i="3"/>
  <c r="HG112" i="3"/>
  <c r="FD112" i="3"/>
  <c r="HH112" i="3"/>
  <c r="HI112" i="3"/>
  <c r="FB113" i="3"/>
  <c r="HF113" i="3"/>
  <c r="FC113" i="3"/>
  <c r="HG113" i="3"/>
  <c r="FD113" i="3"/>
  <c r="HH113" i="3"/>
  <c r="HI113" i="3"/>
  <c r="FB114" i="3"/>
  <c r="HF114" i="3"/>
  <c r="FC114" i="3"/>
  <c r="HG114" i="3"/>
  <c r="FD114" i="3"/>
  <c r="HH114" i="3"/>
  <c r="HI114" i="3"/>
  <c r="FB115" i="3"/>
  <c r="HF115" i="3"/>
  <c r="FD115" i="3"/>
  <c r="HH115" i="3"/>
  <c r="FB116" i="3"/>
  <c r="HF116" i="3"/>
  <c r="FC116" i="3"/>
  <c r="HG116" i="3"/>
  <c r="HI116" i="3"/>
  <c r="FB117" i="3"/>
  <c r="HF117" i="3"/>
  <c r="FC117" i="3"/>
  <c r="HG117" i="3"/>
  <c r="FD117" i="3"/>
  <c r="HH117" i="3"/>
  <c r="HI117" i="3"/>
  <c r="FB118" i="3"/>
  <c r="HF118" i="3"/>
  <c r="FC118" i="3"/>
  <c r="HG118" i="3"/>
  <c r="FD118" i="3"/>
  <c r="HH118" i="3"/>
  <c r="HI118" i="3"/>
  <c r="FB119" i="3"/>
  <c r="HF119" i="3"/>
  <c r="FC119" i="3"/>
  <c r="HG119" i="3"/>
  <c r="FD119" i="3"/>
  <c r="HH119" i="3"/>
  <c r="HI119" i="3"/>
  <c r="FB120" i="3"/>
  <c r="HF120" i="3"/>
  <c r="FC120" i="3"/>
  <c r="HG120" i="3"/>
  <c r="FD120" i="3"/>
  <c r="HH120" i="3"/>
  <c r="HI120" i="3"/>
  <c r="HE121" i="3"/>
  <c r="HF121" i="3"/>
  <c r="HG121" i="3"/>
  <c r="HH121" i="3"/>
  <c r="HD121" i="3"/>
  <c r="HI121" i="3"/>
  <c r="HE122" i="3"/>
  <c r="HF122" i="3"/>
  <c r="HG122" i="3"/>
  <c r="HH122" i="3"/>
  <c r="HD122" i="3"/>
  <c r="HI122" i="3"/>
  <c r="HE123" i="3"/>
  <c r="HF123" i="3"/>
  <c r="HG123" i="3"/>
  <c r="HH123" i="3"/>
  <c r="HD123" i="3"/>
  <c r="HI123" i="3"/>
  <c r="HF124" i="3"/>
  <c r="FB125" i="3"/>
  <c r="HF125" i="3"/>
  <c r="FC125" i="3"/>
  <c r="HG125" i="3"/>
  <c r="HI125" i="3"/>
  <c r="FB126" i="3"/>
  <c r="HF126" i="3"/>
  <c r="FC126" i="3"/>
  <c r="HG126" i="3"/>
  <c r="FD126" i="3"/>
  <c r="HH126" i="3"/>
  <c r="HI126" i="3"/>
  <c r="FB127" i="3"/>
  <c r="HF127" i="3"/>
  <c r="FC127" i="3"/>
  <c r="HG127" i="3"/>
  <c r="FD127" i="3"/>
  <c r="HH127" i="3"/>
  <c r="HI127" i="3"/>
  <c r="FB128" i="3"/>
  <c r="HF128" i="3"/>
  <c r="FC128" i="3"/>
  <c r="HG128" i="3"/>
  <c r="FD128" i="3"/>
  <c r="HH128" i="3"/>
  <c r="HI128" i="3"/>
  <c r="FB129" i="3"/>
  <c r="HF129" i="3"/>
  <c r="FC129" i="3"/>
  <c r="HG129" i="3"/>
  <c r="FD129" i="3"/>
  <c r="HH129" i="3"/>
  <c r="HI129" i="3"/>
  <c r="HF130" i="3"/>
  <c r="FB131" i="3"/>
  <c r="HF131" i="3"/>
  <c r="FC131" i="3"/>
  <c r="HG131" i="3"/>
  <c r="HI131" i="3"/>
  <c r="FB132" i="3"/>
  <c r="HF132" i="3"/>
  <c r="FC132" i="3"/>
  <c r="HG132" i="3"/>
  <c r="FD132" i="3"/>
  <c r="HH132" i="3"/>
  <c r="HI132" i="3"/>
  <c r="FB133" i="3"/>
  <c r="HF133" i="3"/>
  <c r="FC133" i="3"/>
  <c r="HG133" i="3"/>
  <c r="FD133" i="3"/>
  <c r="HH133" i="3"/>
  <c r="HI133" i="3"/>
  <c r="FB134" i="3"/>
  <c r="HF134" i="3"/>
  <c r="FC134" i="3"/>
  <c r="HG134" i="3"/>
  <c r="FD134" i="3"/>
  <c r="HH134" i="3"/>
  <c r="HI134" i="3"/>
  <c r="FB135" i="3"/>
  <c r="HF135" i="3"/>
  <c r="FC135" i="3"/>
  <c r="HG135" i="3"/>
  <c r="FD135" i="3"/>
  <c r="HH135" i="3"/>
  <c r="HI135" i="3"/>
  <c r="HF136" i="3"/>
  <c r="FB137" i="3"/>
  <c r="HF137" i="3"/>
  <c r="FC137" i="3"/>
  <c r="HG137" i="3"/>
  <c r="HI137" i="3"/>
  <c r="FB138" i="3"/>
  <c r="HF138" i="3"/>
  <c r="FC138" i="3"/>
  <c r="HG138" i="3"/>
  <c r="FD138" i="3"/>
  <c r="HH138" i="3"/>
  <c r="HI138" i="3"/>
  <c r="FB139" i="3"/>
  <c r="HF139" i="3"/>
  <c r="FC139" i="3"/>
  <c r="HG139" i="3"/>
  <c r="FD139" i="3"/>
  <c r="HH139" i="3"/>
  <c r="HI139" i="3"/>
  <c r="FB140" i="3"/>
  <c r="HF140" i="3"/>
  <c r="FC140" i="3"/>
  <c r="HG140" i="3"/>
  <c r="FD140" i="3"/>
  <c r="HH140" i="3"/>
  <c r="HI140" i="3"/>
  <c r="FB141" i="3"/>
  <c r="HF141" i="3"/>
  <c r="FC141" i="3"/>
  <c r="HG141" i="3"/>
  <c r="FD141" i="3"/>
  <c r="HH141" i="3"/>
  <c r="HI141" i="3"/>
  <c r="HF142" i="3"/>
  <c r="FB143" i="3"/>
  <c r="HF143" i="3"/>
  <c r="FC143" i="3"/>
  <c r="HG143" i="3"/>
  <c r="HI143" i="3"/>
  <c r="FB144" i="3"/>
  <c r="HF144" i="3"/>
  <c r="FC144" i="3"/>
  <c r="HG144" i="3"/>
  <c r="FD144" i="3"/>
  <c r="HH144" i="3"/>
  <c r="HI144" i="3"/>
  <c r="FB145" i="3"/>
  <c r="HF145" i="3"/>
  <c r="FC145" i="3"/>
  <c r="HG145" i="3"/>
  <c r="FD145" i="3"/>
  <c r="HH145" i="3"/>
  <c r="HI145" i="3"/>
  <c r="FB146" i="3"/>
  <c r="HF146" i="3"/>
  <c r="FC146" i="3"/>
  <c r="HG146" i="3"/>
  <c r="FD146" i="3"/>
  <c r="HH146" i="3"/>
  <c r="HI146" i="3"/>
  <c r="FB147" i="3"/>
  <c r="HF147" i="3"/>
  <c r="FC147" i="3"/>
  <c r="HG147" i="3"/>
  <c r="FD147" i="3"/>
  <c r="HH147" i="3"/>
  <c r="HI147" i="3"/>
  <c r="FB148" i="3"/>
  <c r="HF148" i="3"/>
  <c r="FD148" i="3"/>
  <c r="HH148" i="3"/>
  <c r="FB149" i="3"/>
  <c r="HF149" i="3"/>
  <c r="FC149" i="3"/>
  <c r="HG149" i="3"/>
  <c r="HI149" i="3"/>
  <c r="FB150" i="3"/>
  <c r="HF150" i="3"/>
  <c r="FC150" i="3"/>
  <c r="HG150" i="3"/>
  <c r="FD150" i="3"/>
  <c r="HH150" i="3"/>
  <c r="HI150" i="3"/>
  <c r="FB151" i="3"/>
  <c r="HF151" i="3"/>
  <c r="FC151" i="3"/>
  <c r="HG151" i="3"/>
  <c r="FD151" i="3"/>
  <c r="HH151" i="3"/>
  <c r="HI151" i="3"/>
  <c r="FB152" i="3"/>
  <c r="HF152" i="3"/>
  <c r="FC152" i="3"/>
  <c r="HG152" i="3"/>
  <c r="FD152" i="3"/>
  <c r="HH152" i="3"/>
  <c r="HI152" i="3"/>
  <c r="FB153" i="3"/>
  <c r="HF153" i="3"/>
  <c r="FC153" i="3"/>
  <c r="HG153" i="3"/>
  <c r="FD153" i="3"/>
  <c r="HH153" i="3"/>
  <c r="HI153" i="3"/>
  <c r="HE154" i="3"/>
  <c r="HF154" i="3"/>
  <c r="HG154" i="3"/>
  <c r="HH154" i="3"/>
  <c r="HD154" i="3"/>
  <c r="HI154" i="3"/>
  <c r="HE155" i="3"/>
  <c r="HF155" i="3"/>
  <c r="HG155" i="3"/>
  <c r="HH155" i="3"/>
  <c r="HD155" i="3"/>
  <c r="HI155" i="3"/>
  <c r="HE156" i="3"/>
  <c r="HF156" i="3"/>
  <c r="HG156" i="3"/>
  <c r="HH156" i="3"/>
  <c r="HD156" i="3"/>
  <c r="HI156" i="3"/>
  <c r="FB157" i="3"/>
  <c r="HF157" i="3"/>
  <c r="FD157" i="3"/>
  <c r="HH157" i="3"/>
  <c r="FB158" i="3"/>
  <c r="HF158" i="3"/>
  <c r="FC158" i="3"/>
  <c r="HG158" i="3"/>
  <c r="HI158" i="3"/>
  <c r="FB159" i="3"/>
  <c r="HF159" i="3"/>
  <c r="FC159" i="3"/>
  <c r="HG159" i="3"/>
  <c r="FD159" i="3"/>
  <c r="HH159" i="3"/>
  <c r="HI159" i="3"/>
  <c r="FB160" i="3"/>
  <c r="HF160" i="3"/>
  <c r="FC160" i="3"/>
  <c r="HG160" i="3"/>
  <c r="FD160" i="3"/>
  <c r="HH160" i="3"/>
  <c r="HI160" i="3"/>
  <c r="FB161" i="3"/>
  <c r="HF161" i="3"/>
  <c r="FC161" i="3"/>
  <c r="HG161" i="3"/>
  <c r="FD161" i="3"/>
  <c r="HH161" i="3"/>
  <c r="HI161" i="3"/>
  <c r="FB162" i="3"/>
  <c r="HF162" i="3"/>
  <c r="FC162" i="3"/>
  <c r="HG162" i="3"/>
  <c r="FD162" i="3"/>
  <c r="HH162" i="3"/>
  <c r="HI162" i="3"/>
  <c r="FB163" i="3"/>
  <c r="HF163" i="3"/>
  <c r="FD163" i="3"/>
  <c r="HH163" i="3"/>
  <c r="FB164" i="3"/>
  <c r="HF164" i="3"/>
  <c r="FC164" i="3"/>
  <c r="HG164" i="3"/>
  <c r="HI164" i="3"/>
  <c r="FB165" i="3"/>
  <c r="HF165" i="3"/>
  <c r="FC165" i="3"/>
  <c r="HG165" i="3"/>
  <c r="FD165" i="3"/>
  <c r="HH165" i="3"/>
  <c r="HI165" i="3"/>
  <c r="FB166" i="3"/>
  <c r="HF166" i="3"/>
  <c r="FC166" i="3"/>
  <c r="HG166" i="3"/>
  <c r="FD166" i="3"/>
  <c r="HH166" i="3"/>
  <c r="HI166" i="3"/>
  <c r="FB167" i="3"/>
  <c r="HF167" i="3"/>
  <c r="FC167" i="3"/>
  <c r="HG167" i="3"/>
  <c r="FD167" i="3"/>
  <c r="HH167" i="3"/>
  <c r="HI167" i="3"/>
  <c r="FB168" i="3"/>
  <c r="HF168" i="3"/>
  <c r="FC168" i="3"/>
  <c r="HG168" i="3"/>
  <c r="FD168" i="3"/>
  <c r="HH168" i="3"/>
  <c r="HI168" i="3"/>
  <c r="FB169" i="3"/>
  <c r="HF169" i="3"/>
  <c r="FD169" i="3"/>
  <c r="HH169" i="3"/>
  <c r="FB170" i="3"/>
  <c r="HF170" i="3"/>
  <c r="FC170" i="3"/>
  <c r="HG170" i="3"/>
  <c r="HI170" i="3"/>
  <c r="FB171" i="3"/>
  <c r="HF171" i="3"/>
  <c r="FC171" i="3"/>
  <c r="HG171" i="3"/>
  <c r="FD171" i="3"/>
  <c r="HH171" i="3"/>
  <c r="HI171" i="3"/>
  <c r="FB172" i="3"/>
  <c r="HF172" i="3"/>
  <c r="FC172" i="3"/>
  <c r="HG172" i="3"/>
  <c r="FD172" i="3"/>
  <c r="HH172" i="3"/>
  <c r="HI172" i="3"/>
  <c r="FB173" i="3"/>
  <c r="HF173" i="3"/>
  <c r="FC173" i="3"/>
  <c r="HG173" i="3"/>
  <c r="FD173" i="3"/>
  <c r="HH173" i="3"/>
  <c r="HI173" i="3"/>
  <c r="FB174" i="3"/>
  <c r="HF174" i="3"/>
  <c r="FC174" i="3"/>
  <c r="HG174" i="3"/>
  <c r="FD174" i="3"/>
  <c r="HH174" i="3"/>
  <c r="HI174" i="3"/>
  <c r="FB175" i="3"/>
  <c r="HF175" i="3"/>
  <c r="FD175" i="3"/>
  <c r="HH175" i="3"/>
  <c r="FB176" i="3"/>
  <c r="HF176" i="3"/>
  <c r="FC176" i="3"/>
  <c r="HG176" i="3"/>
  <c r="HI176" i="3"/>
  <c r="FB177" i="3"/>
  <c r="HF177" i="3"/>
  <c r="FC177" i="3"/>
  <c r="HG177" i="3"/>
  <c r="FD177" i="3"/>
  <c r="HH177" i="3"/>
  <c r="HI177" i="3"/>
  <c r="FB178" i="3"/>
  <c r="HF178" i="3"/>
  <c r="FC178" i="3"/>
  <c r="HG178" i="3"/>
  <c r="FD178" i="3"/>
  <c r="HH178" i="3"/>
  <c r="HI178" i="3"/>
  <c r="FB179" i="3"/>
  <c r="HF179" i="3"/>
  <c r="FC179" i="3"/>
  <c r="HG179" i="3"/>
  <c r="FD179" i="3"/>
  <c r="HH179" i="3"/>
  <c r="HI179" i="3"/>
  <c r="FB180" i="3"/>
  <c r="HF180" i="3"/>
  <c r="FC180" i="3"/>
  <c r="HG180" i="3"/>
  <c r="FD180" i="3"/>
  <c r="HH180" i="3"/>
  <c r="HI180" i="3"/>
  <c r="FB181" i="3"/>
  <c r="HF181" i="3"/>
  <c r="FD181" i="3"/>
  <c r="HH181" i="3"/>
  <c r="FB182" i="3"/>
  <c r="HF182" i="3"/>
  <c r="FC182" i="3"/>
  <c r="HG182" i="3"/>
  <c r="HI182" i="3"/>
  <c r="FB183" i="3"/>
  <c r="HF183" i="3"/>
  <c r="FC183" i="3"/>
  <c r="HG183" i="3"/>
  <c r="FD183" i="3"/>
  <c r="HH183" i="3"/>
  <c r="HI183" i="3"/>
  <c r="FB184" i="3"/>
  <c r="HF184" i="3"/>
  <c r="FC184" i="3"/>
  <c r="HG184" i="3"/>
  <c r="FD184" i="3"/>
  <c r="HH184" i="3"/>
  <c r="HI184" i="3"/>
  <c r="FB185" i="3"/>
  <c r="HF185" i="3"/>
  <c r="FC185" i="3"/>
  <c r="HG185" i="3"/>
  <c r="FD185" i="3"/>
  <c r="HH185" i="3"/>
  <c r="HI185" i="3"/>
  <c r="FB186" i="3"/>
  <c r="HF186" i="3"/>
  <c r="FC186" i="3"/>
  <c r="HG186" i="3"/>
  <c r="FD186" i="3"/>
  <c r="HH186" i="3"/>
  <c r="HI186" i="3"/>
  <c r="HE187" i="3"/>
  <c r="HF187" i="3"/>
  <c r="HG187" i="3"/>
  <c r="HH187" i="3"/>
  <c r="HD187" i="3"/>
  <c r="HI187" i="3"/>
  <c r="HE188" i="3"/>
  <c r="HF188" i="3"/>
  <c r="HG188" i="3"/>
  <c r="HH188" i="3"/>
  <c r="HD188" i="3"/>
  <c r="HI188" i="3"/>
  <c r="HE189" i="3"/>
  <c r="HF189" i="3"/>
  <c r="HG189" i="3"/>
  <c r="HH189" i="3"/>
  <c r="HD189" i="3"/>
  <c r="HI189" i="3"/>
  <c r="FB190" i="3"/>
  <c r="HF190" i="3"/>
  <c r="FD190" i="3"/>
  <c r="HH190" i="3"/>
  <c r="FB191" i="3"/>
  <c r="HF191" i="3"/>
  <c r="FC191" i="3"/>
  <c r="HG191" i="3"/>
  <c r="HI191" i="3"/>
  <c r="FB192" i="3"/>
  <c r="HF192" i="3"/>
  <c r="FC192" i="3"/>
  <c r="HG192" i="3"/>
  <c r="FD192" i="3"/>
  <c r="HH192" i="3"/>
  <c r="HI192" i="3"/>
  <c r="FB193" i="3"/>
  <c r="HF193" i="3"/>
  <c r="FC193" i="3"/>
  <c r="HG193" i="3"/>
  <c r="FD193" i="3"/>
  <c r="HH193" i="3"/>
  <c r="HI193" i="3"/>
  <c r="FB194" i="3"/>
  <c r="HF194" i="3"/>
  <c r="FC194" i="3"/>
  <c r="HG194" i="3"/>
  <c r="FD194" i="3"/>
  <c r="HH194" i="3"/>
  <c r="HI194" i="3"/>
  <c r="FB195" i="3"/>
  <c r="HF195" i="3"/>
  <c r="FC195" i="3"/>
  <c r="HG195" i="3"/>
  <c r="FD195" i="3"/>
  <c r="HH195" i="3"/>
  <c r="HI195" i="3"/>
  <c r="FB196" i="3"/>
  <c r="HF196" i="3"/>
  <c r="FD196" i="3"/>
  <c r="HH196" i="3"/>
  <c r="FB197" i="3"/>
  <c r="HF197" i="3"/>
  <c r="FC197" i="3"/>
  <c r="HG197" i="3"/>
  <c r="HI197" i="3"/>
  <c r="FB198" i="3"/>
  <c r="HF198" i="3"/>
  <c r="FC198" i="3"/>
  <c r="HG198" i="3"/>
  <c r="FD198" i="3"/>
  <c r="HH198" i="3"/>
  <c r="HI198" i="3"/>
  <c r="FB199" i="3"/>
  <c r="HF199" i="3"/>
  <c r="FC199" i="3"/>
  <c r="HG199" i="3"/>
  <c r="FD199" i="3"/>
  <c r="HH199" i="3"/>
  <c r="HI199" i="3"/>
  <c r="FB200" i="3"/>
  <c r="HF200" i="3"/>
  <c r="FC200" i="3"/>
  <c r="HG200" i="3"/>
  <c r="FD200" i="3"/>
  <c r="HH200" i="3"/>
  <c r="HI200" i="3"/>
  <c r="FB201" i="3"/>
  <c r="HF201" i="3"/>
  <c r="FC201" i="3"/>
  <c r="HG201" i="3"/>
  <c r="FD201" i="3"/>
  <c r="HH201" i="3"/>
  <c r="HI201" i="3"/>
  <c r="FB202" i="3"/>
  <c r="HF202" i="3"/>
  <c r="FD202" i="3"/>
  <c r="HH202" i="3"/>
  <c r="FB203" i="3"/>
  <c r="HF203" i="3"/>
  <c r="FC203" i="3"/>
  <c r="HG203" i="3"/>
  <c r="HI203" i="3"/>
  <c r="FB204" i="3"/>
  <c r="HF204" i="3"/>
  <c r="FC204" i="3"/>
  <c r="HG204" i="3"/>
  <c r="FD204" i="3"/>
  <c r="HH204" i="3"/>
  <c r="HI204" i="3"/>
  <c r="FB205" i="3"/>
  <c r="HF205" i="3"/>
  <c r="FC205" i="3"/>
  <c r="HG205" i="3"/>
  <c r="FD205" i="3"/>
  <c r="HH205" i="3"/>
  <c r="HI205" i="3"/>
  <c r="FB206" i="3"/>
  <c r="HF206" i="3"/>
  <c r="FC206" i="3"/>
  <c r="HG206" i="3"/>
  <c r="FD206" i="3"/>
  <c r="HH206" i="3"/>
  <c r="HI206" i="3"/>
  <c r="FB207" i="3"/>
  <c r="HF207" i="3"/>
  <c r="FC207" i="3"/>
  <c r="HG207" i="3"/>
  <c r="FD207" i="3"/>
  <c r="HH207" i="3"/>
  <c r="HI207" i="3"/>
  <c r="FB208" i="3"/>
  <c r="HF208" i="3"/>
  <c r="FD208" i="3"/>
  <c r="HH208" i="3"/>
  <c r="FB209" i="3"/>
  <c r="HF209" i="3"/>
  <c r="FC209" i="3"/>
  <c r="HG209" i="3"/>
  <c r="HI209" i="3"/>
  <c r="FB210" i="3"/>
  <c r="HF210" i="3"/>
  <c r="FC210" i="3"/>
  <c r="HG210" i="3"/>
  <c r="FD210" i="3"/>
  <c r="HH210" i="3"/>
  <c r="HI210" i="3"/>
  <c r="FB211" i="3"/>
  <c r="HF211" i="3"/>
  <c r="FC211" i="3"/>
  <c r="HG211" i="3"/>
  <c r="FD211" i="3"/>
  <c r="HH211" i="3"/>
  <c r="HI211" i="3"/>
  <c r="FB212" i="3"/>
  <c r="HF212" i="3"/>
  <c r="FC212" i="3"/>
  <c r="HG212" i="3"/>
  <c r="FD212" i="3"/>
  <c r="HH212" i="3"/>
  <c r="HI212" i="3"/>
  <c r="FB213" i="3"/>
  <c r="HF213" i="3"/>
  <c r="FC213" i="3"/>
  <c r="HG213" i="3"/>
  <c r="FD213" i="3"/>
  <c r="HH213" i="3"/>
  <c r="HI213" i="3"/>
  <c r="FB214" i="3"/>
  <c r="HF214" i="3"/>
  <c r="FD214" i="3"/>
  <c r="HH214" i="3"/>
  <c r="FB215" i="3"/>
  <c r="HF215" i="3"/>
  <c r="FC215" i="3"/>
  <c r="HG215" i="3"/>
  <c r="HI215" i="3"/>
  <c r="FB216" i="3"/>
  <c r="HF216" i="3"/>
  <c r="FC216" i="3"/>
  <c r="HG216" i="3"/>
  <c r="FD216" i="3"/>
  <c r="HH216" i="3"/>
  <c r="HI216" i="3"/>
  <c r="FB217" i="3"/>
  <c r="HF217" i="3"/>
  <c r="FC217" i="3"/>
  <c r="HG217" i="3"/>
  <c r="FD217" i="3"/>
  <c r="HH217" i="3"/>
  <c r="HI217" i="3"/>
  <c r="FB218" i="3"/>
  <c r="HF218" i="3"/>
  <c r="FC218" i="3"/>
  <c r="HG218" i="3"/>
  <c r="FD218" i="3"/>
  <c r="HH218" i="3"/>
  <c r="HI218" i="3"/>
  <c r="FB219" i="3"/>
  <c r="HF219" i="3"/>
  <c r="FC219" i="3"/>
  <c r="HG219" i="3"/>
  <c r="FD219" i="3"/>
  <c r="HH219" i="3"/>
  <c r="HI219" i="3"/>
  <c r="GM25" i="3"/>
  <c r="GM26" i="3"/>
  <c r="GN26" i="3"/>
  <c r="GP26" i="3"/>
  <c r="GM27" i="3"/>
  <c r="GN27" i="3"/>
  <c r="GO27" i="3"/>
  <c r="GP27" i="3"/>
  <c r="GM28" i="3"/>
  <c r="GN28" i="3"/>
  <c r="GO28" i="3"/>
  <c r="GP28" i="3"/>
  <c r="GM29" i="3"/>
  <c r="GN29" i="3"/>
  <c r="GO29" i="3"/>
  <c r="GP29" i="3"/>
  <c r="GM30" i="3"/>
  <c r="GN30" i="3"/>
  <c r="GO30" i="3"/>
  <c r="GP30" i="3"/>
  <c r="GM31" i="3"/>
  <c r="GM32" i="3"/>
  <c r="GN32" i="3"/>
  <c r="GP32" i="3"/>
  <c r="GM33" i="3"/>
  <c r="GN33" i="3"/>
  <c r="GO33" i="3"/>
  <c r="GP33" i="3"/>
  <c r="GM34" i="3"/>
  <c r="GN34" i="3"/>
  <c r="GO34" i="3"/>
  <c r="GP34" i="3"/>
  <c r="GM35" i="3"/>
  <c r="GN35" i="3"/>
  <c r="GO35" i="3"/>
  <c r="GP35" i="3"/>
  <c r="GM36" i="3"/>
  <c r="GN36" i="3"/>
  <c r="GO36" i="3"/>
  <c r="GP36" i="3"/>
  <c r="GM37" i="3"/>
  <c r="GM38" i="3"/>
  <c r="GN38" i="3"/>
  <c r="GP38" i="3"/>
  <c r="GM39" i="3"/>
  <c r="GN39" i="3"/>
  <c r="GO39" i="3"/>
  <c r="GP39" i="3"/>
  <c r="GM40" i="3"/>
  <c r="GN40" i="3"/>
  <c r="GO40" i="3"/>
  <c r="GP40" i="3"/>
  <c r="GM41" i="3"/>
  <c r="GN41" i="3"/>
  <c r="GO41" i="3"/>
  <c r="GP41" i="3"/>
  <c r="GM42" i="3"/>
  <c r="GN42" i="3"/>
  <c r="GO42" i="3"/>
  <c r="GP42" i="3"/>
  <c r="GM43" i="3"/>
  <c r="GM44" i="3"/>
  <c r="GN44" i="3"/>
  <c r="GP44" i="3"/>
  <c r="GM45" i="3"/>
  <c r="GN45" i="3"/>
  <c r="GO45" i="3"/>
  <c r="GP45" i="3"/>
  <c r="GM46" i="3"/>
  <c r="GN46" i="3"/>
  <c r="GO46" i="3"/>
  <c r="GP46" i="3"/>
  <c r="GM47" i="3"/>
  <c r="GN47" i="3"/>
  <c r="GO47" i="3"/>
  <c r="GP47" i="3"/>
  <c r="GM48" i="3"/>
  <c r="GN48" i="3"/>
  <c r="GO48" i="3"/>
  <c r="GP48" i="3"/>
  <c r="GM49" i="3"/>
  <c r="GO49" i="3"/>
  <c r="GM50" i="3"/>
  <c r="GN50" i="3"/>
  <c r="GP50" i="3"/>
  <c r="GM51" i="3"/>
  <c r="GN51" i="3"/>
  <c r="GO51" i="3"/>
  <c r="GP51" i="3"/>
  <c r="GM52" i="3"/>
  <c r="GN52" i="3"/>
  <c r="GO52" i="3"/>
  <c r="GP52" i="3"/>
  <c r="GM53" i="3"/>
  <c r="GN53" i="3"/>
  <c r="GO53" i="3"/>
  <c r="GP53" i="3"/>
  <c r="GM54" i="3"/>
  <c r="GN54" i="3"/>
  <c r="GO54" i="3"/>
  <c r="GP54" i="3"/>
  <c r="GL55" i="3"/>
  <c r="GM55" i="3"/>
  <c r="GN55" i="3"/>
  <c r="GO55" i="3"/>
  <c r="GK55" i="3"/>
  <c r="GP55" i="3"/>
  <c r="GL56" i="3"/>
  <c r="GM56" i="3"/>
  <c r="GN56" i="3"/>
  <c r="GO56" i="3"/>
  <c r="GK56" i="3"/>
  <c r="GP56" i="3"/>
  <c r="GL57" i="3"/>
  <c r="GM57" i="3"/>
  <c r="GN57" i="3"/>
  <c r="GO57" i="3"/>
  <c r="GK57" i="3"/>
  <c r="GP57" i="3"/>
  <c r="GM58" i="3"/>
  <c r="GM59" i="3"/>
  <c r="GN59" i="3"/>
  <c r="GP59" i="3"/>
  <c r="GM60" i="3"/>
  <c r="GN60" i="3"/>
  <c r="GO60" i="3"/>
  <c r="GP60" i="3"/>
  <c r="GM61" i="3"/>
  <c r="GN61" i="3"/>
  <c r="GO61" i="3"/>
  <c r="GP61" i="3"/>
  <c r="GM62" i="3"/>
  <c r="GN62" i="3"/>
  <c r="GO62" i="3"/>
  <c r="GP62" i="3"/>
  <c r="GM63" i="3"/>
  <c r="GN63" i="3"/>
  <c r="GO63" i="3"/>
  <c r="GP63" i="3"/>
  <c r="GM64" i="3"/>
  <c r="GM65" i="3"/>
  <c r="GN65" i="3"/>
  <c r="GP65" i="3"/>
  <c r="GM66" i="3"/>
  <c r="GN66" i="3"/>
  <c r="GO66" i="3"/>
  <c r="GP66" i="3"/>
  <c r="GM67" i="3"/>
  <c r="GN67" i="3"/>
  <c r="GO67" i="3"/>
  <c r="GP67" i="3"/>
  <c r="GM68" i="3"/>
  <c r="GN68" i="3"/>
  <c r="GO68" i="3"/>
  <c r="GP68" i="3"/>
  <c r="GM69" i="3"/>
  <c r="GN69" i="3"/>
  <c r="GO69" i="3"/>
  <c r="GP69" i="3"/>
  <c r="GM70" i="3"/>
  <c r="GM71" i="3"/>
  <c r="GN71" i="3"/>
  <c r="GP71" i="3"/>
  <c r="GM72" i="3"/>
  <c r="GN72" i="3"/>
  <c r="GO72" i="3"/>
  <c r="GP72" i="3"/>
  <c r="GM73" i="3"/>
  <c r="GN73" i="3"/>
  <c r="GO73" i="3"/>
  <c r="GP73" i="3"/>
  <c r="GM74" i="3"/>
  <c r="GN74" i="3"/>
  <c r="GO74" i="3"/>
  <c r="GP74" i="3"/>
  <c r="GM75" i="3"/>
  <c r="GN75" i="3"/>
  <c r="GO75" i="3"/>
  <c r="GP75" i="3"/>
  <c r="GM76" i="3"/>
  <c r="GM77" i="3"/>
  <c r="GN77" i="3"/>
  <c r="GP77" i="3"/>
  <c r="GM78" i="3"/>
  <c r="GN78" i="3"/>
  <c r="GO78" i="3"/>
  <c r="GP78" i="3"/>
  <c r="GM79" i="3"/>
  <c r="GN79" i="3"/>
  <c r="GO79" i="3"/>
  <c r="GP79" i="3"/>
  <c r="GM80" i="3"/>
  <c r="GN80" i="3"/>
  <c r="GO80" i="3"/>
  <c r="GP80" i="3"/>
  <c r="GM81" i="3"/>
  <c r="GN81" i="3"/>
  <c r="GO81" i="3"/>
  <c r="GP81" i="3"/>
  <c r="GM82" i="3"/>
  <c r="GO82" i="3"/>
  <c r="GM83" i="3"/>
  <c r="GN83" i="3"/>
  <c r="GP83" i="3"/>
  <c r="GM84" i="3"/>
  <c r="GN84" i="3"/>
  <c r="GO84" i="3"/>
  <c r="GP84" i="3"/>
  <c r="GM85" i="3"/>
  <c r="GN85" i="3"/>
  <c r="GO85" i="3"/>
  <c r="GP85" i="3"/>
  <c r="GM86" i="3"/>
  <c r="GN86" i="3"/>
  <c r="GO86" i="3"/>
  <c r="GP86" i="3"/>
  <c r="GM87" i="3"/>
  <c r="GN87" i="3"/>
  <c r="GO87" i="3"/>
  <c r="GP87" i="3"/>
  <c r="GL88" i="3"/>
  <c r="GM88" i="3"/>
  <c r="GN88" i="3"/>
  <c r="GO88" i="3"/>
  <c r="GK88" i="3"/>
  <c r="GP88" i="3"/>
  <c r="GL89" i="3"/>
  <c r="GM89" i="3"/>
  <c r="GN89" i="3"/>
  <c r="GO89" i="3"/>
  <c r="GK89" i="3"/>
  <c r="GP89" i="3"/>
  <c r="GL90" i="3"/>
  <c r="GM90" i="3"/>
  <c r="GN90" i="3"/>
  <c r="GO90" i="3"/>
  <c r="GK90" i="3"/>
  <c r="GP90" i="3"/>
  <c r="GM91" i="3"/>
  <c r="GM92" i="3"/>
  <c r="GN92" i="3"/>
  <c r="GP92" i="3"/>
  <c r="GM93" i="3"/>
  <c r="GN93" i="3"/>
  <c r="GO93" i="3"/>
  <c r="GP93" i="3"/>
  <c r="GM94" i="3"/>
  <c r="GN94" i="3"/>
  <c r="GO94" i="3"/>
  <c r="GP94" i="3"/>
  <c r="GM95" i="3"/>
  <c r="GN95" i="3"/>
  <c r="GO95" i="3"/>
  <c r="GP95" i="3"/>
  <c r="GM96" i="3"/>
  <c r="GN96" i="3"/>
  <c r="GO96" i="3"/>
  <c r="GP96" i="3"/>
  <c r="GM97" i="3"/>
  <c r="GM98" i="3"/>
  <c r="GN98" i="3"/>
  <c r="GP98" i="3"/>
  <c r="GM99" i="3"/>
  <c r="GN99" i="3"/>
  <c r="GO99" i="3"/>
  <c r="GP99" i="3"/>
  <c r="GM100" i="3"/>
  <c r="GN100" i="3"/>
  <c r="GO100" i="3"/>
  <c r="GP100" i="3"/>
  <c r="GM101" i="3"/>
  <c r="GN101" i="3"/>
  <c r="GO101" i="3"/>
  <c r="GP101" i="3"/>
  <c r="GM102" i="3"/>
  <c r="GN102" i="3"/>
  <c r="GO102" i="3"/>
  <c r="GP102" i="3"/>
  <c r="GM103" i="3"/>
  <c r="GO103" i="3"/>
  <c r="GM104" i="3"/>
  <c r="GN104" i="3"/>
  <c r="GP104" i="3"/>
  <c r="GM105" i="3"/>
  <c r="GN105" i="3"/>
  <c r="GO105" i="3"/>
  <c r="GP105" i="3"/>
  <c r="GM106" i="3"/>
  <c r="GN106" i="3"/>
  <c r="GO106" i="3"/>
  <c r="GP106" i="3"/>
  <c r="GM107" i="3"/>
  <c r="GN107" i="3"/>
  <c r="GO107" i="3"/>
  <c r="GP107" i="3"/>
  <c r="GM108" i="3"/>
  <c r="GN108" i="3"/>
  <c r="GO108" i="3"/>
  <c r="GP108" i="3"/>
  <c r="GM109" i="3"/>
  <c r="GO109" i="3"/>
  <c r="GM110" i="3"/>
  <c r="GN110" i="3"/>
  <c r="GP110" i="3"/>
  <c r="GM111" i="3"/>
  <c r="GN111" i="3"/>
  <c r="GO111" i="3"/>
  <c r="GP111" i="3"/>
  <c r="GM112" i="3"/>
  <c r="GN112" i="3"/>
  <c r="GO112" i="3"/>
  <c r="GP112" i="3"/>
  <c r="GM113" i="3"/>
  <c r="GN113" i="3"/>
  <c r="GO113" i="3"/>
  <c r="GP113" i="3"/>
  <c r="GM114" i="3"/>
  <c r="GN114" i="3"/>
  <c r="GO114" i="3"/>
  <c r="GP114" i="3"/>
  <c r="GM115" i="3"/>
  <c r="GO115" i="3"/>
  <c r="GM116" i="3"/>
  <c r="GN116" i="3"/>
  <c r="GP116" i="3"/>
  <c r="GM117" i="3"/>
  <c r="GN117" i="3"/>
  <c r="GO117" i="3"/>
  <c r="GP117" i="3"/>
  <c r="GM118" i="3"/>
  <c r="GN118" i="3"/>
  <c r="GO118" i="3"/>
  <c r="GP118" i="3"/>
  <c r="GM119" i="3"/>
  <c r="GN119" i="3"/>
  <c r="GO119" i="3"/>
  <c r="GP119" i="3"/>
  <c r="GM120" i="3"/>
  <c r="GN120" i="3"/>
  <c r="GO120" i="3"/>
  <c r="GP120" i="3"/>
  <c r="GL121" i="3"/>
  <c r="GM121" i="3"/>
  <c r="GN121" i="3"/>
  <c r="GO121" i="3"/>
  <c r="GK121" i="3"/>
  <c r="GP121" i="3"/>
  <c r="GL122" i="3"/>
  <c r="GM122" i="3"/>
  <c r="GN122" i="3"/>
  <c r="GO122" i="3"/>
  <c r="GK122" i="3"/>
  <c r="GP122" i="3"/>
  <c r="GL123" i="3"/>
  <c r="GM123" i="3"/>
  <c r="GN123" i="3"/>
  <c r="GO123" i="3"/>
  <c r="GK123" i="3"/>
  <c r="GP123" i="3"/>
  <c r="GM124" i="3"/>
  <c r="GM125" i="3"/>
  <c r="GN125" i="3"/>
  <c r="GP125" i="3"/>
  <c r="GM126" i="3"/>
  <c r="GN126" i="3"/>
  <c r="GO126" i="3"/>
  <c r="GP126" i="3"/>
  <c r="GM127" i="3"/>
  <c r="GN127" i="3"/>
  <c r="GO127" i="3"/>
  <c r="GP127" i="3"/>
  <c r="GM128" i="3"/>
  <c r="GN128" i="3"/>
  <c r="GO128" i="3"/>
  <c r="GP128" i="3"/>
  <c r="GM129" i="3"/>
  <c r="GN129" i="3"/>
  <c r="GO129" i="3"/>
  <c r="GP129" i="3"/>
  <c r="GM130" i="3"/>
  <c r="GM131" i="3"/>
  <c r="GN131" i="3"/>
  <c r="GP131" i="3"/>
  <c r="GM132" i="3"/>
  <c r="GN132" i="3"/>
  <c r="GO132" i="3"/>
  <c r="GP132" i="3"/>
  <c r="GM133" i="3"/>
  <c r="GN133" i="3"/>
  <c r="GO133" i="3"/>
  <c r="GP133" i="3"/>
  <c r="GM134" i="3"/>
  <c r="GN134" i="3"/>
  <c r="GO134" i="3"/>
  <c r="GP134" i="3"/>
  <c r="GM135" i="3"/>
  <c r="GN135" i="3"/>
  <c r="GO135" i="3"/>
  <c r="GP135" i="3"/>
  <c r="GM136" i="3"/>
  <c r="GM137" i="3"/>
  <c r="GN137" i="3"/>
  <c r="GP137" i="3"/>
  <c r="GM138" i="3"/>
  <c r="GN138" i="3"/>
  <c r="GO138" i="3"/>
  <c r="GP138" i="3"/>
  <c r="GM139" i="3"/>
  <c r="GN139" i="3"/>
  <c r="GO139" i="3"/>
  <c r="GP139" i="3"/>
  <c r="GM140" i="3"/>
  <c r="GN140" i="3"/>
  <c r="GO140" i="3"/>
  <c r="GP140" i="3"/>
  <c r="GM141" i="3"/>
  <c r="GN141" i="3"/>
  <c r="GO141" i="3"/>
  <c r="GP141" i="3"/>
  <c r="GM142" i="3"/>
  <c r="GM143" i="3"/>
  <c r="GN143" i="3"/>
  <c r="GP143" i="3"/>
  <c r="GM144" i="3"/>
  <c r="GN144" i="3"/>
  <c r="GO144" i="3"/>
  <c r="GP144" i="3"/>
  <c r="GM145" i="3"/>
  <c r="GN145" i="3"/>
  <c r="GO145" i="3"/>
  <c r="GP145" i="3"/>
  <c r="GM146" i="3"/>
  <c r="GN146" i="3"/>
  <c r="GO146" i="3"/>
  <c r="GP146" i="3"/>
  <c r="GM147" i="3"/>
  <c r="GN147" i="3"/>
  <c r="GO147" i="3"/>
  <c r="GP147" i="3"/>
  <c r="GM148" i="3"/>
  <c r="GO148" i="3"/>
  <c r="GM149" i="3"/>
  <c r="GN149" i="3"/>
  <c r="GP149" i="3"/>
  <c r="GM150" i="3"/>
  <c r="GN150" i="3"/>
  <c r="GO150" i="3"/>
  <c r="GP150" i="3"/>
  <c r="GM151" i="3"/>
  <c r="GN151" i="3"/>
  <c r="GO151" i="3"/>
  <c r="GP151" i="3"/>
  <c r="GM152" i="3"/>
  <c r="GN152" i="3"/>
  <c r="GO152" i="3"/>
  <c r="GP152" i="3"/>
  <c r="GM153" i="3"/>
  <c r="GN153" i="3"/>
  <c r="GO153" i="3"/>
  <c r="GP153" i="3"/>
  <c r="GL154" i="3"/>
  <c r="GM154" i="3"/>
  <c r="GN154" i="3"/>
  <c r="GO154" i="3"/>
  <c r="GK154" i="3"/>
  <c r="GP154" i="3"/>
  <c r="GL155" i="3"/>
  <c r="GM155" i="3"/>
  <c r="GN155" i="3"/>
  <c r="GO155" i="3"/>
  <c r="GK155" i="3"/>
  <c r="GP155" i="3"/>
  <c r="GL156" i="3"/>
  <c r="GM156" i="3"/>
  <c r="GN156" i="3"/>
  <c r="GO156" i="3"/>
  <c r="GK156" i="3"/>
  <c r="GP156" i="3"/>
  <c r="GM157" i="3"/>
  <c r="GO157" i="3"/>
  <c r="GM158" i="3"/>
  <c r="GN158" i="3"/>
  <c r="GP158" i="3"/>
  <c r="GM159" i="3"/>
  <c r="GN159" i="3"/>
  <c r="GO159" i="3"/>
  <c r="GP159" i="3"/>
  <c r="GM160" i="3"/>
  <c r="GN160" i="3"/>
  <c r="GO160" i="3"/>
  <c r="GP160" i="3"/>
  <c r="GM161" i="3"/>
  <c r="GN161" i="3"/>
  <c r="GO161" i="3"/>
  <c r="GP161" i="3"/>
  <c r="GM162" i="3"/>
  <c r="GN162" i="3"/>
  <c r="GO162" i="3"/>
  <c r="GP162" i="3"/>
  <c r="GM163" i="3"/>
  <c r="GO163" i="3"/>
  <c r="GM164" i="3"/>
  <c r="GN164" i="3"/>
  <c r="GP164" i="3"/>
  <c r="GM165" i="3"/>
  <c r="GN165" i="3"/>
  <c r="GO165" i="3"/>
  <c r="GP165" i="3"/>
  <c r="GM166" i="3"/>
  <c r="GN166" i="3"/>
  <c r="GO166" i="3"/>
  <c r="GP166" i="3"/>
  <c r="GM167" i="3"/>
  <c r="GN167" i="3"/>
  <c r="GO167" i="3"/>
  <c r="GP167" i="3"/>
  <c r="GM168" i="3"/>
  <c r="GN168" i="3"/>
  <c r="GO168" i="3"/>
  <c r="GP168" i="3"/>
  <c r="GM169" i="3"/>
  <c r="GO169" i="3"/>
  <c r="GM170" i="3"/>
  <c r="GN170" i="3"/>
  <c r="GP170" i="3"/>
  <c r="GM171" i="3"/>
  <c r="GN171" i="3"/>
  <c r="GO171" i="3"/>
  <c r="GP171" i="3"/>
  <c r="GM172" i="3"/>
  <c r="GN172" i="3"/>
  <c r="GO172" i="3"/>
  <c r="GP172" i="3"/>
  <c r="GM173" i="3"/>
  <c r="GN173" i="3"/>
  <c r="GO173" i="3"/>
  <c r="GP173" i="3"/>
  <c r="GM174" i="3"/>
  <c r="GN174" i="3"/>
  <c r="GO174" i="3"/>
  <c r="GP174" i="3"/>
  <c r="GM175" i="3"/>
  <c r="GO175" i="3"/>
  <c r="GM176" i="3"/>
  <c r="GN176" i="3"/>
  <c r="GP176" i="3"/>
  <c r="GM177" i="3"/>
  <c r="GN177" i="3"/>
  <c r="GO177" i="3"/>
  <c r="GP177" i="3"/>
  <c r="GM178" i="3"/>
  <c r="GN178" i="3"/>
  <c r="GO178" i="3"/>
  <c r="GP178" i="3"/>
  <c r="GM179" i="3"/>
  <c r="GN179" i="3"/>
  <c r="GO179" i="3"/>
  <c r="GP179" i="3"/>
  <c r="GM180" i="3"/>
  <c r="GN180" i="3"/>
  <c r="GO180" i="3"/>
  <c r="GP180" i="3"/>
  <c r="GM181" i="3"/>
  <c r="GO181" i="3"/>
  <c r="GM182" i="3"/>
  <c r="GN182" i="3"/>
  <c r="GP182" i="3"/>
  <c r="GM183" i="3"/>
  <c r="GN183" i="3"/>
  <c r="GO183" i="3"/>
  <c r="GP183" i="3"/>
  <c r="GM184" i="3"/>
  <c r="GN184" i="3"/>
  <c r="GO184" i="3"/>
  <c r="GP184" i="3"/>
  <c r="GM185" i="3"/>
  <c r="GN185" i="3"/>
  <c r="GO185" i="3"/>
  <c r="GP185" i="3"/>
  <c r="GM186" i="3"/>
  <c r="GN186" i="3"/>
  <c r="GO186" i="3"/>
  <c r="GP186" i="3"/>
  <c r="GL187" i="3"/>
  <c r="GM187" i="3"/>
  <c r="GN187" i="3"/>
  <c r="GO187" i="3"/>
  <c r="GK187" i="3"/>
  <c r="GP187" i="3"/>
  <c r="GL188" i="3"/>
  <c r="GM188" i="3"/>
  <c r="GN188" i="3"/>
  <c r="GO188" i="3"/>
  <c r="GK188" i="3"/>
  <c r="GP188" i="3"/>
  <c r="GL189" i="3"/>
  <c r="GM189" i="3"/>
  <c r="GN189" i="3"/>
  <c r="GO189" i="3"/>
  <c r="GK189" i="3"/>
  <c r="GP189" i="3"/>
  <c r="GM190" i="3"/>
  <c r="GO190" i="3"/>
  <c r="GM191" i="3"/>
  <c r="GN191" i="3"/>
  <c r="GP191" i="3"/>
  <c r="GM192" i="3"/>
  <c r="GN192" i="3"/>
  <c r="GO192" i="3"/>
  <c r="GP192" i="3"/>
  <c r="GM193" i="3"/>
  <c r="GN193" i="3"/>
  <c r="GO193" i="3"/>
  <c r="GP193" i="3"/>
  <c r="GM194" i="3"/>
  <c r="GN194" i="3"/>
  <c r="GO194" i="3"/>
  <c r="GP194" i="3"/>
  <c r="GM195" i="3"/>
  <c r="GN195" i="3"/>
  <c r="GO195" i="3"/>
  <c r="GP195" i="3"/>
  <c r="GM196" i="3"/>
  <c r="GO196" i="3"/>
  <c r="GM197" i="3"/>
  <c r="GN197" i="3"/>
  <c r="GP197" i="3"/>
  <c r="GM198" i="3"/>
  <c r="GN198" i="3"/>
  <c r="GO198" i="3"/>
  <c r="GP198" i="3"/>
  <c r="GM199" i="3"/>
  <c r="GN199" i="3"/>
  <c r="GO199" i="3"/>
  <c r="GP199" i="3"/>
  <c r="GM200" i="3"/>
  <c r="GN200" i="3"/>
  <c r="GO200" i="3"/>
  <c r="GP200" i="3"/>
  <c r="GM201" i="3"/>
  <c r="GN201" i="3"/>
  <c r="GO201" i="3"/>
  <c r="GP201" i="3"/>
  <c r="GM202" i="3"/>
  <c r="GO202" i="3"/>
  <c r="GM203" i="3"/>
  <c r="GN203" i="3"/>
  <c r="GP203" i="3"/>
  <c r="GM204" i="3"/>
  <c r="GN204" i="3"/>
  <c r="GO204" i="3"/>
  <c r="GP204" i="3"/>
  <c r="GM205" i="3"/>
  <c r="GN205" i="3"/>
  <c r="GO205" i="3"/>
  <c r="GP205" i="3"/>
  <c r="GM206" i="3"/>
  <c r="GN206" i="3"/>
  <c r="GO206" i="3"/>
  <c r="GP206" i="3"/>
  <c r="GM207" i="3"/>
  <c r="GN207" i="3"/>
  <c r="GO207" i="3"/>
  <c r="GP207" i="3"/>
  <c r="GM208" i="3"/>
  <c r="GO208" i="3"/>
  <c r="GM209" i="3"/>
  <c r="GN209" i="3"/>
  <c r="GP209" i="3"/>
  <c r="GM210" i="3"/>
  <c r="GN210" i="3"/>
  <c r="GO210" i="3"/>
  <c r="GP210" i="3"/>
  <c r="GM211" i="3"/>
  <c r="GN211" i="3"/>
  <c r="GO211" i="3"/>
  <c r="GP211" i="3"/>
  <c r="GM212" i="3"/>
  <c r="GN212" i="3"/>
  <c r="GO212" i="3"/>
  <c r="GP212" i="3"/>
  <c r="GM213" i="3"/>
  <c r="GN213" i="3"/>
  <c r="GO213" i="3"/>
  <c r="GP213" i="3"/>
  <c r="GM214" i="3"/>
  <c r="GO214" i="3"/>
  <c r="GM215" i="3"/>
  <c r="GN215" i="3"/>
  <c r="GP215" i="3"/>
  <c r="GM216" i="3"/>
  <c r="GN216" i="3"/>
  <c r="GO216" i="3"/>
  <c r="GP216" i="3"/>
  <c r="GM217" i="3"/>
  <c r="GN217" i="3"/>
  <c r="GO217" i="3"/>
  <c r="GP217" i="3"/>
  <c r="GM218" i="3"/>
  <c r="GN218" i="3"/>
  <c r="GO218" i="3"/>
  <c r="GP218" i="3"/>
  <c r="GM219" i="3"/>
  <c r="GN219" i="3"/>
  <c r="GO219" i="3"/>
  <c r="GP219" i="3"/>
  <c r="FT25" i="3"/>
  <c r="FT26" i="3"/>
  <c r="FU26" i="3"/>
  <c r="FW26" i="3"/>
  <c r="FT27" i="3"/>
  <c r="FU27" i="3"/>
  <c r="FV27" i="3"/>
  <c r="FW27" i="3"/>
  <c r="FT28" i="3"/>
  <c r="FU28" i="3"/>
  <c r="FV28" i="3"/>
  <c r="FW28" i="3"/>
  <c r="FT29" i="3"/>
  <c r="FU29" i="3"/>
  <c r="FV29" i="3"/>
  <c r="FW29" i="3"/>
  <c r="FT30" i="3"/>
  <c r="FU30" i="3"/>
  <c r="FV30" i="3"/>
  <c r="FW30" i="3"/>
  <c r="FT31" i="3"/>
  <c r="FT32" i="3"/>
  <c r="FU32" i="3"/>
  <c r="FW32" i="3"/>
  <c r="FT33" i="3"/>
  <c r="FU33" i="3"/>
  <c r="FV33" i="3"/>
  <c r="FW33" i="3"/>
  <c r="FT34" i="3"/>
  <c r="FU34" i="3"/>
  <c r="FV34" i="3"/>
  <c r="FW34" i="3"/>
  <c r="FT35" i="3"/>
  <c r="FU35" i="3"/>
  <c r="FV35" i="3"/>
  <c r="FW35" i="3"/>
  <c r="FT36" i="3"/>
  <c r="FU36" i="3"/>
  <c r="FV36" i="3"/>
  <c r="FW36" i="3"/>
  <c r="FT37" i="3"/>
  <c r="FT38" i="3"/>
  <c r="FU38" i="3"/>
  <c r="FW38" i="3"/>
  <c r="FT39" i="3"/>
  <c r="FU39" i="3"/>
  <c r="FV39" i="3"/>
  <c r="FW39" i="3"/>
  <c r="FT40" i="3"/>
  <c r="FU40" i="3"/>
  <c r="FV40" i="3"/>
  <c r="FW40" i="3"/>
  <c r="FT41" i="3"/>
  <c r="FU41" i="3"/>
  <c r="FV41" i="3"/>
  <c r="FW41" i="3"/>
  <c r="FT42" i="3"/>
  <c r="FU42" i="3"/>
  <c r="FV42" i="3"/>
  <c r="FW42" i="3"/>
  <c r="FT43" i="3"/>
  <c r="FT44" i="3"/>
  <c r="FU44" i="3"/>
  <c r="FW44" i="3"/>
  <c r="FT45" i="3"/>
  <c r="FU45" i="3"/>
  <c r="FV45" i="3"/>
  <c r="FW45" i="3"/>
  <c r="FT46" i="3"/>
  <c r="FU46" i="3"/>
  <c r="FV46" i="3"/>
  <c r="FW46" i="3"/>
  <c r="FT47" i="3"/>
  <c r="FU47" i="3"/>
  <c r="FV47" i="3"/>
  <c r="FW47" i="3"/>
  <c r="FT48" i="3"/>
  <c r="FU48" i="3"/>
  <c r="FV48" i="3"/>
  <c r="FW48" i="3"/>
  <c r="FT49" i="3"/>
  <c r="FV49" i="3"/>
  <c r="FT50" i="3"/>
  <c r="FU50" i="3"/>
  <c r="FW50" i="3"/>
  <c r="FT51" i="3"/>
  <c r="FU51" i="3"/>
  <c r="FV51" i="3"/>
  <c r="FW51" i="3"/>
  <c r="FT52" i="3"/>
  <c r="FU52" i="3"/>
  <c r="FV52" i="3"/>
  <c r="FW52" i="3"/>
  <c r="FT53" i="3"/>
  <c r="FU53" i="3"/>
  <c r="FV53" i="3"/>
  <c r="FW53" i="3"/>
  <c r="FT54" i="3"/>
  <c r="FU54" i="3"/>
  <c r="FV54" i="3"/>
  <c r="FW54" i="3"/>
  <c r="FS55" i="3"/>
  <c r="FT55" i="3"/>
  <c r="FU55" i="3"/>
  <c r="FV55" i="3"/>
  <c r="FR55" i="3"/>
  <c r="FW55" i="3"/>
  <c r="FS56" i="3"/>
  <c r="FT56" i="3"/>
  <c r="FU56" i="3"/>
  <c r="FV56" i="3"/>
  <c r="FR56" i="3"/>
  <c r="FW56" i="3"/>
  <c r="FS57" i="3"/>
  <c r="FT57" i="3"/>
  <c r="FU57" i="3"/>
  <c r="FV57" i="3"/>
  <c r="FR57" i="3"/>
  <c r="FW57" i="3"/>
  <c r="FT58" i="3"/>
  <c r="FT59" i="3"/>
  <c r="FU59" i="3"/>
  <c r="FW59" i="3"/>
  <c r="FT60" i="3"/>
  <c r="FU60" i="3"/>
  <c r="FV60" i="3"/>
  <c r="FW60" i="3"/>
  <c r="FT61" i="3"/>
  <c r="FU61" i="3"/>
  <c r="FV61" i="3"/>
  <c r="FW61" i="3"/>
  <c r="FT62" i="3"/>
  <c r="FU62" i="3"/>
  <c r="FV62" i="3"/>
  <c r="FW62" i="3"/>
  <c r="FT63" i="3"/>
  <c r="FU63" i="3"/>
  <c r="FV63" i="3"/>
  <c r="FW63" i="3"/>
  <c r="FT64" i="3"/>
  <c r="FT65" i="3"/>
  <c r="FU65" i="3"/>
  <c r="FW65" i="3"/>
  <c r="FT66" i="3"/>
  <c r="FU66" i="3"/>
  <c r="FV66" i="3"/>
  <c r="FW66" i="3"/>
  <c r="FT67" i="3"/>
  <c r="FU67" i="3"/>
  <c r="FV67" i="3"/>
  <c r="FW67" i="3"/>
  <c r="FT68" i="3"/>
  <c r="FU68" i="3"/>
  <c r="FV68" i="3"/>
  <c r="FW68" i="3"/>
  <c r="FT69" i="3"/>
  <c r="FU69" i="3"/>
  <c r="FV69" i="3"/>
  <c r="FW69" i="3"/>
  <c r="FT70" i="3"/>
  <c r="FT71" i="3"/>
  <c r="FU71" i="3"/>
  <c r="FW71" i="3"/>
  <c r="FT72" i="3"/>
  <c r="FU72" i="3"/>
  <c r="FV72" i="3"/>
  <c r="FW72" i="3"/>
  <c r="FT73" i="3"/>
  <c r="FU73" i="3"/>
  <c r="FV73" i="3"/>
  <c r="FW73" i="3"/>
  <c r="FT74" i="3"/>
  <c r="FU74" i="3"/>
  <c r="FV74" i="3"/>
  <c r="FW74" i="3"/>
  <c r="FT75" i="3"/>
  <c r="FU75" i="3"/>
  <c r="FV75" i="3"/>
  <c r="FW75" i="3"/>
  <c r="FT76" i="3"/>
  <c r="FT77" i="3"/>
  <c r="FU77" i="3"/>
  <c r="FW77" i="3"/>
  <c r="FT78" i="3"/>
  <c r="FU78" i="3"/>
  <c r="FV78" i="3"/>
  <c r="FW78" i="3"/>
  <c r="FT79" i="3"/>
  <c r="FU79" i="3"/>
  <c r="FV79" i="3"/>
  <c r="FW79" i="3"/>
  <c r="FT80" i="3"/>
  <c r="FU80" i="3"/>
  <c r="FV80" i="3"/>
  <c r="FW80" i="3"/>
  <c r="FT81" i="3"/>
  <c r="FU81" i="3"/>
  <c r="FV81" i="3"/>
  <c r="FW81" i="3"/>
  <c r="FT82" i="3"/>
  <c r="FV82" i="3"/>
  <c r="FT83" i="3"/>
  <c r="FU83" i="3"/>
  <c r="FW83" i="3"/>
  <c r="FT84" i="3"/>
  <c r="FU84" i="3"/>
  <c r="FV84" i="3"/>
  <c r="FW84" i="3"/>
  <c r="FT85" i="3"/>
  <c r="FU85" i="3"/>
  <c r="FV85" i="3"/>
  <c r="FW85" i="3"/>
  <c r="FT86" i="3"/>
  <c r="FU86" i="3"/>
  <c r="FV86" i="3"/>
  <c r="FW86" i="3"/>
  <c r="FT87" i="3"/>
  <c r="FU87" i="3"/>
  <c r="FV87" i="3"/>
  <c r="FW87" i="3"/>
  <c r="FS88" i="3"/>
  <c r="FT88" i="3"/>
  <c r="FU88" i="3"/>
  <c r="FV88" i="3"/>
  <c r="FR88" i="3"/>
  <c r="FW88" i="3"/>
  <c r="FS89" i="3"/>
  <c r="FT89" i="3"/>
  <c r="FU89" i="3"/>
  <c r="FV89" i="3"/>
  <c r="FR89" i="3"/>
  <c r="FW89" i="3"/>
  <c r="FS90" i="3"/>
  <c r="FT90" i="3"/>
  <c r="FU90" i="3"/>
  <c r="FV90" i="3"/>
  <c r="FR90" i="3"/>
  <c r="FW90" i="3"/>
  <c r="FT91" i="3"/>
  <c r="FT92" i="3"/>
  <c r="FU92" i="3"/>
  <c r="FW92" i="3"/>
  <c r="FT93" i="3"/>
  <c r="FU93" i="3"/>
  <c r="FV93" i="3"/>
  <c r="FW93" i="3"/>
  <c r="FT94" i="3"/>
  <c r="FU94" i="3"/>
  <c r="FV94" i="3"/>
  <c r="FW94" i="3"/>
  <c r="FT95" i="3"/>
  <c r="FU95" i="3"/>
  <c r="FV95" i="3"/>
  <c r="FW95" i="3"/>
  <c r="FT96" i="3"/>
  <c r="FU96" i="3"/>
  <c r="FV96" i="3"/>
  <c r="FW96" i="3"/>
  <c r="FT97" i="3"/>
  <c r="FT98" i="3"/>
  <c r="FU98" i="3"/>
  <c r="FW98" i="3"/>
  <c r="FT99" i="3"/>
  <c r="FU99" i="3"/>
  <c r="FV99" i="3"/>
  <c r="FW99" i="3"/>
  <c r="FT100" i="3"/>
  <c r="FU100" i="3"/>
  <c r="FV100" i="3"/>
  <c r="FW100" i="3"/>
  <c r="FT101" i="3"/>
  <c r="FU101" i="3"/>
  <c r="FV101" i="3"/>
  <c r="FW101" i="3"/>
  <c r="FT102" i="3"/>
  <c r="FU102" i="3"/>
  <c r="FV102" i="3"/>
  <c r="FW102" i="3"/>
  <c r="FT103" i="3"/>
  <c r="FV103" i="3"/>
  <c r="FT104" i="3"/>
  <c r="FU104" i="3"/>
  <c r="FW104" i="3"/>
  <c r="FT105" i="3"/>
  <c r="FU105" i="3"/>
  <c r="FV105" i="3"/>
  <c r="FW105" i="3"/>
  <c r="FT106" i="3"/>
  <c r="FU106" i="3"/>
  <c r="FV106" i="3"/>
  <c r="FW106" i="3"/>
  <c r="FT107" i="3"/>
  <c r="FU107" i="3"/>
  <c r="FV107" i="3"/>
  <c r="FW107" i="3"/>
  <c r="FT108" i="3"/>
  <c r="FU108" i="3"/>
  <c r="FV108" i="3"/>
  <c r="FW108" i="3"/>
  <c r="FT109" i="3"/>
  <c r="FV109" i="3"/>
  <c r="FT110" i="3"/>
  <c r="FU110" i="3"/>
  <c r="FW110" i="3"/>
  <c r="FT111" i="3"/>
  <c r="FU111" i="3"/>
  <c r="FV111" i="3"/>
  <c r="FW111" i="3"/>
  <c r="FT112" i="3"/>
  <c r="FU112" i="3"/>
  <c r="FV112" i="3"/>
  <c r="FW112" i="3"/>
  <c r="FT113" i="3"/>
  <c r="FU113" i="3"/>
  <c r="FV113" i="3"/>
  <c r="FW113" i="3"/>
  <c r="FT114" i="3"/>
  <c r="FU114" i="3"/>
  <c r="FV114" i="3"/>
  <c r="FW114" i="3"/>
  <c r="FT115" i="3"/>
  <c r="FV115" i="3"/>
  <c r="FT116" i="3"/>
  <c r="FU116" i="3"/>
  <c r="FW116" i="3"/>
  <c r="FT117" i="3"/>
  <c r="FU117" i="3"/>
  <c r="FV117" i="3"/>
  <c r="FW117" i="3"/>
  <c r="FT118" i="3"/>
  <c r="FU118" i="3"/>
  <c r="FV118" i="3"/>
  <c r="FW118" i="3"/>
  <c r="FT119" i="3"/>
  <c r="FU119" i="3"/>
  <c r="FV119" i="3"/>
  <c r="FW119" i="3"/>
  <c r="FT120" i="3"/>
  <c r="FU120" i="3"/>
  <c r="FV120" i="3"/>
  <c r="FW120" i="3"/>
  <c r="FS121" i="3"/>
  <c r="FT121" i="3"/>
  <c r="FU121" i="3"/>
  <c r="FV121" i="3"/>
  <c r="FR121" i="3"/>
  <c r="FW121" i="3"/>
  <c r="FS122" i="3"/>
  <c r="FT122" i="3"/>
  <c r="FU122" i="3"/>
  <c r="FV122" i="3"/>
  <c r="FR122" i="3"/>
  <c r="FW122" i="3"/>
  <c r="FS123" i="3"/>
  <c r="FT123" i="3"/>
  <c r="FU123" i="3"/>
  <c r="FV123" i="3"/>
  <c r="FR123" i="3"/>
  <c r="FW123" i="3"/>
  <c r="FT124" i="3"/>
  <c r="FT125" i="3"/>
  <c r="FU125" i="3"/>
  <c r="FW125" i="3"/>
  <c r="FT126" i="3"/>
  <c r="FU126" i="3"/>
  <c r="FV126" i="3"/>
  <c r="FW126" i="3"/>
  <c r="FT127" i="3"/>
  <c r="FU127" i="3"/>
  <c r="FV127" i="3"/>
  <c r="FW127" i="3"/>
  <c r="FT128" i="3"/>
  <c r="FU128" i="3"/>
  <c r="FV128" i="3"/>
  <c r="FW128" i="3"/>
  <c r="FT129" i="3"/>
  <c r="FU129" i="3"/>
  <c r="FV129" i="3"/>
  <c r="FW129" i="3"/>
  <c r="FT130" i="3"/>
  <c r="FT131" i="3"/>
  <c r="FU131" i="3"/>
  <c r="FW131" i="3"/>
  <c r="FT132" i="3"/>
  <c r="FU132" i="3"/>
  <c r="FV132" i="3"/>
  <c r="FW132" i="3"/>
  <c r="FT133" i="3"/>
  <c r="FU133" i="3"/>
  <c r="FV133" i="3"/>
  <c r="FW133" i="3"/>
  <c r="FT134" i="3"/>
  <c r="FU134" i="3"/>
  <c r="FV134" i="3"/>
  <c r="FW134" i="3"/>
  <c r="FT135" i="3"/>
  <c r="FU135" i="3"/>
  <c r="FV135" i="3"/>
  <c r="FW135" i="3"/>
  <c r="FT136" i="3"/>
  <c r="FT137" i="3"/>
  <c r="FU137" i="3"/>
  <c r="FW137" i="3"/>
  <c r="FT138" i="3"/>
  <c r="FU138" i="3"/>
  <c r="FV138" i="3"/>
  <c r="FW138" i="3"/>
  <c r="FT139" i="3"/>
  <c r="FU139" i="3"/>
  <c r="FV139" i="3"/>
  <c r="FW139" i="3"/>
  <c r="FT140" i="3"/>
  <c r="FU140" i="3"/>
  <c r="FV140" i="3"/>
  <c r="FW140" i="3"/>
  <c r="FT141" i="3"/>
  <c r="FU141" i="3"/>
  <c r="FV141" i="3"/>
  <c r="FW141" i="3"/>
  <c r="FT142" i="3"/>
  <c r="FT143" i="3"/>
  <c r="FU143" i="3"/>
  <c r="FW143" i="3"/>
  <c r="FT144" i="3"/>
  <c r="FU144" i="3"/>
  <c r="FV144" i="3"/>
  <c r="FW144" i="3"/>
  <c r="FT145" i="3"/>
  <c r="FU145" i="3"/>
  <c r="FV145" i="3"/>
  <c r="FW145" i="3"/>
  <c r="FT146" i="3"/>
  <c r="FU146" i="3"/>
  <c r="FV146" i="3"/>
  <c r="FW146" i="3"/>
  <c r="FT147" i="3"/>
  <c r="FU147" i="3"/>
  <c r="FV147" i="3"/>
  <c r="FW147" i="3"/>
  <c r="FT148" i="3"/>
  <c r="FV148" i="3"/>
  <c r="FT149" i="3"/>
  <c r="FU149" i="3"/>
  <c r="FW149" i="3"/>
  <c r="FT150" i="3"/>
  <c r="FU150" i="3"/>
  <c r="FV150" i="3"/>
  <c r="FW150" i="3"/>
  <c r="FT151" i="3"/>
  <c r="FU151" i="3"/>
  <c r="FV151" i="3"/>
  <c r="FW151" i="3"/>
  <c r="FT152" i="3"/>
  <c r="FU152" i="3"/>
  <c r="FV152" i="3"/>
  <c r="FW152" i="3"/>
  <c r="FT153" i="3"/>
  <c r="FU153" i="3"/>
  <c r="FV153" i="3"/>
  <c r="FW153" i="3"/>
  <c r="FS154" i="3"/>
  <c r="FT154" i="3"/>
  <c r="FU154" i="3"/>
  <c r="FV154" i="3"/>
  <c r="FR154" i="3"/>
  <c r="FW154" i="3"/>
  <c r="FS155" i="3"/>
  <c r="FT155" i="3"/>
  <c r="FU155" i="3"/>
  <c r="FV155" i="3"/>
  <c r="FR155" i="3"/>
  <c r="FW155" i="3"/>
  <c r="FS156" i="3"/>
  <c r="FT156" i="3"/>
  <c r="FU156" i="3"/>
  <c r="FV156" i="3"/>
  <c r="FR156" i="3"/>
  <c r="FW156" i="3"/>
  <c r="FT157" i="3"/>
  <c r="FV157" i="3"/>
  <c r="FT158" i="3"/>
  <c r="FU158" i="3"/>
  <c r="FW158" i="3"/>
  <c r="FT159" i="3"/>
  <c r="FU159" i="3"/>
  <c r="FV159" i="3"/>
  <c r="FW159" i="3"/>
  <c r="FT160" i="3"/>
  <c r="FU160" i="3"/>
  <c r="FV160" i="3"/>
  <c r="FW160" i="3"/>
  <c r="FT161" i="3"/>
  <c r="FU161" i="3"/>
  <c r="FV161" i="3"/>
  <c r="FW161" i="3"/>
  <c r="FT162" i="3"/>
  <c r="FU162" i="3"/>
  <c r="FV162" i="3"/>
  <c r="FW162" i="3"/>
  <c r="FT163" i="3"/>
  <c r="FV163" i="3"/>
  <c r="FT164" i="3"/>
  <c r="FU164" i="3"/>
  <c r="FW164" i="3"/>
  <c r="FT165" i="3"/>
  <c r="FU165" i="3"/>
  <c r="FV165" i="3"/>
  <c r="FW165" i="3"/>
  <c r="FT166" i="3"/>
  <c r="FU166" i="3"/>
  <c r="FV166" i="3"/>
  <c r="FW166" i="3"/>
  <c r="FT167" i="3"/>
  <c r="FU167" i="3"/>
  <c r="FV167" i="3"/>
  <c r="FW167" i="3"/>
  <c r="FT168" i="3"/>
  <c r="FU168" i="3"/>
  <c r="FV168" i="3"/>
  <c r="FW168" i="3"/>
  <c r="FT169" i="3"/>
  <c r="FV169" i="3"/>
  <c r="FT170" i="3"/>
  <c r="FU170" i="3"/>
  <c r="FW170" i="3"/>
  <c r="FT171" i="3"/>
  <c r="FU171" i="3"/>
  <c r="FV171" i="3"/>
  <c r="FW171" i="3"/>
  <c r="FT172" i="3"/>
  <c r="FU172" i="3"/>
  <c r="FV172" i="3"/>
  <c r="FW172" i="3"/>
  <c r="FT173" i="3"/>
  <c r="FU173" i="3"/>
  <c r="FV173" i="3"/>
  <c r="FW173" i="3"/>
  <c r="FT174" i="3"/>
  <c r="FU174" i="3"/>
  <c r="FV174" i="3"/>
  <c r="FW174" i="3"/>
  <c r="FT175" i="3"/>
  <c r="FV175" i="3"/>
  <c r="FT176" i="3"/>
  <c r="FU176" i="3"/>
  <c r="FW176" i="3"/>
  <c r="FT177" i="3"/>
  <c r="FU177" i="3"/>
  <c r="FV177" i="3"/>
  <c r="FW177" i="3"/>
  <c r="FT178" i="3"/>
  <c r="FU178" i="3"/>
  <c r="FV178" i="3"/>
  <c r="FW178" i="3"/>
  <c r="FT179" i="3"/>
  <c r="FU179" i="3"/>
  <c r="FV179" i="3"/>
  <c r="FW179" i="3"/>
  <c r="FT180" i="3"/>
  <c r="FU180" i="3"/>
  <c r="FV180" i="3"/>
  <c r="FW180" i="3"/>
  <c r="FT181" i="3"/>
  <c r="FV181" i="3"/>
  <c r="FT182" i="3"/>
  <c r="FU182" i="3"/>
  <c r="FW182" i="3"/>
  <c r="FT183" i="3"/>
  <c r="FU183" i="3"/>
  <c r="FV183" i="3"/>
  <c r="FW183" i="3"/>
  <c r="FT184" i="3"/>
  <c r="FU184" i="3"/>
  <c r="FV184" i="3"/>
  <c r="FW184" i="3"/>
  <c r="FT185" i="3"/>
  <c r="FU185" i="3"/>
  <c r="FV185" i="3"/>
  <c r="FW185" i="3"/>
  <c r="FT186" i="3"/>
  <c r="FU186" i="3"/>
  <c r="FV186" i="3"/>
  <c r="FW186" i="3"/>
  <c r="FS187" i="3"/>
  <c r="FT187" i="3"/>
  <c r="FU187" i="3"/>
  <c r="FV187" i="3"/>
  <c r="FR187" i="3"/>
  <c r="FW187" i="3"/>
  <c r="FS188" i="3"/>
  <c r="FT188" i="3"/>
  <c r="FU188" i="3"/>
  <c r="FV188" i="3"/>
  <c r="FR188" i="3"/>
  <c r="FW188" i="3"/>
  <c r="FS189" i="3"/>
  <c r="FT189" i="3"/>
  <c r="FU189" i="3"/>
  <c r="FV189" i="3"/>
  <c r="FR189" i="3"/>
  <c r="FW189" i="3"/>
  <c r="FT190" i="3"/>
  <c r="FV190" i="3"/>
  <c r="FT191" i="3"/>
  <c r="FU191" i="3"/>
  <c r="FW191" i="3"/>
  <c r="FT192" i="3"/>
  <c r="FU192" i="3"/>
  <c r="FV192" i="3"/>
  <c r="FW192" i="3"/>
  <c r="FT193" i="3"/>
  <c r="FU193" i="3"/>
  <c r="FV193" i="3"/>
  <c r="FW193" i="3"/>
  <c r="FT194" i="3"/>
  <c r="FU194" i="3"/>
  <c r="FV194" i="3"/>
  <c r="FW194" i="3"/>
  <c r="FT195" i="3"/>
  <c r="FU195" i="3"/>
  <c r="FV195" i="3"/>
  <c r="FW195" i="3"/>
  <c r="FT196" i="3"/>
  <c r="FV196" i="3"/>
  <c r="FT197" i="3"/>
  <c r="FU197" i="3"/>
  <c r="FW197" i="3"/>
  <c r="FT198" i="3"/>
  <c r="FU198" i="3"/>
  <c r="FV198" i="3"/>
  <c r="FW198" i="3"/>
  <c r="FT199" i="3"/>
  <c r="FU199" i="3"/>
  <c r="FV199" i="3"/>
  <c r="FW199" i="3"/>
  <c r="FT200" i="3"/>
  <c r="FU200" i="3"/>
  <c r="FV200" i="3"/>
  <c r="FW200" i="3"/>
  <c r="FT201" i="3"/>
  <c r="FU201" i="3"/>
  <c r="FV201" i="3"/>
  <c r="FW201" i="3"/>
  <c r="FT202" i="3"/>
  <c r="FV202" i="3"/>
  <c r="FT203" i="3"/>
  <c r="FU203" i="3"/>
  <c r="FW203" i="3"/>
  <c r="FT204" i="3"/>
  <c r="FU204" i="3"/>
  <c r="FV204" i="3"/>
  <c r="FW204" i="3"/>
  <c r="FT205" i="3"/>
  <c r="FU205" i="3"/>
  <c r="FV205" i="3"/>
  <c r="FW205" i="3"/>
  <c r="FT206" i="3"/>
  <c r="FU206" i="3"/>
  <c r="FV206" i="3"/>
  <c r="FW206" i="3"/>
  <c r="FT207" i="3"/>
  <c r="FU207" i="3"/>
  <c r="FV207" i="3"/>
  <c r="FW207" i="3"/>
  <c r="FT208" i="3"/>
  <c r="FV208" i="3"/>
  <c r="FT209" i="3"/>
  <c r="FU209" i="3"/>
  <c r="FW209" i="3"/>
  <c r="FT210" i="3"/>
  <c r="FU210" i="3"/>
  <c r="FV210" i="3"/>
  <c r="FW210" i="3"/>
  <c r="FT211" i="3"/>
  <c r="FU211" i="3"/>
  <c r="FV211" i="3"/>
  <c r="FW211" i="3"/>
  <c r="FT212" i="3"/>
  <c r="FU212" i="3"/>
  <c r="FV212" i="3"/>
  <c r="FW212" i="3"/>
  <c r="FT213" i="3"/>
  <c r="FU213" i="3"/>
  <c r="FV213" i="3"/>
  <c r="FW213" i="3"/>
  <c r="FT214" i="3"/>
  <c r="FV214" i="3"/>
  <c r="FT215" i="3"/>
  <c r="FU215" i="3"/>
  <c r="FW215" i="3"/>
  <c r="FT216" i="3"/>
  <c r="FU216" i="3"/>
  <c r="FV216" i="3"/>
  <c r="FW216" i="3"/>
  <c r="FT217" i="3"/>
  <c r="FU217" i="3"/>
  <c r="FV217" i="3"/>
  <c r="FW217" i="3"/>
  <c r="FT218" i="3"/>
  <c r="FU218" i="3"/>
  <c r="FV218" i="3"/>
  <c r="FW218" i="3"/>
  <c r="FT219" i="3"/>
  <c r="FU219" i="3"/>
  <c r="FV219" i="3"/>
  <c r="FW219" i="3"/>
  <c r="FE26" i="3"/>
  <c r="FE27" i="3"/>
  <c r="FE28" i="3"/>
  <c r="FE29" i="3"/>
  <c r="FE30" i="3"/>
  <c r="FE32" i="3"/>
  <c r="FE33" i="3"/>
  <c r="FE34" i="3"/>
  <c r="FE35" i="3"/>
  <c r="FE36" i="3"/>
  <c r="FE38" i="3"/>
  <c r="FE39" i="3"/>
  <c r="FE40" i="3"/>
  <c r="FE41" i="3"/>
  <c r="FE42" i="3"/>
  <c r="FE44" i="3"/>
  <c r="FE45" i="3"/>
  <c r="FE46" i="3"/>
  <c r="FE47" i="3"/>
  <c r="FE48" i="3"/>
  <c r="FE50" i="3"/>
  <c r="FE51" i="3"/>
  <c r="FE52" i="3"/>
  <c r="FE53" i="3"/>
  <c r="FE54" i="3"/>
  <c r="FE59" i="3"/>
  <c r="FE60" i="3"/>
  <c r="FE61" i="3"/>
  <c r="FE62" i="3"/>
  <c r="FE63" i="3"/>
  <c r="FE65" i="3"/>
  <c r="FE66" i="3"/>
  <c r="FE67" i="3"/>
  <c r="FE68" i="3"/>
  <c r="FE69" i="3"/>
  <c r="FE71" i="3"/>
  <c r="FE72" i="3"/>
  <c r="FE73" i="3"/>
  <c r="FE74" i="3"/>
  <c r="FE75" i="3"/>
  <c r="FE77" i="3"/>
  <c r="FE78" i="3"/>
  <c r="FE79" i="3"/>
  <c r="FE80" i="3"/>
  <c r="FE81" i="3"/>
  <c r="FE83" i="3"/>
  <c r="FE84" i="3"/>
  <c r="FE85" i="3"/>
  <c r="FE86" i="3"/>
  <c r="FE87" i="3"/>
  <c r="FE92" i="3"/>
  <c r="FE93" i="3"/>
  <c r="FE94" i="3"/>
  <c r="FE95" i="3"/>
  <c r="FE96" i="3"/>
  <c r="FE98" i="3"/>
  <c r="FE99" i="3"/>
  <c r="FE100" i="3"/>
  <c r="FE101" i="3"/>
  <c r="FE102" i="3"/>
  <c r="FE104" i="3"/>
  <c r="FE105" i="3"/>
  <c r="FE106" i="3"/>
  <c r="FE107" i="3"/>
  <c r="FE108" i="3"/>
  <c r="FE110" i="3"/>
  <c r="FE111" i="3"/>
  <c r="FE112" i="3"/>
  <c r="FE113" i="3"/>
  <c r="FE114" i="3"/>
  <c r="FE116" i="3"/>
  <c r="FE117" i="3"/>
  <c r="FE118" i="3"/>
  <c r="FE119" i="3"/>
  <c r="FE120" i="3"/>
  <c r="FE125" i="3"/>
  <c r="FE126" i="3"/>
  <c r="FE127" i="3"/>
  <c r="FE128" i="3"/>
  <c r="FE129" i="3"/>
  <c r="FE131" i="3"/>
  <c r="FE132" i="3"/>
  <c r="FE133" i="3"/>
  <c r="FE134" i="3"/>
  <c r="FE135" i="3"/>
  <c r="FE137" i="3"/>
  <c r="FE138" i="3"/>
  <c r="FE139" i="3"/>
  <c r="FE140" i="3"/>
  <c r="FE141" i="3"/>
  <c r="FE143" i="3"/>
  <c r="FE144" i="3"/>
  <c r="FE145" i="3"/>
  <c r="FE146" i="3"/>
  <c r="FE147" i="3"/>
  <c r="FE149" i="3"/>
  <c r="FE150" i="3"/>
  <c r="FE151" i="3"/>
  <c r="FE152" i="3"/>
  <c r="FE153" i="3"/>
  <c r="FE158" i="3"/>
  <c r="FE159" i="3"/>
  <c r="FE160" i="3"/>
  <c r="FE161" i="3"/>
  <c r="FE162" i="3"/>
  <c r="FE164" i="3"/>
  <c r="FE165" i="3"/>
  <c r="FE166" i="3"/>
  <c r="FE167" i="3"/>
  <c r="FE168" i="3"/>
  <c r="FE170" i="3"/>
  <c r="FE171" i="3"/>
  <c r="FE172" i="3"/>
  <c r="FE173" i="3"/>
  <c r="FE174" i="3"/>
  <c r="FE176" i="3"/>
  <c r="FE177" i="3"/>
  <c r="FE178" i="3"/>
  <c r="FE179" i="3"/>
  <c r="FE180" i="3"/>
  <c r="FE182" i="3"/>
  <c r="FE183" i="3"/>
  <c r="FE184" i="3"/>
  <c r="FE185" i="3"/>
  <c r="FE186" i="3"/>
  <c r="FE191" i="3"/>
  <c r="FE192" i="3"/>
  <c r="FE193" i="3"/>
  <c r="FE194" i="3"/>
  <c r="FE195" i="3"/>
  <c r="FE197" i="3"/>
  <c r="FE198" i="3"/>
  <c r="FE199" i="3"/>
  <c r="FE200" i="3"/>
  <c r="FE201" i="3"/>
  <c r="FE203" i="3"/>
  <c r="FE204" i="3"/>
  <c r="FE205" i="3"/>
  <c r="FE206" i="3"/>
  <c r="FE207" i="3"/>
  <c r="FE209" i="3"/>
  <c r="FE210" i="3"/>
  <c r="FE211" i="3"/>
  <c r="FE212" i="3"/>
  <c r="FE213" i="3"/>
  <c r="FE215" i="3"/>
  <c r="FE216" i="3"/>
  <c r="FE217" i="3"/>
  <c r="FE218" i="3"/>
  <c r="FE219" i="3"/>
  <c r="CD26" i="3"/>
  <c r="CE26" i="3"/>
  <c r="CD27" i="3"/>
  <c r="EH27" i="3"/>
  <c r="CE27" i="3"/>
  <c r="EI27" i="3"/>
  <c r="EK27" i="3"/>
  <c r="CD28" i="3"/>
  <c r="EH28" i="3"/>
  <c r="CE28" i="3"/>
  <c r="EI28" i="3"/>
  <c r="EK28" i="3"/>
  <c r="CD29" i="3"/>
  <c r="EH29" i="3"/>
  <c r="CE29" i="3"/>
  <c r="EI29" i="3"/>
  <c r="EK29" i="3"/>
  <c r="CD30" i="3"/>
  <c r="EH30" i="3"/>
  <c r="CE30" i="3"/>
  <c r="EI30" i="3"/>
  <c r="EK30" i="3"/>
  <c r="CD32" i="3"/>
  <c r="EH32" i="3"/>
  <c r="CE32" i="3"/>
  <c r="EI32" i="3"/>
  <c r="EK32" i="3"/>
  <c r="CD33" i="3"/>
  <c r="EH33" i="3"/>
  <c r="CE33" i="3"/>
  <c r="EI33" i="3"/>
  <c r="CF33" i="3"/>
  <c r="EJ33" i="3"/>
  <c r="EK33" i="3"/>
  <c r="CD34" i="3"/>
  <c r="EH34" i="3"/>
  <c r="CE34" i="3"/>
  <c r="EI34" i="3"/>
  <c r="CF34" i="3"/>
  <c r="EJ34" i="3"/>
  <c r="EK34" i="3"/>
  <c r="CD35" i="3"/>
  <c r="EH35" i="3"/>
  <c r="CE35" i="3"/>
  <c r="EI35" i="3"/>
  <c r="CF35" i="3"/>
  <c r="EJ35" i="3"/>
  <c r="EK35" i="3"/>
  <c r="CD36" i="3"/>
  <c r="EH36" i="3"/>
  <c r="CE36" i="3"/>
  <c r="EI36" i="3"/>
  <c r="CF36" i="3"/>
  <c r="EJ36" i="3"/>
  <c r="EK36" i="3"/>
  <c r="CD37" i="3"/>
  <c r="EH37" i="3"/>
  <c r="CD38" i="3"/>
  <c r="EH38" i="3"/>
  <c r="CE38" i="3"/>
  <c r="EI38" i="3"/>
  <c r="EK38" i="3"/>
  <c r="CD39" i="3"/>
  <c r="EH39" i="3"/>
  <c r="CE39" i="3"/>
  <c r="EI39" i="3"/>
  <c r="CF39" i="3"/>
  <c r="EJ39" i="3"/>
  <c r="EK39" i="3"/>
  <c r="CD40" i="3"/>
  <c r="EH40" i="3"/>
  <c r="CE40" i="3"/>
  <c r="EI40" i="3"/>
  <c r="CF40" i="3"/>
  <c r="EJ40" i="3"/>
  <c r="EK40" i="3"/>
  <c r="CD41" i="3"/>
  <c r="EH41" i="3"/>
  <c r="CE41" i="3"/>
  <c r="EI41" i="3"/>
  <c r="CF41" i="3"/>
  <c r="EJ41" i="3"/>
  <c r="EK41" i="3"/>
  <c r="CD42" i="3"/>
  <c r="EH42" i="3"/>
  <c r="CE42" i="3"/>
  <c r="EI42" i="3"/>
  <c r="CF42" i="3"/>
  <c r="EJ42" i="3"/>
  <c r="EK42" i="3"/>
  <c r="CD43" i="3"/>
  <c r="EH43" i="3"/>
  <c r="CD44" i="3"/>
  <c r="EH44" i="3"/>
  <c r="CE44" i="3"/>
  <c r="EI44" i="3"/>
  <c r="EK44" i="3"/>
  <c r="CD45" i="3"/>
  <c r="EH45" i="3"/>
  <c r="CE45" i="3"/>
  <c r="EI45" i="3"/>
  <c r="CF45" i="3"/>
  <c r="EJ45" i="3"/>
  <c r="EK45" i="3"/>
  <c r="CD46" i="3"/>
  <c r="EH46" i="3"/>
  <c r="CE46" i="3"/>
  <c r="EI46" i="3"/>
  <c r="CF46" i="3"/>
  <c r="EJ46" i="3"/>
  <c r="EK46" i="3"/>
  <c r="CD47" i="3"/>
  <c r="EH47" i="3"/>
  <c r="CE47" i="3"/>
  <c r="EI47" i="3"/>
  <c r="CF47" i="3"/>
  <c r="EJ47" i="3"/>
  <c r="EK47" i="3"/>
  <c r="CD48" i="3"/>
  <c r="EH48" i="3"/>
  <c r="CE48" i="3"/>
  <c r="EI48" i="3"/>
  <c r="CF48" i="3"/>
  <c r="EJ48" i="3"/>
  <c r="EK48" i="3"/>
  <c r="CD49" i="3"/>
  <c r="EH49" i="3"/>
  <c r="CF49" i="3"/>
  <c r="EJ49" i="3"/>
  <c r="CD50" i="3"/>
  <c r="EH50" i="3"/>
  <c r="CE50" i="3"/>
  <c r="EI50" i="3"/>
  <c r="EK50" i="3"/>
  <c r="CD51" i="3"/>
  <c r="EH51" i="3"/>
  <c r="CE51" i="3"/>
  <c r="EI51" i="3"/>
  <c r="CF51" i="3"/>
  <c r="EJ51" i="3"/>
  <c r="EK51" i="3"/>
  <c r="CD52" i="3"/>
  <c r="EH52" i="3"/>
  <c r="CE52" i="3"/>
  <c r="EI52" i="3"/>
  <c r="CF52" i="3"/>
  <c r="EJ52" i="3"/>
  <c r="EK52" i="3"/>
  <c r="CD53" i="3"/>
  <c r="EH53" i="3"/>
  <c r="CE53" i="3"/>
  <c r="EI53" i="3"/>
  <c r="CF53" i="3"/>
  <c r="EJ53" i="3"/>
  <c r="EK53" i="3"/>
  <c r="CD54" i="3"/>
  <c r="EH54" i="3"/>
  <c r="CE54" i="3"/>
  <c r="EI54" i="3"/>
  <c r="CF54" i="3"/>
  <c r="EJ54" i="3"/>
  <c r="EK54" i="3"/>
  <c r="EG55" i="3"/>
  <c r="EH55" i="3"/>
  <c r="EI55" i="3"/>
  <c r="EJ55" i="3"/>
  <c r="EF55" i="3"/>
  <c r="EK55" i="3"/>
  <c r="EG56" i="3"/>
  <c r="EH56" i="3"/>
  <c r="EI56" i="3"/>
  <c r="EJ56" i="3"/>
  <c r="EF56" i="3"/>
  <c r="EK56" i="3"/>
  <c r="EG57" i="3"/>
  <c r="EH57" i="3"/>
  <c r="EI57" i="3"/>
  <c r="EJ57" i="3"/>
  <c r="EF57" i="3"/>
  <c r="EK57" i="3"/>
  <c r="CD59" i="3"/>
  <c r="EH59" i="3"/>
  <c r="CE59" i="3"/>
  <c r="EI59" i="3"/>
  <c r="CD60" i="3"/>
  <c r="EH60" i="3"/>
  <c r="CE60" i="3"/>
  <c r="EI60" i="3"/>
  <c r="CF60" i="3"/>
  <c r="EJ60" i="3"/>
  <c r="EK60" i="3"/>
  <c r="CD61" i="3"/>
  <c r="EH61" i="3"/>
  <c r="CE61" i="3"/>
  <c r="EI61" i="3"/>
  <c r="CF61" i="3"/>
  <c r="EJ61" i="3"/>
  <c r="EK61" i="3"/>
  <c r="CD62" i="3"/>
  <c r="EH62" i="3"/>
  <c r="CE62" i="3"/>
  <c r="EI62" i="3"/>
  <c r="CF62" i="3"/>
  <c r="EJ62" i="3"/>
  <c r="EK62" i="3"/>
  <c r="CD63" i="3"/>
  <c r="EH63" i="3"/>
  <c r="CE63" i="3"/>
  <c r="EI63" i="3"/>
  <c r="CF63" i="3"/>
  <c r="EJ63" i="3"/>
  <c r="EK63" i="3"/>
  <c r="CD65" i="3"/>
  <c r="EH65" i="3"/>
  <c r="CE65" i="3"/>
  <c r="EI65" i="3"/>
  <c r="EK65" i="3"/>
  <c r="CD66" i="3"/>
  <c r="EH66" i="3"/>
  <c r="CE66" i="3"/>
  <c r="EI66" i="3"/>
  <c r="CF66" i="3"/>
  <c r="EJ66" i="3"/>
  <c r="EK66" i="3"/>
  <c r="CD67" i="3"/>
  <c r="EH67" i="3"/>
  <c r="CE67" i="3"/>
  <c r="EI67" i="3"/>
  <c r="CF67" i="3"/>
  <c r="EJ67" i="3"/>
  <c r="EK67" i="3"/>
  <c r="CD68" i="3"/>
  <c r="EH68" i="3"/>
  <c r="CE68" i="3"/>
  <c r="EI68" i="3"/>
  <c r="CF68" i="3"/>
  <c r="EJ68" i="3"/>
  <c r="EK68" i="3"/>
  <c r="CD69" i="3"/>
  <c r="EH69" i="3"/>
  <c r="CE69" i="3"/>
  <c r="EI69" i="3"/>
  <c r="CF69" i="3"/>
  <c r="EJ69" i="3"/>
  <c r="EK69" i="3"/>
  <c r="CD71" i="3"/>
  <c r="EH71" i="3"/>
  <c r="CE71" i="3"/>
  <c r="EI71" i="3"/>
  <c r="EK71" i="3"/>
  <c r="CD72" i="3"/>
  <c r="EH72" i="3"/>
  <c r="CE72" i="3"/>
  <c r="EI72" i="3"/>
  <c r="CF72" i="3"/>
  <c r="EJ72" i="3"/>
  <c r="EK72" i="3"/>
  <c r="CD73" i="3"/>
  <c r="EH73" i="3"/>
  <c r="CE73" i="3"/>
  <c r="EI73" i="3"/>
  <c r="CF73" i="3"/>
  <c r="EJ73" i="3"/>
  <c r="EK73" i="3"/>
  <c r="CD74" i="3"/>
  <c r="EH74" i="3"/>
  <c r="CE74" i="3"/>
  <c r="EI74" i="3"/>
  <c r="CF74" i="3"/>
  <c r="EJ74" i="3"/>
  <c r="EK74" i="3"/>
  <c r="CD75" i="3"/>
  <c r="EH75" i="3"/>
  <c r="CE75" i="3"/>
  <c r="EI75" i="3"/>
  <c r="CF75" i="3"/>
  <c r="EJ75" i="3"/>
  <c r="EK75" i="3"/>
  <c r="CD76" i="3"/>
  <c r="EH76" i="3"/>
  <c r="CD77" i="3"/>
  <c r="EH77" i="3"/>
  <c r="CE77" i="3"/>
  <c r="EI77" i="3"/>
  <c r="EK77" i="3"/>
  <c r="CD78" i="3"/>
  <c r="EH78" i="3"/>
  <c r="CE78" i="3"/>
  <c r="EI78" i="3"/>
  <c r="CF78" i="3"/>
  <c r="EJ78" i="3"/>
  <c r="EK78" i="3"/>
  <c r="CD79" i="3"/>
  <c r="EH79" i="3"/>
  <c r="CE79" i="3"/>
  <c r="EI79" i="3"/>
  <c r="CF79" i="3"/>
  <c r="EJ79" i="3"/>
  <c r="EK79" i="3"/>
  <c r="CD80" i="3"/>
  <c r="EH80" i="3"/>
  <c r="CE80" i="3"/>
  <c r="EI80" i="3"/>
  <c r="CF80" i="3"/>
  <c r="EJ80" i="3"/>
  <c r="EK80" i="3"/>
  <c r="CD81" i="3"/>
  <c r="EH81" i="3"/>
  <c r="CE81" i="3"/>
  <c r="EI81" i="3"/>
  <c r="CF81" i="3"/>
  <c r="EJ81" i="3"/>
  <c r="EK81" i="3"/>
  <c r="CD82" i="3"/>
  <c r="EH82" i="3"/>
  <c r="CF82" i="3"/>
  <c r="EJ82" i="3"/>
  <c r="CD83" i="3"/>
  <c r="EH83" i="3"/>
  <c r="CE83" i="3"/>
  <c r="EI83" i="3"/>
  <c r="EK83" i="3"/>
  <c r="CD84" i="3"/>
  <c r="EH84" i="3"/>
  <c r="CE84" i="3"/>
  <c r="EI84" i="3"/>
  <c r="CF84" i="3"/>
  <c r="EJ84" i="3"/>
  <c r="EK84" i="3"/>
  <c r="CD85" i="3"/>
  <c r="EH85" i="3"/>
  <c r="CE85" i="3"/>
  <c r="EI85" i="3"/>
  <c r="CF85" i="3"/>
  <c r="EJ85" i="3"/>
  <c r="EK85" i="3"/>
  <c r="CD86" i="3"/>
  <c r="EH86" i="3"/>
  <c r="CE86" i="3"/>
  <c r="EI86" i="3"/>
  <c r="CF86" i="3"/>
  <c r="EJ86" i="3"/>
  <c r="EK86" i="3"/>
  <c r="CD87" i="3"/>
  <c r="EH87" i="3"/>
  <c r="CE87" i="3"/>
  <c r="EI87" i="3"/>
  <c r="CF87" i="3"/>
  <c r="EJ87" i="3"/>
  <c r="EK87" i="3"/>
  <c r="EG88" i="3"/>
  <c r="EH88" i="3"/>
  <c r="EI88" i="3"/>
  <c r="EJ88" i="3"/>
  <c r="EF88" i="3"/>
  <c r="EK88" i="3"/>
  <c r="EG89" i="3"/>
  <c r="EH89" i="3"/>
  <c r="EI89" i="3"/>
  <c r="EJ89" i="3"/>
  <c r="EF89" i="3"/>
  <c r="EK89" i="3"/>
  <c r="EG90" i="3"/>
  <c r="EH90" i="3"/>
  <c r="EI90" i="3"/>
  <c r="EJ90" i="3"/>
  <c r="EF90" i="3"/>
  <c r="EK90" i="3"/>
  <c r="CD92" i="3"/>
  <c r="EH92" i="3"/>
  <c r="CE92" i="3"/>
  <c r="EI92" i="3"/>
  <c r="EK92" i="3"/>
  <c r="CD93" i="3"/>
  <c r="EH93" i="3"/>
  <c r="CE93" i="3"/>
  <c r="EI93" i="3"/>
  <c r="CF93" i="3"/>
  <c r="EJ93" i="3"/>
  <c r="EK93" i="3"/>
  <c r="CD94" i="3"/>
  <c r="EH94" i="3"/>
  <c r="CE94" i="3"/>
  <c r="EI94" i="3"/>
  <c r="CF94" i="3"/>
  <c r="EJ94" i="3"/>
  <c r="EK94" i="3"/>
  <c r="CD95" i="3"/>
  <c r="EH95" i="3"/>
  <c r="CE95" i="3"/>
  <c r="EI95" i="3"/>
  <c r="CF95" i="3"/>
  <c r="EJ95" i="3"/>
  <c r="EK95" i="3"/>
  <c r="CD96" i="3"/>
  <c r="EH96" i="3"/>
  <c r="CE96" i="3"/>
  <c r="EI96" i="3"/>
  <c r="CF96" i="3"/>
  <c r="EJ96" i="3"/>
  <c r="EK96" i="3"/>
  <c r="CD97" i="3"/>
  <c r="CD98" i="3"/>
  <c r="EH98" i="3"/>
  <c r="CE98" i="3"/>
  <c r="EI98" i="3"/>
  <c r="EK98" i="3"/>
  <c r="CD99" i="3"/>
  <c r="EH99" i="3"/>
  <c r="CE99" i="3"/>
  <c r="EI99" i="3"/>
  <c r="CF99" i="3"/>
  <c r="EJ99" i="3"/>
  <c r="EK99" i="3"/>
  <c r="CD100" i="3"/>
  <c r="EH100" i="3"/>
  <c r="CE100" i="3"/>
  <c r="EI100" i="3"/>
  <c r="CF100" i="3"/>
  <c r="EJ100" i="3"/>
  <c r="EK100" i="3"/>
  <c r="CD101" i="3"/>
  <c r="EH101" i="3"/>
  <c r="CE101" i="3"/>
  <c r="EI101" i="3"/>
  <c r="CF101" i="3"/>
  <c r="EJ101" i="3"/>
  <c r="EK101" i="3"/>
  <c r="CD102" i="3"/>
  <c r="EH102" i="3"/>
  <c r="CE102" i="3"/>
  <c r="EI102" i="3"/>
  <c r="CF102" i="3"/>
  <c r="EJ102" i="3"/>
  <c r="EK102" i="3"/>
  <c r="CD103" i="3"/>
  <c r="EH103" i="3"/>
  <c r="EJ103" i="3"/>
  <c r="CD104" i="3"/>
  <c r="EH104" i="3"/>
  <c r="CE104" i="3"/>
  <c r="EI104" i="3"/>
  <c r="EK104" i="3"/>
  <c r="CD105" i="3"/>
  <c r="EH105" i="3"/>
  <c r="CE105" i="3"/>
  <c r="EI105" i="3"/>
  <c r="CF105" i="3"/>
  <c r="EJ105" i="3"/>
  <c r="EK105" i="3"/>
  <c r="CD106" i="3"/>
  <c r="EH106" i="3"/>
  <c r="CE106" i="3"/>
  <c r="EI106" i="3"/>
  <c r="CF106" i="3"/>
  <c r="EJ106" i="3"/>
  <c r="EK106" i="3"/>
  <c r="CD107" i="3"/>
  <c r="EH107" i="3"/>
  <c r="CE107" i="3"/>
  <c r="EI107" i="3"/>
  <c r="CF107" i="3"/>
  <c r="EJ107" i="3"/>
  <c r="EK107" i="3"/>
  <c r="CD108" i="3"/>
  <c r="EH108" i="3"/>
  <c r="CE108" i="3"/>
  <c r="EI108" i="3"/>
  <c r="CF108" i="3"/>
  <c r="EJ108" i="3"/>
  <c r="EK108" i="3"/>
  <c r="EH109" i="3"/>
  <c r="EJ109" i="3"/>
  <c r="CD110" i="3"/>
  <c r="EH110" i="3"/>
  <c r="CE110" i="3"/>
  <c r="EI110" i="3"/>
  <c r="EK110" i="3"/>
  <c r="CD111" i="3"/>
  <c r="EH111" i="3"/>
  <c r="CE111" i="3"/>
  <c r="EI111" i="3"/>
  <c r="CF111" i="3"/>
  <c r="EJ111" i="3"/>
  <c r="EK111" i="3"/>
  <c r="CD112" i="3"/>
  <c r="EH112" i="3"/>
  <c r="CE112" i="3"/>
  <c r="EI112" i="3"/>
  <c r="CF112" i="3"/>
  <c r="EJ112" i="3"/>
  <c r="EK112" i="3"/>
  <c r="CD113" i="3"/>
  <c r="EH113" i="3"/>
  <c r="CE113" i="3"/>
  <c r="EI113" i="3"/>
  <c r="CF113" i="3"/>
  <c r="EJ113" i="3"/>
  <c r="EK113" i="3"/>
  <c r="CD114" i="3"/>
  <c r="EH114" i="3"/>
  <c r="CE114" i="3"/>
  <c r="EI114" i="3"/>
  <c r="CF114" i="3"/>
  <c r="EJ114" i="3"/>
  <c r="EK114" i="3"/>
  <c r="CD115" i="3"/>
  <c r="EH115" i="3"/>
  <c r="CF115" i="3"/>
  <c r="EJ115" i="3"/>
  <c r="CD116" i="3"/>
  <c r="EH116" i="3"/>
  <c r="CE116" i="3"/>
  <c r="EI116" i="3"/>
  <c r="EK116" i="3"/>
  <c r="CD117" i="3"/>
  <c r="EH117" i="3"/>
  <c r="CE117" i="3"/>
  <c r="EI117" i="3"/>
  <c r="CF117" i="3"/>
  <c r="EJ117" i="3"/>
  <c r="EK117" i="3"/>
  <c r="CD118" i="3"/>
  <c r="EH118" i="3"/>
  <c r="CE118" i="3"/>
  <c r="EI118" i="3"/>
  <c r="CF118" i="3"/>
  <c r="EJ118" i="3"/>
  <c r="EK118" i="3"/>
  <c r="CD119" i="3"/>
  <c r="EH119" i="3"/>
  <c r="CE119" i="3"/>
  <c r="EI119" i="3"/>
  <c r="CF119" i="3"/>
  <c r="EJ119" i="3"/>
  <c r="EK119" i="3"/>
  <c r="CD120" i="3"/>
  <c r="EH120" i="3"/>
  <c r="CE120" i="3"/>
  <c r="EI120" i="3"/>
  <c r="CF120" i="3"/>
  <c r="EJ120" i="3"/>
  <c r="EK120" i="3"/>
  <c r="EG121" i="3"/>
  <c r="EH121" i="3"/>
  <c r="EI121" i="3"/>
  <c r="EJ121" i="3"/>
  <c r="EF121" i="3"/>
  <c r="EK121" i="3"/>
  <c r="EG122" i="3"/>
  <c r="EH122" i="3"/>
  <c r="EI122" i="3"/>
  <c r="EJ122" i="3"/>
  <c r="EF122" i="3"/>
  <c r="EK122" i="3"/>
  <c r="EG123" i="3"/>
  <c r="EH123" i="3"/>
  <c r="EI123" i="3"/>
  <c r="EJ123" i="3"/>
  <c r="EF123" i="3"/>
  <c r="EK123" i="3"/>
  <c r="CD125" i="3"/>
  <c r="CE125" i="3"/>
  <c r="CD126" i="3"/>
  <c r="EH126" i="3"/>
  <c r="CE126" i="3"/>
  <c r="EI126" i="3"/>
  <c r="EK126" i="3"/>
  <c r="CD127" i="3"/>
  <c r="EH127" i="3"/>
  <c r="CE127" i="3"/>
  <c r="EI127" i="3"/>
  <c r="EK127" i="3"/>
  <c r="CD128" i="3"/>
  <c r="EH128" i="3"/>
  <c r="CE128" i="3"/>
  <c r="EI128" i="3"/>
  <c r="EK128" i="3"/>
  <c r="CD129" i="3"/>
  <c r="EH129" i="3"/>
  <c r="CE129" i="3"/>
  <c r="EI129" i="3"/>
  <c r="EK129" i="3"/>
  <c r="CD131" i="3"/>
  <c r="EH131" i="3"/>
  <c r="CE131" i="3"/>
  <c r="EI131" i="3"/>
  <c r="EK131" i="3"/>
  <c r="CD132" i="3"/>
  <c r="EH132" i="3"/>
  <c r="CE132" i="3"/>
  <c r="EI132" i="3"/>
  <c r="CF132" i="3"/>
  <c r="EJ132" i="3"/>
  <c r="EK132" i="3"/>
  <c r="CD133" i="3"/>
  <c r="EH133" i="3"/>
  <c r="CE133" i="3"/>
  <c r="EI133" i="3"/>
  <c r="CF133" i="3"/>
  <c r="EJ133" i="3"/>
  <c r="EK133" i="3"/>
  <c r="CD134" i="3"/>
  <c r="EH134" i="3"/>
  <c r="CE134" i="3"/>
  <c r="EI134" i="3"/>
  <c r="CF134" i="3"/>
  <c r="EJ134" i="3"/>
  <c r="EK134" i="3"/>
  <c r="CD135" i="3"/>
  <c r="EH135" i="3"/>
  <c r="CE135" i="3"/>
  <c r="EI135" i="3"/>
  <c r="CF135" i="3"/>
  <c r="EJ135" i="3"/>
  <c r="EK135" i="3"/>
  <c r="CD137" i="3"/>
  <c r="EH137" i="3"/>
  <c r="CE137" i="3"/>
  <c r="EI137" i="3"/>
  <c r="EK137" i="3"/>
  <c r="CD138" i="3"/>
  <c r="EH138" i="3"/>
  <c r="CE138" i="3"/>
  <c r="EI138" i="3"/>
  <c r="CF138" i="3"/>
  <c r="EJ138" i="3"/>
  <c r="EK138" i="3"/>
  <c r="CD139" i="3"/>
  <c r="EH139" i="3"/>
  <c r="CE139" i="3"/>
  <c r="EI139" i="3"/>
  <c r="CF139" i="3"/>
  <c r="EJ139" i="3"/>
  <c r="EK139" i="3"/>
  <c r="CD140" i="3"/>
  <c r="EH140" i="3"/>
  <c r="CE140" i="3"/>
  <c r="EI140" i="3"/>
  <c r="CF140" i="3"/>
  <c r="EJ140" i="3"/>
  <c r="EK140" i="3"/>
  <c r="CD141" i="3"/>
  <c r="EH141" i="3"/>
  <c r="CE141" i="3"/>
  <c r="EI141" i="3"/>
  <c r="CF141" i="3"/>
  <c r="EJ141" i="3"/>
  <c r="EK141" i="3"/>
  <c r="EH142" i="3"/>
  <c r="CD143" i="3"/>
  <c r="EH143" i="3"/>
  <c r="CE143" i="3"/>
  <c r="EI143" i="3"/>
  <c r="EK143" i="3"/>
  <c r="CD144" i="3"/>
  <c r="EH144" i="3"/>
  <c r="CE144" i="3"/>
  <c r="EI144" i="3"/>
  <c r="CF144" i="3"/>
  <c r="EJ144" i="3"/>
  <c r="EK144" i="3"/>
  <c r="CD145" i="3"/>
  <c r="EH145" i="3"/>
  <c r="CE145" i="3"/>
  <c r="EI145" i="3"/>
  <c r="CF145" i="3"/>
  <c r="EJ145" i="3"/>
  <c r="EK145" i="3"/>
  <c r="CD146" i="3"/>
  <c r="EH146" i="3"/>
  <c r="CE146" i="3"/>
  <c r="EI146" i="3"/>
  <c r="CF146" i="3"/>
  <c r="EJ146" i="3"/>
  <c r="EK146" i="3"/>
  <c r="CD147" i="3"/>
  <c r="EH147" i="3"/>
  <c r="CE147" i="3"/>
  <c r="EI147" i="3"/>
  <c r="CF147" i="3"/>
  <c r="EJ147" i="3"/>
  <c r="EK147" i="3"/>
  <c r="CD148" i="3"/>
  <c r="EH148" i="3"/>
  <c r="CF148" i="3"/>
  <c r="EJ148" i="3"/>
  <c r="CD149" i="3"/>
  <c r="EH149" i="3"/>
  <c r="CE149" i="3"/>
  <c r="EI149" i="3"/>
  <c r="EK149" i="3"/>
  <c r="CD150" i="3"/>
  <c r="EH150" i="3"/>
  <c r="CE150" i="3"/>
  <c r="EI150" i="3"/>
  <c r="CF150" i="3"/>
  <c r="EJ150" i="3"/>
  <c r="EK150" i="3"/>
  <c r="CD151" i="3"/>
  <c r="EH151" i="3"/>
  <c r="CE151" i="3"/>
  <c r="EI151" i="3"/>
  <c r="CF151" i="3"/>
  <c r="EJ151" i="3"/>
  <c r="EK151" i="3"/>
  <c r="CD152" i="3"/>
  <c r="EH152" i="3"/>
  <c r="CE152" i="3"/>
  <c r="EI152" i="3"/>
  <c r="CF152" i="3"/>
  <c r="EJ152" i="3"/>
  <c r="EK152" i="3"/>
  <c r="CD153" i="3"/>
  <c r="EH153" i="3"/>
  <c r="CE153" i="3"/>
  <c r="EI153" i="3"/>
  <c r="CF153" i="3"/>
  <c r="EJ153" i="3"/>
  <c r="EK153" i="3"/>
  <c r="EG154" i="3"/>
  <c r="EH154" i="3"/>
  <c r="EI154" i="3"/>
  <c r="EJ154" i="3"/>
  <c r="EF154" i="3"/>
  <c r="EK154" i="3"/>
  <c r="EG155" i="3"/>
  <c r="EH155" i="3"/>
  <c r="EI155" i="3"/>
  <c r="EJ155" i="3"/>
  <c r="EF155" i="3"/>
  <c r="EK155" i="3"/>
  <c r="EG156" i="3"/>
  <c r="EH156" i="3"/>
  <c r="EI156" i="3"/>
  <c r="EJ156" i="3"/>
  <c r="EF156" i="3"/>
  <c r="EK156" i="3"/>
  <c r="CD157" i="3"/>
  <c r="EH157" i="3"/>
  <c r="CF157" i="3"/>
  <c r="EJ157" i="3"/>
  <c r="CD158" i="3"/>
  <c r="EH158" i="3"/>
  <c r="CE158" i="3"/>
  <c r="EI158" i="3"/>
  <c r="EK158" i="3"/>
  <c r="CD159" i="3"/>
  <c r="EH159" i="3"/>
  <c r="CE159" i="3"/>
  <c r="EI159" i="3"/>
  <c r="CF159" i="3"/>
  <c r="EJ159" i="3"/>
  <c r="EK159" i="3"/>
  <c r="CD160" i="3"/>
  <c r="EH160" i="3"/>
  <c r="CE160" i="3"/>
  <c r="EI160" i="3"/>
  <c r="CF160" i="3"/>
  <c r="EJ160" i="3"/>
  <c r="EK160" i="3"/>
  <c r="CD161" i="3"/>
  <c r="EH161" i="3"/>
  <c r="CE161" i="3"/>
  <c r="EI161" i="3"/>
  <c r="CF161" i="3"/>
  <c r="EJ161" i="3"/>
  <c r="EK161" i="3"/>
  <c r="CD162" i="3"/>
  <c r="EH162" i="3"/>
  <c r="CE162" i="3"/>
  <c r="EI162" i="3"/>
  <c r="CF162" i="3"/>
  <c r="EJ162" i="3"/>
  <c r="EK162" i="3"/>
  <c r="CD163" i="3"/>
  <c r="EH163" i="3"/>
  <c r="CF163" i="3"/>
  <c r="EJ163" i="3"/>
  <c r="CD164" i="3"/>
  <c r="EH164" i="3"/>
  <c r="CE164" i="3"/>
  <c r="EI164" i="3"/>
  <c r="EK164" i="3"/>
  <c r="CD165" i="3"/>
  <c r="EH165" i="3"/>
  <c r="CE165" i="3"/>
  <c r="EI165" i="3"/>
  <c r="CF165" i="3"/>
  <c r="EJ165" i="3"/>
  <c r="EK165" i="3"/>
  <c r="CD166" i="3"/>
  <c r="EH166" i="3"/>
  <c r="CE166" i="3"/>
  <c r="EI166" i="3"/>
  <c r="CF166" i="3"/>
  <c r="EJ166" i="3"/>
  <c r="EK166" i="3"/>
  <c r="CD167" i="3"/>
  <c r="EH167" i="3"/>
  <c r="CE167" i="3"/>
  <c r="EI167" i="3"/>
  <c r="CF167" i="3"/>
  <c r="EJ167" i="3"/>
  <c r="EK167" i="3"/>
  <c r="CD168" i="3"/>
  <c r="EH168" i="3"/>
  <c r="CE168" i="3"/>
  <c r="EI168" i="3"/>
  <c r="CF168" i="3"/>
  <c r="EJ168" i="3"/>
  <c r="EK168" i="3"/>
  <c r="CD169" i="3"/>
  <c r="EH169" i="3"/>
  <c r="CF169" i="3"/>
  <c r="EJ169" i="3"/>
  <c r="CD170" i="3"/>
  <c r="EH170" i="3"/>
  <c r="CE170" i="3"/>
  <c r="EI170" i="3"/>
  <c r="EK170" i="3"/>
  <c r="CD171" i="3"/>
  <c r="EH171" i="3"/>
  <c r="CE171" i="3"/>
  <c r="EI171" i="3"/>
  <c r="CF171" i="3"/>
  <c r="EJ171" i="3"/>
  <c r="EK171" i="3"/>
  <c r="CD172" i="3"/>
  <c r="EH172" i="3"/>
  <c r="CE172" i="3"/>
  <c r="EI172" i="3"/>
  <c r="CF172" i="3"/>
  <c r="EJ172" i="3"/>
  <c r="EK172" i="3"/>
  <c r="CD173" i="3"/>
  <c r="EH173" i="3"/>
  <c r="CE173" i="3"/>
  <c r="EI173" i="3"/>
  <c r="CF173" i="3"/>
  <c r="EJ173" i="3"/>
  <c r="EK173" i="3"/>
  <c r="CD174" i="3"/>
  <c r="EH174" i="3"/>
  <c r="CE174" i="3"/>
  <c r="EI174" i="3"/>
  <c r="CF174" i="3"/>
  <c r="EJ174" i="3"/>
  <c r="EK174" i="3"/>
  <c r="CD175" i="3"/>
  <c r="EH175" i="3"/>
  <c r="CF175" i="3"/>
  <c r="EJ175" i="3"/>
  <c r="CD176" i="3"/>
  <c r="EH176" i="3"/>
  <c r="CE176" i="3"/>
  <c r="EI176" i="3"/>
  <c r="EK176" i="3"/>
  <c r="CD177" i="3"/>
  <c r="EH177" i="3"/>
  <c r="CE177" i="3"/>
  <c r="EI177" i="3"/>
  <c r="CF177" i="3"/>
  <c r="EJ177" i="3"/>
  <c r="EK177" i="3"/>
  <c r="CD178" i="3"/>
  <c r="EH178" i="3"/>
  <c r="CE178" i="3"/>
  <c r="EI178" i="3"/>
  <c r="CF178" i="3"/>
  <c r="EJ178" i="3"/>
  <c r="EK178" i="3"/>
  <c r="CD179" i="3"/>
  <c r="EH179" i="3"/>
  <c r="CE179" i="3"/>
  <c r="EI179" i="3"/>
  <c r="CF179" i="3"/>
  <c r="EJ179" i="3"/>
  <c r="EK179" i="3"/>
  <c r="CD180" i="3"/>
  <c r="EH180" i="3"/>
  <c r="CE180" i="3"/>
  <c r="EI180" i="3"/>
  <c r="CF180" i="3"/>
  <c r="EJ180" i="3"/>
  <c r="EK180" i="3"/>
  <c r="CD181" i="3"/>
  <c r="EH181" i="3"/>
  <c r="CF181" i="3"/>
  <c r="EJ181" i="3"/>
  <c r="CD182" i="3"/>
  <c r="EH182" i="3"/>
  <c r="CE182" i="3"/>
  <c r="EI182" i="3"/>
  <c r="EK182" i="3"/>
  <c r="CD183" i="3"/>
  <c r="EH183" i="3"/>
  <c r="CE183" i="3"/>
  <c r="EI183" i="3"/>
  <c r="CF183" i="3"/>
  <c r="EJ183" i="3"/>
  <c r="EK183" i="3"/>
  <c r="CD184" i="3"/>
  <c r="EH184" i="3"/>
  <c r="CE184" i="3"/>
  <c r="EI184" i="3"/>
  <c r="CF184" i="3"/>
  <c r="EJ184" i="3"/>
  <c r="EK184" i="3"/>
  <c r="CD185" i="3"/>
  <c r="EH185" i="3"/>
  <c r="CE185" i="3"/>
  <c r="EI185" i="3"/>
  <c r="CF185" i="3"/>
  <c r="EJ185" i="3"/>
  <c r="EK185" i="3"/>
  <c r="CD186" i="3"/>
  <c r="EH186" i="3"/>
  <c r="CE186" i="3"/>
  <c r="EI186" i="3"/>
  <c r="CF186" i="3"/>
  <c r="EJ186" i="3"/>
  <c r="EK186" i="3"/>
  <c r="EG187" i="3"/>
  <c r="EH187" i="3"/>
  <c r="EI187" i="3"/>
  <c r="EJ187" i="3"/>
  <c r="EF187" i="3"/>
  <c r="EK187" i="3"/>
  <c r="EG188" i="3"/>
  <c r="EH188" i="3"/>
  <c r="EI188" i="3"/>
  <c r="EJ188" i="3"/>
  <c r="EF188" i="3"/>
  <c r="EK188" i="3"/>
  <c r="EG189" i="3"/>
  <c r="EH189" i="3"/>
  <c r="EI189" i="3"/>
  <c r="EJ189" i="3"/>
  <c r="EF189" i="3"/>
  <c r="EK189" i="3"/>
  <c r="CD190" i="3"/>
  <c r="EH190" i="3"/>
  <c r="CF190" i="3"/>
  <c r="EJ190" i="3"/>
  <c r="CD191" i="3"/>
  <c r="EH191" i="3"/>
  <c r="CE191" i="3"/>
  <c r="EI191" i="3"/>
  <c r="EK191" i="3"/>
  <c r="CD192" i="3"/>
  <c r="EH192" i="3"/>
  <c r="CE192" i="3"/>
  <c r="EI192" i="3"/>
  <c r="CF192" i="3"/>
  <c r="EJ192" i="3"/>
  <c r="EK192" i="3"/>
  <c r="CD193" i="3"/>
  <c r="EH193" i="3"/>
  <c r="CE193" i="3"/>
  <c r="EI193" i="3"/>
  <c r="CF193" i="3"/>
  <c r="EJ193" i="3"/>
  <c r="EK193" i="3"/>
  <c r="CD194" i="3"/>
  <c r="EH194" i="3"/>
  <c r="CE194" i="3"/>
  <c r="EI194" i="3"/>
  <c r="CF194" i="3"/>
  <c r="EJ194" i="3"/>
  <c r="EK194" i="3"/>
  <c r="CD195" i="3"/>
  <c r="EH195" i="3"/>
  <c r="CE195" i="3"/>
  <c r="EI195" i="3"/>
  <c r="CF195" i="3"/>
  <c r="EJ195" i="3"/>
  <c r="EK195" i="3"/>
  <c r="CD196" i="3"/>
  <c r="EH196" i="3"/>
  <c r="CF196" i="3"/>
  <c r="EJ196" i="3"/>
  <c r="CD197" i="3"/>
  <c r="EH197" i="3"/>
  <c r="CE197" i="3"/>
  <c r="EI197" i="3"/>
  <c r="EK197" i="3"/>
  <c r="CD198" i="3"/>
  <c r="EH198" i="3"/>
  <c r="CE198" i="3"/>
  <c r="EI198" i="3"/>
  <c r="CF198" i="3"/>
  <c r="EJ198" i="3"/>
  <c r="EK198" i="3"/>
  <c r="CD199" i="3"/>
  <c r="EH199" i="3"/>
  <c r="CE199" i="3"/>
  <c r="EI199" i="3"/>
  <c r="CF199" i="3"/>
  <c r="EJ199" i="3"/>
  <c r="EK199" i="3"/>
  <c r="CD200" i="3"/>
  <c r="EH200" i="3"/>
  <c r="CE200" i="3"/>
  <c r="EI200" i="3"/>
  <c r="CF200" i="3"/>
  <c r="EJ200" i="3"/>
  <c r="EK200" i="3"/>
  <c r="CD201" i="3"/>
  <c r="EH201" i="3"/>
  <c r="CE201" i="3"/>
  <c r="EI201" i="3"/>
  <c r="CF201" i="3"/>
  <c r="EJ201" i="3"/>
  <c r="EK201" i="3"/>
  <c r="CD202" i="3"/>
  <c r="EH202" i="3"/>
  <c r="CF202" i="3"/>
  <c r="EJ202" i="3"/>
  <c r="CD203" i="3"/>
  <c r="EH203" i="3"/>
  <c r="CE203" i="3"/>
  <c r="EI203" i="3"/>
  <c r="EK203" i="3"/>
  <c r="CD204" i="3"/>
  <c r="EH204" i="3"/>
  <c r="CE204" i="3"/>
  <c r="EI204" i="3"/>
  <c r="CF204" i="3"/>
  <c r="EJ204" i="3"/>
  <c r="EK204" i="3"/>
  <c r="CD205" i="3"/>
  <c r="EH205" i="3"/>
  <c r="CE205" i="3"/>
  <c r="EI205" i="3"/>
  <c r="CF205" i="3"/>
  <c r="EJ205" i="3"/>
  <c r="EK205" i="3"/>
  <c r="CD206" i="3"/>
  <c r="EH206" i="3"/>
  <c r="CE206" i="3"/>
  <c r="EI206" i="3"/>
  <c r="CF206" i="3"/>
  <c r="EJ206" i="3"/>
  <c r="EK206" i="3"/>
  <c r="CD207" i="3"/>
  <c r="EH207" i="3"/>
  <c r="CE207" i="3"/>
  <c r="EI207" i="3"/>
  <c r="CF207" i="3"/>
  <c r="EJ207" i="3"/>
  <c r="EK207" i="3"/>
  <c r="CD208" i="3"/>
  <c r="EH208" i="3"/>
  <c r="CF208" i="3"/>
  <c r="EJ208" i="3"/>
  <c r="CD209" i="3"/>
  <c r="EH209" i="3"/>
  <c r="CE209" i="3"/>
  <c r="EI209" i="3"/>
  <c r="EK209" i="3"/>
  <c r="CD210" i="3"/>
  <c r="EH210" i="3"/>
  <c r="CE210" i="3"/>
  <c r="EI210" i="3"/>
  <c r="CF210" i="3"/>
  <c r="EJ210" i="3"/>
  <c r="EK210" i="3"/>
  <c r="CD211" i="3"/>
  <c r="EH211" i="3"/>
  <c r="CE211" i="3"/>
  <c r="EI211" i="3"/>
  <c r="CF211" i="3"/>
  <c r="EJ211" i="3"/>
  <c r="EK211" i="3"/>
  <c r="CD212" i="3"/>
  <c r="EH212" i="3"/>
  <c r="CE212" i="3"/>
  <c r="EI212" i="3"/>
  <c r="CF212" i="3"/>
  <c r="EJ212" i="3"/>
  <c r="EK212" i="3"/>
  <c r="CD213" i="3"/>
  <c r="EH213" i="3"/>
  <c r="CE213" i="3"/>
  <c r="EI213" i="3"/>
  <c r="CF213" i="3"/>
  <c r="EJ213" i="3"/>
  <c r="EK213" i="3"/>
  <c r="CD214" i="3"/>
  <c r="EH214" i="3"/>
  <c r="CF214" i="3"/>
  <c r="EJ214" i="3"/>
  <c r="CD215" i="3"/>
  <c r="EH215" i="3"/>
  <c r="CE215" i="3"/>
  <c r="EI215" i="3"/>
  <c r="EK215" i="3"/>
  <c r="CD216" i="3"/>
  <c r="EH216" i="3"/>
  <c r="CE216" i="3"/>
  <c r="EI216" i="3"/>
  <c r="CF216" i="3"/>
  <c r="EJ216" i="3"/>
  <c r="EK216" i="3"/>
  <c r="CD217" i="3"/>
  <c r="EH217" i="3"/>
  <c r="CE217" i="3"/>
  <c r="EI217" i="3"/>
  <c r="CF217" i="3"/>
  <c r="EJ217" i="3"/>
  <c r="EK217" i="3"/>
  <c r="CD218" i="3"/>
  <c r="EH218" i="3"/>
  <c r="CE218" i="3"/>
  <c r="EI218" i="3"/>
  <c r="CF218" i="3"/>
  <c r="EJ218" i="3"/>
  <c r="EK218" i="3"/>
  <c r="CD219" i="3"/>
  <c r="EH219" i="3"/>
  <c r="CE219" i="3"/>
  <c r="EI219" i="3"/>
  <c r="CF219" i="3"/>
  <c r="EJ219" i="3"/>
  <c r="EK219" i="3"/>
  <c r="DO26" i="3"/>
  <c r="DP26" i="3"/>
  <c r="DR26" i="3"/>
  <c r="DO27" i="3"/>
  <c r="DP27" i="3"/>
  <c r="DQ27" i="3"/>
  <c r="DR27" i="3"/>
  <c r="DO28" i="3"/>
  <c r="DP28" i="3"/>
  <c r="DQ28" i="3"/>
  <c r="DR28" i="3"/>
  <c r="DO29" i="3"/>
  <c r="DP29" i="3"/>
  <c r="DQ29" i="3"/>
  <c r="DR29" i="3"/>
  <c r="DO30" i="3"/>
  <c r="DP30" i="3"/>
  <c r="DQ30" i="3"/>
  <c r="DR30" i="3"/>
  <c r="DO32" i="3"/>
  <c r="DP32" i="3"/>
  <c r="DR32" i="3"/>
  <c r="DO33" i="3"/>
  <c r="DP33" i="3"/>
  <c r="DQ33" i="3"/>
  <c r="DR33" i="3"/>
  <c r="DO34" i="3"/>
  <c r="DP34" i="3"/>
  <c r="DQ34" i="3"/>
  <c r="DR34" i="3"/>
  <c r="DO35" i="3"/>
  <c r="DP35" i="3"/>
  <c r="DQ35" i="3"/>
  <c r="DR35" i="3"/>
  <c r="DO36" i="3"/>
  <c r="DP36" i="3"/>
  <c r="DQ36" i="3"/>
  <c r="DR36" i="3"/>
  <c r="DO38" i="3"/>
  <c r="DP38" i="3"/>
  <c r="DR38" i="3"/>
  <c r="DO39" i="3"/>
  <c r="DP39" i="3"/>
  <c r="DQ39" i="3"/>
  <c r="DR39" i="3"/>
  <c r="DO40" i="3"/>
  <c r="DP40" i="3"/>
  <c r="DQ40" i="3"/>
  <c r="DR40" i="3"/>
  <c r="DO41" i="3"/>
  <c r="DP41" i="3"/>
  <c r="DQ41" i="3"/>
  <c r="DR41" i="3"/>
  <c r="DO42" i="3"/>
  <c r="DP42" i="3"/>
  <c r="DQ42" i="3"/>
  <c r="DR42" i="3"/>
  <c r="DO44" i="3"/>
  <c r="DP44" i="3"/>
  <c r="DR44" i="3"/>
  <c r="DO45" i="3"/>
  <c r="DP45" i="3"/>
  <c r="DQ45" i="3"/>
  <c r="DR45" i="3"/>
  <c r="DO46" i="3"/>
  <c r="DP46" i="3"/>
  <c r="DQ46" i="3"/>
  <c r="DR46" i="3"/>
  <c r="DO47" i="3"/>
  <c r="DP47" i="3"/>
  <c r="DQ47" i="3"/>
  <c r="DR47" i="3"/>
  <c r="DO48" i="3"/>
  <c r="DP48" i="3"/>
  <c r="DQ48" i="3"/>
  <c r="DR48" i="3"/>
  <c r="DO49" i="3"/>
  <c r="DQ49" i="3"/>
  <c r="DO50" i="3"/>
  <c r="DP50" i="3"/>
  <c r="DR50" i="3"/>
  <c r="DO51" i="3"/>
  <c r="DP51" i="3"/>
  <c r="DQ51" i="3"/>
  <c r="DR51" i="3"/>
  <c r="DO52" i="3"/>
  <c r="DP52" i="3"/>
  <c r="DQ52" i="3"/>
  <c r="DR52" i="3"/>
  <c r="DO53" i="3"/>
  <c r="DP53" i="3"/>
  <c r="DQ53" i="3"/>
  <c r="DR53" i="3"/>
  <c r="DO54" i="3"/>
  <c r="DP54" i="3"/>
  <c r="DQ54" i="3"/>
  <c r="DR54" i="3"/>
  <c r="DN55" i="3"/>
  <c r="DO55" i="3"/>
  <c r="DP55" i="3"/>
  <c r="DQ55" i="3"/>
  <c r="DM55" i="3"/>
  <c r="DR55" i="3"/>
  <c r="DN56" i="3"/>
  <c r="DO56" i="3"/>
  <c r="DP56" i="3"/>
  <c r="DQ56" i="3"/>
  <c r="DM56" i="3"/>
  <c r="DR56" i="3"/>
  <c r="DN57" i="3"/>
  <c r="DO57" i="3"/>
  <c r="DP57" i="3"/>
  <c r="DQ57" i="3"/>
  <c r="DM57" i="3"/>
  <c r="DR57" i="3"/>
  <c r="DO58" i="3"/>
  <c r="DO59" i="3"/>
  <c r="DP59" i="3"/>
  <c r="DO60" i="3"/>
  <c r="DP60" i="3"/>
  <c r="DQ60" i="3"/>
  <c r="DR60" i="3"/>
  <c r="DO61" i="3"/>
  <c r="DP61" i="3"/>
  <c r="DQ61" i="3"/>
  <c r="DR61" i="3"/>
  <c r="DO62" i="3"/>
  <c r="DP62" i="3"/>
  <c r="DQ62" i="3"/>
  <c r="DR62" i="3"/>
  <c r="DO63" i="3"/>
  <c r="DP63" i="3"/>
  <c r="DQ63" i="3"/>
  <c r="DR63" i="3"/>
  <c r="DO65" i="3"/>
  <c r="DP65" i="3"/>
  <c r="DR65" i="3"/>
  <c r="DO66" i="3"/>
  <c r="DP66" i="3"/>
  <c r="DQ66" i="3"/>
  <c r="DR66" i="3"/>
  <c r="DO67" i="3"/>
  <c r="DP67" i="3"/>
  <c r="DQ67" i="3"/>
  <c r="DR67" i="3"/>
  <c r="DO68" i="3"/>
  <c r="DP68" i="3"/>
  <c r="DQ68" i="3"/>
  <c r="DR68" i="3"/>
  <c r="DO69" i="3"/>
  <c r="DP69" i="3"/>
  <c r="DQ69" i="3"/>
  <c r="DR69" i="3"/>
  <c r="DO71" i="3"/>
  <c r="DP71" i="3"/>
  <c r="DR71" i="3"/>
  <c r="DO72" i="3"/>
  <c r="DP72" i="3"/>
  <c r="DQ72" i="3"/>
  <c r="DR72" i="3"/>
  <c r="DO73" i="3"/>
  <c r="DP73" i="3"/>
  <c r="DQ73" i="3"/>
  <c r="DR73" i="3"/>
  <c r="DO74" i="3"/>
  <c r="DP74" i="3"/>
  <c r="DQ74" i="3"/>
  <c r="DR74" i="3"/>
  <c r="DO75" i="3"/>
  <c r="DP75" i="3"/>
  <c r="DQ75" i="3"/>
  <c r="DR75" i="3"/>
  <c r="DO76" i="3"/>
  <c r="DO77" i="3"/>
  <c r="DP77" i="3"/>
  <c r="DR77" i="3"/>
  <c r="DO78" i="3"/>
  <c r="DP78" i="3"/>
  <c r="DQ78" i="3"/>
  <c r="DR78" i="3"/>
  <c r="DO79" i="3"/>
  <c r="DP79" i="3"/>
  <c r="DQ79" i="3"/>
  <c r="DR79" i="3"/>
  <c r="DO80" i="3"/>
  <c r="DP80" i="3"/>
  <c r="DQ80" i="3"/>
  <c r="DR80" i="3"/>
  <c r="DO81" i="3"/>
  <c r="DP81" i="3"/>
  <c r="DQ81" i="3"/>
  <c r="DR81" i="3"/>
  <c r="DO82" i="3"/>
  <c r="DQ82" i="3"/>
  <c r="DO83" i="3"/>
  <c r="DP83" i="3"/>
  <c r="DR83" i="3"/>
  <c r="DO84" i="3"/>
  <c r="DP84" i="3"/>
  <c r="DQ84" i="3"/>
  <c r="DR84" i="3"/>
  <c r="DO85" i="3"/>
  <c r="DP85" i="3"/>
  <c r="DQ85" i="3"/>
  <c r="DR85" i="3"/>
  <c r="DO86" i="3"/>
  <c r="DP86" i="3"/>
  <c r="DQ86" i="3"/>
  <c r="DR86" i="3"/>
  <c r="DO87" i="3"/>
  <c r="DP87" i="3"/>
  <c r="DQ87" i="3"/>
  <c r="DR87" i="3"/>
  <c r="DN88" i="3"/>
  <c r="DO88" i="3"/>
  <c r="DP88" i="3"/>
  <c r="DQ88" i="3"/>
  <c r="DM88" i="3"/>
  <c r="DR88" i="3"/>
  <c r="DN89" i="3"/>
  <c r="DO89" i="3"/>
  <c r="DP89" i="3"/>
  <c r="DQ89" i="3"/>
  <c r="DM89" i="3"/>
  <c r="DR89" i="3"/>
  <c r="DN90" i="3"/>
  <c r="DO90" i="3"/>
  <c r="DP90" i="3"/>
  <c r="DQ90" i="3"/>
  <c r="DM90" i="3"/>
  <c r="DR90" i="3"/>
  <c r="DO92" i="3"/>
  <c r="DP92" i="3"/>
  <c r="DR92" i="3"/>
  <c r="DO93" i="3"/>
  <c r="DP93" i="3"/>
  <c r="DQ93" i="3"/>
  <c r="DR93" i="3"/>
  <c r="DO94" i="3"/>
  <c r="DP94" i="3"/>
  <c r="DQ94" i="3"/>
  <c r="DR94" i="3"/>
  <c r="DO95" i="3"/>
  <c r="DP95" i="3"/>
  <c r="DQ95" i="3"/>
  <c r="DR95" i="3"/>
  <c r="DO96" i="3"/>
  <c r="DP96" i="3"/>
  <c r="DQ96" i="3"/>
  <c r="DR96" i="3"/>
  <c r="DO98" i="3"/>
  <c r="DP98" i="3"/>
  <c r="DR98" i="3"/>
  <c r="DO99" i="3"/>
  <c r="DP99" i="3"/>
  <c r="DQ99" i="3"/>
  <c r="DR99" i="3"/>
  <c r="DO100" i="3"/>
  <c r="DP100" i="3"/>
  <c r="DQ100" i="3"/>
  <c r="DR100" i="3"/>
  <c r="DO101" i="3"/>
  <c r="DP101" i="3"/>
  <c r="DQ101" i="3"/>
  <c r="DR101" i="3"/>
  <c r="DO102" i="3"/>
  <c r="DP102" i="3"/>
  <c r="DQ102" i="3"/>
  <c r="DR102" i="3"/>
  <c r="DQ103" i="3"/>
  <c r="DO104" i="3"/>
  <c r="DP104" i="3"/>
  <c r="DR104" i="3"/>
  <c r="DO105" i="3"/>
  <c r="DP105" i="3"/>
  <c r="DQ105" i="3"/>
  <c r="DR105" i="3"/>
  <c r="DO106" i="3"/>
  <c r="DP106" i="3"/>
  <c r="DQ106" i="3"/>
  <c r="DR106" i="3"/>
  <c r="DO107" i="3"/>
  <c r="DP107" i="3"/>
  <c r="DQ107" i="3"/>
  <c r="DR107" i="3"/>
  <c r="DO108" i="3"/>
  <c r="DP108" i="3"/>
  <c r="DQ108" i="3"/>
  <c r="DR108" i="3"/>
  <c r="DO110" i="3"/>
  <c r="DP110" i="3"/>
  <c r="DR110" i="3"/>
  <c r="DO111" i="3"/>
  <c r="DP111" i="3"/>
  <c r="DQ111" i="3"/>
  <c r="DR111" i="3"/>
  <c r="DO112" i="3"/>
  <c r="DP112" i="3"/>
  <c r="DQ112" i="3"/>
  <c r="DR112" i="3"/>
  <c r="DO113" i="3"/>
  <c r="DP113" i="3"/>
  <c r="DQ113" i="3"/>
  <c r="DR113" i="3"/>
  <c r="DO114" i="3"/>
  <c r="DP114" i="3"/>
  <c r="DQ114" i="3"/>
  <c r="DR114" i="3"/>
  <c r="DO115" i="3"/>
  <c r="DQ115" i="3"/>
  <c r="DO116" i="3"/>
  <c r="DP116" i="3"/>
  <c r="DR116" i="3"/>
  <c r="DO117" i="3"/>
  <c r="DP117" i="3"/>
  <c r="DQ117" i="3"/>
  <c r="DR117" i="3"/>
  <c r="DO118" i="3"/>
  <c r="DP118" i="3"/>
  <c r="DQ118" i="3"/>
  <c r="DR118" i="3"/>
  <c r="DO119" i="3"/>
  <c r="DP119" i="3"/>
  <c r="DQ119" i="3"/>
  <c r="DR119" i="3"/>
  <c r="DO120" i="3"/>
  <c r="DP120" i="3"/>
  <c r="DQ120" i="3"/>
  <c r="DR120" i="3"/>
  <c r="DN121" i="3"/>
  <c r="DO121" i="3"/>
  <c r="DP121" i="3"/>
  <c r="DQ121" i="3"/>
  <c r="DM121" i="3"/>
  <c r="DR121" i="3"/>
  <c r="DN122" i="3"/>
  <c r="DO122" i="3"/>
  <c r="DP122" i="3"/>
  <c r="DQ122" i="3"/>
  <c r="DM122" i="3"/>
  <c r="DR122" i="3"/>
  <c r="DN123" i="3"/>
  <c r="DO123" i="3"/>
  <c r="DP123" i="3"/>
  <c r="DQ123" i="3"/>
  <c r="DM123" i="3"/>
  <c r="DR123" i="3"/>
  <c r="DO124" i="3"/>
  <c r="DO125" i="3"/>
  <c r="DP125" i="3"/>
  <c r="DR125" i="3"/>
  <c r="DO126" i="3"/>
  <c r="DP126" i="3"/>
  <c r="DQ126" i="3"/>
  <c r="DR126" i="3"/>
  <c r="DO127" i="3"/>
  <c r="DP127" i="3"/>
  <c r="DQ127" i="3"/>
  <c r="DR127" i="3"/>
  <c r="DO128" i="3"/>
  <c r="DP128" i="3"/>
  <c r="DQ128" i="3"/>
  <c r="DR128" i="3"/>
  <c r="DO129" i="3"/>
  <c r="DP129" i="3"/>
  <c r="DQ129" i="3"/>
  <c r="DR129" i="3"/>
  <c r="DO130" i="3"/>
  <c r="DO131" i="3"/>
  <c r="DP131" i="3"/>
  <c r="DR131" i="3"/>
  <c r="DO132" i="3"/>
  <c r="DP132" i="3"/>
  <c r="DQ132" i="3"/>
  <c r="DR132" i="3"/>
  <c r="DO133" i="3"/>
  <c r="DP133" i="3"/>
  <c r="DQ133" i="3"/>
  <c r="DR133" i="3"/>
  <c r="DO134" i="3"/>
  <c r="DP134" i="3"/>
  <c r="DQ134" i="3"/>
  <c r="DR134" i="3"/>
  <c r="DO135" i="3"/>
  <c r="DP135" i="3"/>
  <c r="DQ135" i="3"/>
  <c r="DR135" i="3"/>
  <c r="DO137" i="3"/>
  <c r="DP137" i="3"/>
  <c r="DR137" i="3"/>
  <c r="DO138" i="3"/>
  <c r="DP138" i="3"/>
  <c r="DQ138" i="3"/>
  <c r="DR138" i="3"/>
  <c r="DO139" i="3"/>
  <c r="DP139" i="3"/>
  <c r="DQ139" i="3"/>
  <c r="DR139" i="3"/>
  <c r="DO140" i="3"/>
  <c r="DP140" i="3"/>
  <c r="DQ140" i="3"/>
  <c r="DR140" i="3"/>
  <c r="DO141" i="3"/>
  <c r="DP141" i="3"/>
  <c r="DQ141" i="3"/>
  <c r="DR141" i="3"/>
  <c r="DO143" i="3"/>
  <c r="DP143" i="3"/>
  <c r="DR143" i="3"/>
  <c r="DO144" i="3"/>
  <c r="DP144" i="3"/>
  <c r="DQ144" i="3"/>
  <c r="DR144" i="3"/>
  <c r="DO145" i="3"/>
  <c r="DP145" i="3"/>
  <c r="DQ145" i="3"/>
  <c r="DR145" i="3"/>
  <c r="DO146" i="3"/>
  <c r="DP146" i="3"/>
  <c r="DQ146" i="3"/>
  <c r="DR146" i="3"/>
  <c r="DO147" i="3"/>
  <c r="DP147" i="3"/>
  <c r="DQ147" i="3"/>
  <c r="DR147" i="3"/>
  <c r="DO148" i="3"/>
  <c r="DQ148" i="3"/>
  <c r="DO149" i="3"/>
  <c r="DP149" i="3"/>
  <c r="DR149" i="3"/>
  <c r="DO150" i="3"/>
  <c r="DP150" i="3"/>
  <c r="DQ150" i="3"/>
  <c r="DR150" i="3"/>
  <c r="DO151" i="3"/>
  <c r="DP151" i="3"/>
  <c r="DQ151" i="3"/>
  <c r="DR151" i="3"/>
  <c r="DO152" i="3"/>
  <c r="DP152" i="3"/>
  <c r="DQ152" i="3"/>
  <c r="DR152" i="3"/>
  <c r="DO153" i="3"/>
  <c r="DP153" i="3"/>
  <c r="DQ153" i="3"/>
  <c r="DR153" i="3"/>
  <c r="DN154" i="3"/>
  <c r="DO154" i="3"/>
  <c r="DP154" i="3"/>
  <c r="DQ154" i="3"/>
  <c r="DM154" i="3"/>
  <c r="DR154" i="3"/>
  <c r="DN155" i="3"/>
  <c r="DO155" i="3"/>
  <c r="DP155" i="3"/>
  <c r="DQ155" i="3"/>
  <c r="DM155" i="3"/>
  <c r="DR155" i="3"/>
  <c r="DN156" i="3"/>
  <c r="DO156" i="3"/>
  <c r="DP156" i="3"/>
  <c r="DQ156" i="3"/>
  <c r="DM156" i="3"/>
  <c r="DR156" i="3"/>
  <c r="DO157" i="3"/>
  <c r="DQ157" i="3"/>
  <c r="DO158" i="3"/>
  <c r="DP158" i="3"/>
  <c r="DR158" i="3"/>
  <c r="DO159" i="3"/>
  <c r="DP159" i="3"/>
  <c r="DQ159" i="3"/>
  <c r="DR159" i="3"/>
  <c r="DO160" i="3"/>
  <c r="DP160" i="3"/>
  <c r="DQ160" i="3"/>
  <c r="DR160" i="3"/>
  <c r="DO161" i="3"/>
  <c r="DP161" i="3"/>
  <c r="DQ161" i="3"/>
  <c r="DR161" i="3"/>
  <c r="DO162" i="3"/>
  <c r="DP162" i="3"/>
  <c r="DQ162" i="3"/>
  <c r="DR162" i="3"/>
  <c r="DO163" i="3"/>
  <c r="DQ163" i="3"/>
  <c r="DO164" i="3"/>
  <c r="DP164" i="3"/>
  <c r="DR164" i="3"/>
  <c r="DO165" i="3"/>
  <c r="DP165" i="3"/>
  <c r="DQ165" i="3"/>
  <c r="DR165" i="3"/>
  <c r="DO166" i="3"/>
  <c r="DP166" i="3"/>
  <c r="DQ166" i="3"/>
  <c r="DR166" i="3"/>
  <c r="DO167" i="3"/>
  <c r="DP167" i="3"/>
  <c r="DQ167" i="3"/>
  <c r="DR167" i="3"/>
  <c r="DO168" i="3"/>
  <c r="DP168" i="3"/>
  <c r="DQ168" i="3"/>
  <c r="DR168" i="3"/>
  <c r="DO169" i="3"/>
  <c r="DQ169" i="3"/>
  <c r="DO170" i="3"/>
  <c r="DP170" i="3"/>
  <c r="DR170" i="3"/>
  <c r="DO171" i="3"/>
  <c r="DP171" i="3"/>
  <c r="DQ171" i="3"/>
  <c r="DR171" i="3"/>
  <c r="DO172" i="3"/>
  <c r="DP172" i="3"/>
  <c r="DQ172" i="3"/>
  <c r="DR172" i="3"/>
  <c r="DO173" i="3"/>
  <c r="DP173" i="3"/>
  <c r="DQ173" i="3"/>
  <c r="DR173" i="3"/>
  <c r="DO174" i="3"/>
  <c r="DP174" i="3"/>
  <c r="DQ174" i="3"/>
  <c r="DR174" i="3"/>
  <c r="DO175" i="3"/>
  <c r="DQ175" i="3"/>
  <c r="DO176" i="3"/>
  <c r="DP176" i="3"/>
  <c r="DR176" i="3"/>
  <c r="DO177" i="3"/>
  <c r="DP177" i="3"/>
  <c r="DQ177" i="3"/>
  <c r="DR177" i="3"/>
  <c r="DO178" i="3"/>
  <c r="DP178" i="3"/>
  <c r="DQ178" i="3"/>
  <c r="DR178" i="3"/>
  <c r="DO179" i="3"/>
  <c r="DP179" i="3"/>
  <c r="DQ179" i="3"/>
  <c r="DR179" i="3"/>
  <c r="DO180" i="3"/>
  <c r="DP180" i="3"/>
  <c r="DQ180" i="3"/>
  <c r="DR180" i="3"/>
  <c r="DO181" i="3"/>
  <c r="DQ181" i="3"/>
  <c r="DO182" i="3"/>
  <c r="DP182" i="3"/>
  <c r="DR182" i="3"/>
  <c r="DO183" i="3"/>
  <c r="DP183" i="3"/>
  <c r="DQ183" i="3"/>
  <c r="DR183" i="3"/>
  <c r="DO184" i="3"/>
  <c r="DP184" i="3"/>
  <c r="DQ184" i="3"/>
  <c r="DR184" i="3"/>
  <c r="DO185" i="3"/>
  <c r="DP185" i="3"/>
  <c r="DQ185" i="3"/>
  <c r="DR185" i="3"/>
  <c r="DO186" i="3"/>
  <c r="DP186" i="3"/>
  <c r="DQ186" i="3"/>
  <c r="DR186" i="3"/>
  <c r="DN187" i="3"/>
  <c r="DO187" i="3"/>
  <c r="DP187" i="3"/>
  <c r="DQ187" i="3"/>
  <c r="DM187" i="3"/>
  <c r="DR187" i="3"/>
  <c r="DN188" i="3"/>
  <c r="DO188" i="3"/>
  <c r="DP188" i="3"/>
  <c r="DQ188" i="3"/>
  <c r="DM188" i="3"/>
  <c r="DR188" i="3"/>
  <c r="DN189" i="3"/>
  <c r="DO189" i="3"/>
  <c r="DP189" i="3"/>
  <c r="DQ189" i="3"/>
  <c r="DM189" i="3"/>
  <c r="DR189" i="3"/>
  <c r="DO190" i="3"/>
  <c r="DQ190" i="3"/>
  <c r="DO191" i="3"/>
  <c r="DP191" i="3"/>
  <c r="DR191" i="3"/>
  <c r="DO192" i="3"/>
  <c r="DP192" i="3"/>
  <c r="DQ192" i="3"/>
  <c r="DR192" i="3"/>
  <c r="DO193" i="3"/>
  <c r="DP193" i="3"/>
  <c r="DQ193" i="3"/>
  <c r="DR193" i="3"/>
  <c r="DO194" i="3"/>
  <c r="DP194" i="3"/>
  <c r="DQ194" i="3"/>
  <c r="DR194" i="3"/>
  <c r="DO195" i="3"/>
  <c r="DP195" i="3"/>
  <c r="DQ195" i="3"/>
  <c r="DR195" i="3"/>
  <c r="DO196" i="3"/>
  <c r="DQ196" i="3"/>
  <c r="DO197" i="3"/>
  <c r="DP197" i="3"/>
  <c r="DR197" i="3"/>
  <c r="DO198" i="3"/>
  <c r="DP198" i="3"/>
  <c r="DQ198" i="3"/>
  <c r="DR198" i="3"/>
  <c r="DO199" i="3"/>
  <c r="DP199" i="3"/>
  <c r="DQ199" i="3"/>
  <c r="DR199" i="3"/>
  <c r="DO200" i="3"/>
  <c r="DP200" i="3"/>
  <c r="DQ200" i="3"/>
  <c r="DR200" i="3"/>
  <c r="DO201" i="3"/>
  <c r="DP201" i="3"/>
  <c r="DQ201" i="3"/>
  <c r="DR201" i="3"/>
  <c r="DO202" i="3"/>
  <c r="DQ202" i="3"/>
  <c r="DO203" i="3"/>
  <c r="DP203" i="3"/>
  <c r="DR203" i="3"/>
  <c r="DO204" i="3"/>
  <c r="DP204" i="3"/>
  <c r="DQ204" i="3"/>
  <c r="DR204" i="3"/>
  <c r="DO205" i="3"/>
  <c r="DP205" i="3"/>
  <c r="DQ205" i="3"/>
  <c r="DR205" i="3"/>
  <c r="DO206" i="3"/>
  <c r="DP206" i="3"/>
  <c r="DQ206" i="3"/>
  <c r="DR206" i="3"/>
  <c r="DO207" i="3"/>
  <c r="DP207" i="3"/>
  <c r="DQ207" i="3"/>
  <c r="DR207" i="3"/>
  <c r="DO208" i="3"/>
  <c r="DQ208" i="3"/>
  <c r="DO209" i="3"/>
  <c r="DP209" i="3"/>
  <c r="DR209" i="3"/>
  <c r="DO210" i="3"/>
  <c r="DP210" i="3"/>
  <c r="DQ210" i="3"/>
  <c r="DR210" i="3"/>
  <c r="DO211" i="3"/>
  <c r="DP211" i="3"/>
  <c r="DQ211" i="3"/>
  <c r="DR211" i="3"/>
  <c r="DO212" i="3"/>
  <c r="DP212" i="3"/>
  <c r="DQ212" i="3"/>
  <c r="DR212" i="3"/>
  <c r="DO213" i="3"/>
  <c r="DP213" i="3"/>
  <c r="DQ213" i="3"/>
  <c r="DR213" i="3"/>
  <c r="DO214" i="3"/>
  <c r="DQ214" i="3"/>
  <c r="DO215" i="3"/>
  <c r="DP215" i="3"/>
  <c r="DR215" i="3"/>
  <c r="DO216" i="3"/>
  <c r="DP216" i="3"/>
  <c r="DQ216" i="3"/>
  <c r="DR216" i="3"/>
  <c r="DO217" i="3"/>
  <c r="DP217" i="3"/>
  <c r="DQ217" i="3"/>
  <c r="DR217" i="3"/>
  <c r="DO218" i="3"/>
  <c r="DP218" i="3"/>
  <c r="DQ218" i="3"/>
  <c r="DR218" i="3"/>
  <c r="DO219" i="3"/>
  <c r="DP219" i="3"/>
  <c r="DQ219" i="3"/>
  <c r="DR219" i="3"/>
  <c r="CV25" i="3"/>
  <c r="CV26" i="3"/>
  <c r="CW26" i="3"/>
  <c r="CY26" i="3"/>
  <c r="CV27" i="3"/>
  <c r="CW27" i="3"/>
  <c r="CX27" i="3"/>
  <c r="CY27" i="3"/>
  <c r="CV28" i="3"/>
  <c r="CW28" i="3"/>
  <c r="CX28" i="3"/>
  <c r="CY28" i="3"/>
  <c r="CV29" i="3"/>
  <c r="CW29" i="3"/>
  <c r="CX29" i="3"/>
  <c r="CY29" i="3"/>
  <c r="CV30" i="3"/>
  <c r="CW30" i="3"/>
  <c r="CX30" i="3"/>
  <c r="CY30" i="3"/>
  <c r="CV32" i="3"/>
  <c r="CW32" i="3"/>
  <c r="CY32" i="3"/>
  <c r="CV33" i="3"/>
  <c r="CW33" i="3"/>
  <c r="CX33" i="3"/>
  <c r="CY33" i="3"/>
  <c r="CV34" i="3"/>
  <c r="CW34" i="3"/>
  <c r="CX34" i="3"/>
  <c r="CY34" i="3"/>
  <c r="CV35" i="3"/>
  <c r="CW35" i="3"/>
  <c r="CX35" i="3"/>
  <c r="CY35" i="3"/>
  <c r="CV36" i="3"/>
  <c r="CW36" i="3"/>
  <c r="CX36" i="3"/>
  <c r="CY36" i="3"/>
  <c r="CV38" i="3"/>
  <c r="CW38" i="3"/>
  <c r="CY38" i="3"/>
  <c r="CV39" i="3"/>
  <c r="CW39" i="3"/>
  <c r="CX39" i="3"/>
  <c r="CY39" i="3"/>
  <c r="CV40" i="3"/>
  <c r="CW40" i="3"/>
  <c r="CX40" i="3"/>
  <c r="CY40" i="3"/>
  <c r="CV41" i="3"/>
  <c r="CW41" i="3"/>
  <c r="CX41" i="3"/>
  <c r="CY41" i="3"/>
  <c r="CV42" i="3"/>
  <c r="CW42" i="3"/>
  <c r="CX42" i="3"/>
  <c r="CY42" i="3"/>
  <c r="CV44" i="3"/>
  <c r="CW44" i="3"/>
  <c r="CY44" i="3"/>
  <c r="CV45" i="3"/>
  <c r="CW45" i="3"/>
  <c r="CX45" i="3"/>
  <c r="CY45" i="3"/>
  <c r="CV46" i="3"/>
  <c r="CW46" i="3"/>
  <c r="CX46" i="3"/>
  <c r="CY46" i="3"/>
  <c r="CV47" i="3"/>
  <c r="CW47" i="3"/>
  <c r="CX47" i="3"/>
  <c r="CY47" i="3"/>
  <c r="CV48" i="3"/>
  <c r="CW48" i="3"/>
  <c r="CX48" i="3"/>
  <c r="CY48" i="3"/>
  <c r="CV49" i="3"/>
  <c r="CX49" i="3"/>
  <c r="CV50" i="3"/>
  <c r="CW50" i="3"/>
  <c r="CY50" i="3"/>
  <c r="CV51" i="3"/>
  <c r="CW51" i="3"/>
  <c r="CX51" i="3"/>
  <c r="CY51" i="3"/>
  <c r="CV52" i="3"/>
  <c r="CW52" i="3"/>
  <c r="CX52" i="3"/>
  <c r="CY52" i="3"/>
  <c r="CV53" i="3"/>
  <c r="CW53" i="3"/>
  <c r="CX53" i="3"/>
  <c r="CY53" i="3"/>
  <c r="CV54" i="3"/>
  <c r="CW54" i="3"/>
  <c r="CX54" i="3"/>
  <c r="CY54" i="3"/>
  <c r="CU55" i="3"/>
  <c r="CV55" i="3"/>
  <c r="CW55" i="3"/>
  <c r="CX55" i="3"/>
  <c r="CT55" i="3"/>
  <c r="CY55" i="3"/>
  <c r="CU56" i="3"/>
  <c r="CV56" i="3"/>
  <c r="CW56" i="3"/>
  <c r="CX56" i="3"/>
  <c r="CT56" i="3"/>
  <c r="CY56" i="3"/>
  <c r="CU57" i="3"/>
  <c r="CV57" i="3"/>
  <c r="CW57" i="3"/>
  <c r="CX57" i="3"/>
  <c r="CT57" i="3"/>
  <c r="CY57" i="3"/>
  <c r="CV59" i="3"/>
  <c r="CW59" i="3"/>
  <c r="CV60" i="3"/>
  <c r="CW60" i="3"/>
  <c r="CX60" i="3"/>
  <c r="CY60" i="3"/>
  <c r="CV61" i="3"/>
  <c r="CW61" i="3"/>
  <c r="CX61" i="3"/>
  <c r="CY61" i="3"/>
  <c r="CV62" i="3"/>
  <c r="CW62" i="3"/>
  <c r="CX62" i="3"/>
  <c r="CY62" i="3"/>
  <c r="CV63" i="3"/>
  <c r="CW63" i="3"/>
  <c r="CX63" i="3"/>
  <c r="CY63" i="3"/>
  <c r="CV65" i="3"/>
  <c r="CW65" i="3"/>
  <c r="CY65" i="3"/>
  <c r="CV66" i="3"/>
  <c r="CW66" i="3"/>
  <c r="CX66" i="3"/>
  <c r="CY66" i="3"/>
  <c r="CV67" i="3"/>
  <c r="CW67" i="3"/>
  <c r="CX67" i="3"/>
  <c r="CY67" i="3"/>
  <c r="CV68" i="3"/>
  <c r="CW68" i="3"/>
  <c r="CX68" i="3"/>
  <c r="CY68" i="3"/>
  <c r="CV69" i="3"/>
  <c r="CW69" i="3"/>
  <c r="CX69" i="3"/>
  <c r="CY69" i="3"/>
  <c r="CV71" i="3"/>
  <c r="CW71" i="3"/>
  <c r="CY71" i="3"/>
  <c r="CV72" i="3"/>
  <c r="CW72" i="3"/>
  <c r="CX72" i="3"/>
  <c r="CY72" i="3"/>
  <c r="CV73" i="3"/>
  <c r="CW73" i="3"/>
  <c r="CX73" i="3"/>
  <c r="CY73" i="3"/>
  <c r="CV74" i="3"/>
  <c r="CW74" i="3"/>
  <c r="CX74" i="3"/>
  <c r="CY74" i="3"/>
  <c r="CV75" i="3"/>
  <c r="CW75" i="3"/>
  <c r="CX75" i="3"/>
  <c r="CY75" i="3"/>
  <c r="CV76" i="3"/>
  <c r="CV77" i="3"/>
  <c r="CW77" i="3"/>
  <c r="CY77" i="3"/>
  <c r="CV78" i="3"/>
  <c r="CW78" i="3"/>
  <c r="CX78" i="3"/>
  <c r="CY78" i="3"/>
  <c r="CV79" i="3"/>
  <c r="CW79" i="3"/>
  <c r="CX79" i="3"/>
  <c r="CY79" i="3"/>
  <c r="CV80" i="3"/>
  <c r="CW80" i="3"/>
  <c r="CX80" i="3"/>
  <c r="CY80" i="3"/>
  <c r="CV81" i="3"/>
  <c r="CW81" i="3"/>
  <c r="CX81" i="3"/>
  <c r="CY81" i="3"/>
  <c r="CV82" i="3"/>
  <c r="CX82" i="3"/>
  <c r="CV83" i="3"/>
  <c r="CW83" i="3"/>
  <c r="CY83" i="3"/>
  <c r="CV84" i="3"/>
  <c r="CW84" i="3"/>
  <c r="CX84" i="3"/>
  <c r="CY84" i="3"/>
  <c r="CV85" i="3"/>
  <c r="CW85" i="3"/>
  <c r="CX85" i="3"/>
  <c r="CY85" i="3"/>
  <c r="CV86" i="3"/>
  <c r="CW86" i="3"/>
  <c r="CX86" i="3"/>
  <c r="CY86" i="3"/>
  <c r="CV87" i="3"/>
  <c r="CW87" i="3"/>
  <c r="CX87" i="3"/>
  <c r="CY87" i="3"/>
  <c r="CU88" i="3"/>
  <c r="CV88" i="3"/>
  <c r="CW88" i="3"/>
  <c r="CX88" i="3"/>
  <c r="CT88" i="3"/>
  <c r="CY88" i="3"/>
  <c r="CU89" i="3"/>
  <c r="CV89" i="3"/>
  <c r="CW89" i="3"/>
  <c r="CX89" i="3"/>
  <c r="CT89" i="3"/>
  <c r="CY89" i="3"/>
  <c r="CU90" i="3"/>
  <c r="CV90" i="3"/>
  <c r="CW90" i="3"/>
  <c r="CX90" i="3"/>
  <c r="CT90" i="3"/>
  <c r="CY90" i="3"/>
  <c r="CV92" i="3"/>
  <c r="CW92" i="3"/>
  <c r="CY92" i="3"/>
  <c r="CV93" i="3"/>
  <c r="CW93" i="3"/>
  <c r="CX93" i="3"/>
  <c r="CY93" i="3"/>
  <c r="CV94" i="3"/>
  <c r="CW94" i="3"/>
  <c r="CX94" i="3"/>
  <c r="CY94" i="3"/>
  <c r="CV95" i="3"/>
  <c r="CW95" i="3"/>
  <c r="CX95" i="3"/>
  <c r="CY95" i="3"/>
  <c r="CV96" i="3"/>
  <c r="CW96" i="3"/>
  <c r="CX96" i="3"/>
  <c r="CY96" i="3"/>
  <c r="CV98" i="3"/>
  <c r="CW98" i="3"/>
  <c r="CY98" i="3"/>
  <c r="CV99" i="3"/>
  <c r="CW99" i="3"/>
  <c r="CX99" i="3"/>
  <c r="CY99" i="3"/>
  <c r="CV100" i="3"/>
  <c r="CW100" i="3"/>
  <c r="CX100" i="3"/>
  <c r="CY100" i="3"/>
  <c r="CV101" i="3"/>
  <c r="CW101" i="3"/>
  <c r="CX101" i="3"/>
  <c r="CY101" i="3"/>
  <c r="CV102" i="3"/>
  <c r="CW102" i="3"/>
  <c r="CX102" i="3"/>
  <c r="CY102" i="3"/>
  <c r="CX103" i="3"/>
  <c r="CV104" i="3"/>
  <c r="CW104" i="3"/>
  <c r="CY104" i="3"/>
  <c r="CV105" i="3"/>
  <c r="CW105" i="3"/>
  <c r="CX105" i="3"/>
  <c r="CY105" i="3"/>
  <c r="CV106" i="3"/>
  <c r="CW106" i="3"/>
  <c r="CX106" i="3"/>
  <c r="CY106" i="3"/>
  <c r="CV107" i="3"/>
  <c r="CW107" i="3"/>
  <c r="CX107" i="3"/>
  <c r="CY107" i="3"/>
  <c r="CV108" i="3"/>
  <c r="CW108" i="3"/>
  <c r="CX108" i="3"/>
  <c r="CY108" i="3"/>
  <c r="CV110" i="3"/>
  <c r="CW110" i="3"/>
  <c r="CY110" i="3"/>
  <c r="CV111" i="3"/>
  <c r="CW111" i="3"/>
  <c r="CX111" i="3"/>
  <c r="CY111" i="3"/>
  <c r="CV112" i="3"/>
  <c r="CW112" i="3"/>
  <c r="CX112" i="3"/>
  <c r="CY112" i="3"/>
  <c r="CV113" i="3"/>
  <c r="CW113" i="3"/>
  <c r="CX113" i="3"/>
  <c r="CY113" i="3"/>
  <c r="CV114" i="3"/>
  <c r="CW114" i="3"/>
  <c r="CX114" i="3"/>
  <c r="CY114" i="3"/>
  <c r="CV115" i="3"/>
  <c r="CX115" i="3"/>
  <c r="CV116" i="3"/>
  <c r="CW116" i="3"/>
  <c r="CY116" i="3"/>
  <c r="CV117" i="3"/>
  <c r="CW117" i="3"/>
  <c r="CX117" i="3"/>
  <c r="CY117" i="3"/>
  <c r="CV118" i="3"/>
  <c r="CW118" i="3"/>
  <c r="CX118" i="3"/>
  <c r="CY118" i="3"/>
  <c r="CV119" i="3"/>
  <c r="CW119" i="3"/>
  <c r="CX119" i="3"/>
  <c r="CY119" i="3"/>
  <c r="CV120" i="3"/>
  <c r="CW120" i="3"/>
  <c r="CX120" i="3"/>
  <c r="CY120" i="3"/>
  <c r="CU121" i="3"/>
  <c r="CV121" i="3"/>
  <c r="CW121" i="3"/>
  <c r="CX121" i="3"/>
  <c r="CT121" i="3"/>
  <c r="CY121" i="3"/>
  <c r="CU122" i="3"/>
  <c r="CV122" i="3"/>
  <c r="CW122" i="3"/>
  <c r="CX122" i="3"/>
  <c r="CT122" i="3"/>
  <c r="CY122" i="3"/>
  <c r="CU123" i="3"/>
  <c r="CV123" i="3"/>
  <c r="CW123" i="3"/>
  <c r="CX123" i="3"/>
  <c r="CT123" i="3"/>
  <c r="CY123" i="3"/>
  <c r="CV125" i="3"/>
  <c r="CW125" i="3"/>
  <c r="CY125" i="3"/>
  <c r="CV126" i="3"/>
  <c r="CW126" i="3"/>
  <c r="CX126" i="3"/>
  <c r="CY126" i="3"/>
  <c r="CV127" i="3"/>
  <c r="CW127" i="3"/>
  <c r="CX127" i="3"/>
  <c r="CY127" i="3"/>
  <c r="CV128" i="3"/>
  <c r="CW128" i="3"/>
  <c r="CX128" i="3"/>
  <c r="CY128" i="3"/>
  <c r="CV129" i="3"/>
  <c r="CW129" i="3"/>
  <c r="CX129" i="3"/>
  <c r="CY129" i="3"/>
  <c r="CV131" i="3"/>
  <c r="CW131" i="3"/>
  <c r="CY131" i="3"/>
  <c r="CV132" i="3"/>
  <c r="CW132" i="3"/>
  <c r="CX132" i="3"/>
  <c r="CY132" i="3"/>
  <c r="CV133" i="3"/>
  <c r="CW133" i="3"/>
  <c r="CX133" i="3"/>
  <c r="CY133" i="3"/>
  <c r="CV134" i="3"/>
  <c r="CW134" i="3"/>
  <c r="CX134" i="3"/>
  <c r="CY134" i="3"/>
  <c r="CV135" i="3"/>
  <c r="CW135" i="3"/>
  <c r="CX135" i="3"/>
  <c r="CY135" i="3"/>
  <c r="CV137" i="3"/>
  <c r="CW137" i="3"/>
  <c r="CY137" i="3"/>
  <c r="CV138" i="3"/>
  <c r="CW138" i="3"/>
  <c r="CX138" i="3"/>
  <c r="CY138" i="3"/>
  <c r="CV139" i="3"/>
  <c r="CW139" i="3"/>
  <c r="CX139" i="3"/>
  <c r="CY139" i="3"/>
  <c r="CV140" i="3"/>
  <c r="CW140" i="3"/>
  <c r="CX140" i="3"/>
  <c r="CY140" i="3"/>
  <c r="CV141" i="3"/>
  <c r="CW141" i="3"/>
  <c r="CX141" i="3"/>
  <c r="CY141" i="3"/>
  <c r="CV142" i="3"/>
  <c r="CV143" i="3"/>
  <c r="CW143" i="3"/>
  <c r="CY143" i="3"/>
  <c r="CV144" i="3"/>
  <c r="CW144" i="3"/>
  <c r="CX144" i="3"/>
  <c r="CY144" i="3"/>
  <c r="CV145" i="3"/>
  <c r="CW145" i="3"/>
  <c r="CX145" i="3"/>
  <c r="CY145" i="3"/>
  <c r="CV146" i="3"/>
  <c r="CW146" i="3"/>
  <c r="CX146" i="3"/>
  <c r="CY146" i="3"/>
  <c r="CV147" i="3"/>
  <c r="CW147" i="3"/>
  <c r="CX147" i="3"/>
  <c r="CY147" i="3"/>
  <c r="CV148" i="3"/>
  <c r="CX148" i="3"/>
  <c r="CV149" i="3"/>
  <c r="CW149" i="3"/>
  <c r="CY149" i="3"/>
  <c r="CV150" i="3"/>
  <c r="CW150" i="3"/>
  <c r="CX150" i="3"/>
  <c r="CY150" i="3"/>
  <c r="CV151" i="3"/>
  <c r="CW151" i="3"/>
  <c r="CX151" i="3"/>
  <c r="CY151" i="3"/>
  <c r="CV152" i="3"/>
  <c r="CW152" i="3"/>
  <c r="CX152" i="3"/>
  <c r="CY152" i="3"/>
  <c r="CV153" i="3"/>
  <c r="CW153" i="3"/>
  <c r="CX153" i="3"/>
  <c r="CY153" i="3"/>
  <c r="CU154" i="3"/>
  <c r="CV154" i="3"/>
  <c r="CW154" i="3"/>
  <c r="CX154" i="3"/>
  <c r="CT154" i="3"/>
  <c r="CY154" i="3"/>
  <c r="CU155" i="3"/>
  <c r="CV155" i="3"/>
  <c r="CW155" i="3"/>
  <c r="CX155" i="3"/>
  <c r="CT155" i="3"/>
  <c r="CY155" i="3"/>
  <c r="CU156" i="3"/>
  <c r="CV156" i="3"/>
  <c r="CW156" i="3"/>
  <c r="CX156" i="3"/>
  <c r="CT156" i="3"/>
  <c r="CY156" i="3"/>
  <c r="CV157" i="3"/>
  <c r="CX157" i="3"/>
  <c r="CV158" i="3"/>
  <c r="CW158" i="3"/>
  <c r="CY158" i="3"/>
  <c r="CV159" i="3"/>
  <c r="CW159" i="3"/>
  <c r="CX159" i="3"/>
  <c r="CY159" i="3"/>
  <c r="CV160" i="3"/>
  <c r="CW160" i="3"/>
  <c r="CX160" i="3"/>
  <c r="CY160" i="3"/>
  <c r="CV161" i="3"/>
  <c r="CW161" i="3"/>
  <c r="CX161" i="3"/>
  <c r="CY161" i="3"/>
  <c r="CV162" i="3"/>
  <c r="CW162" i="3"/>
  <c r="CX162" i="3"/>
  <c r="CY162" i="3"/>
  <c r="CV163" i="3"/>
  <c r="CX163" i="3"/>
  <c r="CV164" i="3"/>
  <c r="CW164" i="3"/>
  <c r="CY164" i="3"/>
  <c r="CV165" i="3"/>
  <c r="CW165" i="3"/>
  <c r="CX165" i="3"/>
  <c r="CY165" i="3"/>
  <c r="CV166" i="3"/>
  <c r="CW166" i="3"/>
  <c r="CX166" i="3"/>
  <c r="CY166" i="3"/>
  <c r="CV167" i="3"/>
  <c r="CW167" i="3"/>
  <c r="CX167" i="3"/>
  <c r="CY167" i="3"/>
  <c r="CV168" i="3"/>
  <c r="CW168" i="3"/>
  <c r="CX168" i="3"/>
  <c r="CY168" i="3"/>
  <c r="CV169" i="3"/>
  <c r="CX169" i="3"/>
  <c r="CV170" i="3"/>
  <c r="CW170" i="3"/>
  <c r="CY170" i="3"/>
  <c r="CV171" i="3"/>
  <c r="CW171" i="3"/>
  <c r="CX171" i="3"/>
  <c r="CY171" i="3"/>
  <c r="CV172" i="3"/>
  <c r="CW172" i="3"/>
  <c r="CX172" i="3"/>
  <c r="CY172" i="3"/>
  <c r="CV173" i="3"/>
  <c r="CW173" i="3"/>
  <c r="CX173" i="3"/>
  <c r="CY173" i="3"/>
  <c r="CV174" i="3"/>
  <c r="CW174" i="3"/>
  <c r="CX174" i="3"/>
  <c r="CY174" i="3"/>
  <c r="CV175" i="3"/>
  <c r="CX175" i="3"/>
  <c r="CV176" i="3"/>
  <c r="CW176" i="3"/>
  <c r="CY176" i="3"/>
  <c r="CV177" i="3"/>
  <c r="CW177" i="3"/>
  <c r="CX177" i="3"/>
  <c r="CY177" i="3"/>
  <c r="CV178" i="3"/>
  <c r="CW178" i="3"/>
  <c r="CX178" i="3"/>
  <c r="CY178" i="3"/>
  <c r="CV179" i="3"/>
  <c r="CW179" i="3"/>
  <c r="CX179" i="3"/>
  <c r="CY179" i="3"/>
  <c r="CV180" i="3"/>
  <c r="CW180" i="3"/>
  <c r="CX180" i="3"/>
  <c r="CY180" i="3"/>
  <c r="CV181" i="3"/>
  <c r="CX181" i="3"/>
  <c r="CV182" i="3"/>
  <c r="CW182" i="3"/>
  <c r="CY182" i="3"/>
  <c r="CV183" i="3"/>
  <c r="CW183" i="3"/>
  <c r="CX183" i="3"/>
  <c r="CY183" i="3"/>
  <c r="CV184" i="3"/>
  <c r="CW184" i="3"/>
  <c r="CX184" i="3"/>
  <c r="CY184" i="3"/>
  <c r="CV185" i="3"/>
  <c r="CW185" i="3"/>
  <c r="CX185" i="3"/>
  <c r="CY185" i="3"/>
  <c r="CV186" i="3"/>
  <c r="CW186" i="3"/>
  <c r="CX186" i="3"/>
  <c r="CY186" i="3"/>
  <c r="CU187" i="3"/>
  <c r="CV187" i="3"/>
  <c r="CW187" i="3"/>
  <c r="CX187" i="3"/>
  <c r="CT187" i="3"/>
  <c r="CY187" i="3"/>
  <c r="CU188" i="3"/>
  <c r="CV188" i="3"/>
  <c r="CW188" i="3"/>
  <c r="CX188" i="3"/>
  <c r="CT188" i="3"/>
  <c r="CY188" i="3"/>
  <c r="CU189" i="3"/>
  <c r="CV189" i="3"/>
  <c r="CW189" i="3"/>
  <c r="CX189" i="3"/>
  <c r="CT189" i="3"/>
  <c r="CY189" i="3"/>
  <c r="CV190" i="3"/>
  <c r="CX190" i="3"/>
  <c r="CV191" i="3"/>
  <c r="CW191" i="3"/>
  <c r="CY191" i="3"/>
  <c r="CV192" i="3"/>
  <c r="CW192" i="3"/>
  <c r="CX192" i="3"/>
  <c r="CY192" i="3"/>
  <c r="CV193" i="3"/>
  <c r="CW193" i="3"/>
  <c r="CX193" i="3"/>
  <c r="CY193" i="3"/>
  <c r="CV194" i="3"/>
  <c r="CW194" i="3"/>
  <c r="CX194" i="3"/>
  <c r="CY194" i="3"/>
  <c r="CV195" i="3"/>
  <c r="CW195" i="3"/>
  <c r="CX195" i="3"/>
  <c r="CY195" i="3"/>
  <c r="CV196" i="3"/>
  <c r="CX196" i="3"/>
  <c r="CV197" i="3"/>
  <c r="CW197" i="3"/>
  <c r="CY197" i="3"/>
  <c r="CV198" i="3"/>
  <c r="CW198" i="3"/>
  <c r="CX198" i="3"/>
  <c r="CY198" i="3"/>
  <c r="CV199" i="3"/>
  <c r="CW199" i="3"/>
  <c r="CX199" i="3"/>
  <c r="CY199" i="3"/>
  <c r="CV200" i="3"/>
  <c r="CW200" i="3"/>
  <c r="CX200" i="3"/>
  <c r="CY200" i="3"/>
  <c r="CV201" i="3"/>
  <c r="CW201" i="3"/>
  <c r="CX201" i="3"/>
  <c r="CY201" i="3"/>
  <c r="CV202" i="3"/>
  <c r="CX202" i="3"/>
  <c r="CV203" i="3"/>
  <c r="CW203" i="3"/>
  <c r="CY203" i="3"/>
  <c r="CV204" i="3"/>
  <c r="CW204" i="3"/>
  <c r="CX204" i="3"/>
  <c r="CY204" i="3"/>
  <c r="CV205" i="3"/>
  <c r="CW205" i="3"/>
  <c r="CX205" i="3"/>
  <c r="CY205" i="3"/>
  <c r="CV206" i="3"/>
  <c r="CW206" i="3"/>
  <c r="CX206" i="3"/>
  <c r="CY206" i="3"/>
  <c r="CV207" i="3"/>
  <c r="CW207" i="3"/>
  <c r="CX207" i="3"/>
  <c r="CY207" i="3"/>
  <c r="CV208" i="3"/>
  <c r="CX208" i="3"/>
  <c r="CV209" i="3"/>
  <c r="CW209" i="3"/>
  <c r="CY209" i="3"/>
  <c r="CV210" i="3"/>
  <c r="CW210" i="3"/>
  <c r="CX210" i="3"/>
  <c r="CY210" i="3"/>
  <c r="CV211" i="3"/>
  <c r="CW211" i="3"/>
  <c r="CX211" i="3"/>
  <c r="CY211" i="3"/>
  <c r="CV212" i="3"/>
  <c r="CW212" i="3"/>
  <c r="CX212" i="3"/>
  <c r="CY212" i="3"/>
  <c r="CV213" i="3"/>
  <c r="CW213" i="3"/>
  <c r="CX213" i="3"/>
  <c r="CY213" i="3"/>
  <c r="CV214" i="3"/>
  <c r="CX214" i="3"/>
  <c r="CV215" i="3"/>
  <c r="CW215" i="3"/>
  <c r="CY215" i="3"/>
  <c r="CV216" i="3"/>
  <c r="CW216" i="3"/>
  <c r="CX216" i="3"/>
  <c r="CY216" i="3"/>
  <c r="CV217" i="3"/>
  <c r="CW217" i="3"/>
  <c r="CX217" i="3"/>
  <c r="CY217" i="3"/>
  <c r="CV218" i="3"/>
  <c r="CW218" i="3"/>
  <c r="CX218" i="3"/>
  <c r="CY218" i="3"/>
  <c r="CV219" i="3"/>
  <c r="CW219" i="3"/>
  <c r="CX219" i="3"/>
  <c r="CY219" i="3"/>
  <c r="X137" i="3"/>
  <c r="Y137" i="3"/>
  <c r="V137" i="3"/>
  <c r="V139" i="3"/>
  <c r="Z139" i="3"/>
  <c r="AA139" i="3"/>
  <c r="V144" i="3"/>
  <c r="V145" i="3"/>
  <c r="V146" i="3"/>
  <c r="V147" i="3"/>
  <c r="V143" i="3"/>
  <c r="V138" i="3"/>
  <c r="V140" i="3"/>
  <c r="V141" i="3"/>
  <c r="V132" i="3"/>
  <c r="V133" i="3"/>
  <c r="V134" i="3"/>
  <c r="V135" i="3"/>
  <c r="V131" i="3"/>
  <c r="V126" i="3"/>
  <c r="V127" i="3"/>
  <c r="V128" i="3"/>
  <c r="V129" i="3"/>
  <c r="V125" i="3"/>
  <c r="V117" i="3"/>
  <c r="V118" i="3"/>
  <c r="V119" i="3"/>
  <c r="V120" i="3"/>
  <c r="V116" i="3"/>
  <c r="V111" i="3"/>
  <c r="V112" i="3"/>
  <c r="V113" i="3"/>
  <c r="V114" i="3"/>
  <c r="V110" i="3"/>
  <c r="V105" i="3"/>
  <c r="V106" i="3"/>
  <c r="V107" i="3"/>
  <c r="V108" i="3"/>
  <c r="V104" i="3"/>
  <c r="V99" i="3"/>
  <c r="V100" i="3"/>
  <c r="V101" i="3"/>
  <c r="V102" i="3"/>
  <c r="V98" i="3"/>
  <c r="V93" i="3"/>
  <c r="V94" i="3"/>
  <c r="V95" i="3"/>
  <c r="V96" i="3"/>
  <c r="V92" i="3"/>
  <c r="V84" i="3"/>
  <c r="V85" i="3"/>
  <c r="V86" i="3"/>
  <c r="V87" i="3"/>
  <c r="V83" i="3"/>
  <c r="V78" i="3"/>
  <c r="V79" i="3"/>
  <c r="V80" i="3"/>
  <c r="V81" i="3"/>
  <c r="V77" i="3"/>
  <c r="V72" i="3"/>
  <c r="V73" i="3"/>
  <c r="V74" i="3"/>
  <c r="V75" i="3"/>
  <c r="V71" i="3"/>
  <c r="V66" i="3"/>
  <c r="V67" i="3"/>
  <c r="V68" i="3"/>
  <c r="V69" i="3"/>
  <c r="V65" i="3"/>
  <c r="V60" i="3"/>
  <c r="V61" i="3"/>
  <c r="V62" i="3"/>
  <c r="V63" i="3"/>
  <c r="V59" i="3"/>
  <c r="V51" i="3"/>
  <c r="V52" i="3"/>
  <c r="V53" i="3"/>
  <c r="V54" i="3"/>
  <c r="V50" i="3"/>
  <c r="V45" i="3"/>
  <c r="V46" i="3"/>
  <c r="V47" i="3"/>
  <c r="V48" i="3"/>
  <c r="V44" i="3"/>
  <c r="V39" i="3"/>
  <c r="V40" i="3"/>
  <c r="V41" i="3"/>
  <c r="V42" i="3"/>
  <c r="V38" i="3"/>
  <c r="V33" i="3"/>
  <c r="V34" i="3"/>
  <c r="V35" i="3"/>
  <c r="V36" i="3"/>
  <c r="V32" i="3"/>
  <c r="CG26" i="3"/>
  <c r="CG27" i="3"/>
  <c r="CG28" i="3"/>
  <c r="CG29" i="3"/>
  <c r="CG30" i="3"/>
  <c r="CG32" i="3"/>
  <c r="CG33" i="3"/>
  <c r="CG34" i="3"/>
  <c r="CG35" i="3"/>
  <c r="CG36" i="3"/>
  <c r="CG38" i="3"/>
  <c r="CG39" i="3"/>
  <c r="CG40" i="3"/>
  <c r="CG41" i="3"/>
  <c r="CG42" i="3"/>
  <c r="CG44" i="3"/>
  <c r="CG45" i="3"/>
  <c r="CG46" i="3"/>
  <c r="CG47" i="3"/>
  <c r="CG48" i="3"/>
  <c r="CG50" i="3"/>
  <c r="CG51" i="3"/>
  <c r="CG52" i="3"/>
  <c r="CG53" i="3"/>
  <c r="CG54" i="3"/>
  <c r="CG60" i="3"/>
  <c r="CG61" i="3"/>
  <c r="CG62" i="3"/>
  <c r="CG63" i="3"/>
  <c r="CG65" i="3"/>
  <c r="CG66" i="3"/>
  <c r="CG67" i="3"/>
  <c r="CG68" i="3"/>
  <c r="CG69" i="3"/>
  <c r="CG71" i="3"/>
  <c r="CG72" i="3"/>
  <c r="CG73" i="3"/>
  <c r="CG74" i="3"/>
  <c r="CG75" i="3"/>
  <c r="CG77" i="3"/>
  <c r="CG78" i="3"/>
  <c r="CG79" i="3"/>
  <c r="CG80" i="3"/>
  <c r="CG81" i="3"/>
  <c r="CG83" i="3"/>
  <c r="CG84" i="3"/>
  <c r="CG85" i="3"/>
  <c r="CG86" i="3"/>
  <c r="CG87" i="3"/>
  <c r="CG92" i="3"/>
  <c r="CG93" i="3"/>
  <c r="CG94" i="3"/>
  <c r="CG95" i="3"/>
  <c r="CG96" i="3"/>
  <c r="CG98" i="3"/>
  <c r="CG99" i="3"/>
  <c r="CG100" i="3"/>
  <c r="CG101" i="3"/>
  <c r="CG102" i="3"/>
  <c r="CG104" i="3"/>
  <c r="CG105" i="3"/>
  <c r="CG106" i="3"/>
  <c r="CG107" i="3"/>
  <c r="CG108" i="3"/>
  <c r="CG110" i="3"/>
  <c r="CG111" i="3"/>
  <c r="CG112" i="3"/>
  <c r="CG113" i="3"/>
  <c r="CG114" i="3"/>
  <c r="CG116" i="3"/>
  <c r="CG117" i="3"/>
  <c r="CG118" i="3"/>
  <c r="CG119" i="3"/>
  <c r="CG120" i="3"/>
  <c r="CG125" i="3"/>
  <c r="CG126" i="3"/>
  <c r="CG127" i="3"/>
  <c r="CG128" i="3"/>
  <c r="CG129" i="3"/>
  <c r="CG131" i="3"/>
  <c r="CG132" i="3"/>
  <c r="CG133" i="3"/>
  <c r="CG134" i="3"/>
  <c r="CG135" i="3"/>
  <c r="CG137" i="3"/>
  <c r="CG138" i="3"/>
  <c r="CG139" i="3"/>
  <c r="CG140" i="3"/>
  <c r="CG141" i="3"/>
  <c r="CG143" i="3"/>
  <c r="CG144" i="3"/>
  <c r="CG145" i="3"/>
  <c r="CG146" i="3"/>
  <c r="CG147" i="3"/>
  <c r="CG149" i="3"/>
  <c r="CG150" i="3"/>
  <c r="CG151" i="3"/>
  <c r="CG152" i="3"/>
  <c r="CG153" i="3"/>
  <c r="CG158" i="3"/>
  <c r="CG159" i="3"/>
  <c r="CG160" i="3"/>
  <c r="CG161" i="3"/>
  <c r="CG162" i="3"/>
  <c r="CG164" i="3"/>
  <c r="CG165" i="3"/>
  <c r="CG166" i="3"/>
  <c r="CG167" i="3"/>
  <c r="CG168" i="3"/>
  <c r="CG170" i="3"/>
  <c r="CG171" i="3"/>
  <c r="CG172" i="3"/>
  <c r="CG173" i="3"/>
  <c r="CG174" i="3"/>
  <c r="CG176" i="3"/>
  <c r="CG177" i="3"/>
  <c r="CG178" i="3"/>
  <c r="CG179" i="3"/>
  <c r="CG180" i="3"/>
  <c r="CG182" i="3"/>
  <c r="CG183" i="3"/>
  <c r="CG184" i="3"/>
  <c r="CG185" i="3"/>
  <c r="CG186" i="3"/>
  <c r="CG191" i="3"/>
  <c r="CG192" i="3"/>
  <c r="CG193" i="3"/>
  <c r="CG194" i="3"/>
  <c r="CG195" i="3"/>
  <c r="CG197" i="3"/>
  <c r="CG198" i="3"/>
  <c r="CG199" i="3"/>
  <c r="CG200" i="3"/>
  <c r="CG201" i="3"/>
  <c r="CG203" i="3"/>
  <c r="CG204" i="3"/>
  <c r="CG205" i="3"/>
  <c r="CG206" i="3"/>
  <c r="CG207" i="3"/>
  <c r="CG209" i="3"/>
  <c r="CG210" i="3"/>
  <c r="CG211" i="3"/>
  <c r="CG212" i="3"/>
  <c r="CG213" i="3"/>
  <c r="CG215" i="3"/>
  <c r="CG216" i="3"/>
  <c r="CG217" i="3"/>
  <c r="CG218" i="3"/>
  <c r="CG219" i="3"/>
  <c r="BJ26" i="3"/>
  <c r="BK26" i="3"/>
  <c r="BM26" i="3"/>
  <c r="BJ27" i="3"/>
  <c r="BK27" i="3"/>
  <c r="BL27" i="3"/>
  <c r="BM27" i="3"/>
  <c r="BJ28" i="3"/>
  <c r="BK28" i="3"/>
  <c r="BL28" i="3"/>
  <c r="BM28" i="3"/>
  <c r="BJ29" i="3"/>
  <c r="BK29" i="3"/>
  <c r="BL29" i="3"/>
  <c r="BM29" i="3"/>
  <c r="BJ30" i="3"/>
  <c r="BK30" i="3"/>
  <c r="BL30" i="3"/>
  <c r="BM30" i="3"/>
  <c r="BJ32" i="3"/>
  <c r="BK32" i="3"/>
  <c r="BM32" i="3"/>
  <c r="BJ33" i="3"/>
  <c r="BK33" i="3"/>
  <c r="BL33" i="3"/>
  <c r="BM33" i="3"/>
  <c r="BJ34" i="3"/>
  <c r="BK34" i="3"/>
  <c r="BL34" i="3"/>
  <c r="BM34" i="3"/>
  <c r="BJ35" i="3"/>
  <c r="BK35" i="3"/>
  <c r="BL35" i="3"/>
  <c r="BM35" i="3"/>
  <c r="BJ36" i="3"/>
  <c r="BK36" i="3"/>
  <c r="BL36" i="3"/>
  <c r="BM36" i="3"/>
  <c r="BJ38" i="3"/>
  <c r="BK38" i="3"/>
  <c r="BM38" i="3"/>
  <c r="BJ39" i="3"/>
  <c r="BK39" i="3"/>
  <c r="BL39" i="3"/>
  <c r="BM39" i="3"/>
  <c r="BJ40" i="3"/>
  <c r="BK40" i="3"/>
  <c r="BL40" i="3"/>
  <c r="BM40" i="3"/>
  <c r="BJ41" i="3"/>
  <c r="BK41" i="3"/>
  <c r="BL41" i="3"/>
  <c r="BM41" i="3"/>
  <c r="BJ42" i="3"/>
  <c r="BK42" i="3"/>
  <c r="BL42" i="3"/>
  <c r="BM42" i="3"/>
  <c r="BJ44" i="3"/>
  <c r="BK44" i="3"/>
  <c r="BM44" i="3"/>
  <c r="BJ45" i="3"/>
  <c r="BK45" i="3"/>
  <c r="BL45" i="3"/>
  <c r="BM45" i="3"/>
  <c r="BJ46" i="3"/>
  <c r="BK46" i="3"/>
  <c r="BL46" i="3"/>
  <c r="BM46" i="3"/>
  <c r="BJ47" i="3"/>
  <c r="BK47" i="3"/>
  <c r="BL47" i="3"/>
  <c r="BM47" i="3"/>
  <c r="BJ48" i="3"/>
  <c r="BK48" i="3"/>
  <c r="BL48" i="3"/>
  <c r="BM48" i="3"/>
  <c r="BJ49" i="3"/>
  <c r="BL49" i="3"/>
  <c r="BJ50" i="3"/>
  <c r="BK50" i="3"/>
  <c r="BM50" i="3"/>
  <c r="BJ51" i="3"/>
  <c r="BK51" i="3"/>
  <c r="BL51" i="3"/>
  <c r="BM51" i="3"/>
  <c r="BJ52" i="3"/>
  <c r="BK52" i="3"/>
  <c r="BL52" i="3"/>
  <c r="BM52" i="3"/>
  <c r="BJ53" i="3"/>
  <c r="BK53" i="3"/>
  <c r="BL53" i="3"/>
  <c r="BM53" i="3"/>
  <c r="BJ54" i="3"/>
  <c r="BK54" i="3"/>
  <c r="BL54" i="3"/>
  <c r="BM54" i="3"/>
  <c r="BJ59" i="3"/>
  <c r="BK59" i="3"/>
  <c r="BM59" i="3"/>
  <c r="BJ60" i="3"/>
  <c r="BK60" i="3"/>
  <c r="BL60" i="3"/>
  <c r="BM60" i="3"/>
  <c r="BJ61" i="3"/>
  <c r="BK61" i="3"/>
  <c r="BL61" i="3"/>
  <c r="BM61" i="3"/>
  <c r="BJ62" i="3"/>
  <c r="BK62" i="3"/>
  <c r="BL62" i="3"/>
  <c r="BM62" i="3"/>
  <c r="BJ63" i="3"/>
  <c r="BK63" i="3"/>
  <c r="BL63" i="3"/>
  <c r="BM63" i="3"/>
  <c r="BJ65" i="3"/>
  <c r="BK65" i="3"/>
  <c r="BM65" i="3"/>
  <c r="BJ66" i="3"/>
  <c r="BK66" i="3"/>
  <c r="BL66" i="3"/>
  <c r="BM66" i="3"/>
  <c r="BJ67" i="3"/>
  <c r="BK67" i="3"/>
  <c r="BL67" i="3"/>
  <c r="BM67" i="3"/>
  <c r="BJ68" i="3"/>
  <c r="BK68" i="3"/>
  <c r="BL68" i="3"/>
  <c r="BM68" i="3"/>
  <c r="BJ69" i="3"/>
  <c r="BK69" i="3"/>
  <c r="BL69" i="3"/>
  <c r="BM69" i="3"/>
  <c r="BJ71" i="3"/>
  <c r="BK71" i="3"/>
  <c r="BM71" i="3"/>
  <c r="BJ72" i="3"/>
  <c r="BK72" i="3"/>
  <c r="BL72" i="3"/>
  <c r="BM72" i="3"/>
  <c r="BJ73" i="3"/>
  <c r="BK73" i="3"/>
  <c r="BL73" i="3"/>
  <c r="BM73" i="3"/>
  <c r="BJ74" i="3"/>
  <c r="BK74" i="3"/>
  <c r="BL74" i="3"/>
  <c r="BM74" i="3"/>
  <c r="BJ75" i="3"/>
  <c r="BK75" i="3"/>
  <c r="BL75" i="3"/>
  <c r="BM75" i="3"/>
  <c r="BJ76" i="3"/>
  <c r="BJ77" i="3"/>
  <c r="BK77" i="3"/>
  <c r="BM77" i="3"/>
  <c r="BJ78" i="3"/>
  <c r="BK78" i="3"/>
  <c r="BL78" i="3"/>
  <c r="BM78" i="3"/>
  <c r="BJ79" i="3"/>
  <c r="BK79" i="3"/>
  <c r="BL79" i="3"/>
  <c r="BM79" i="3"/>
  <c r="BJ80" i="3"/>
  <c r="BK80" i="3"/>
  <c r="BL80" i="3"/>
  <c r="BM80" i="3"/>
  <c r="BJ81" i="3"/>
  <c r="BK81" i="3"/>
  <c r="BL81" i="3"/>
  <c r="BM81" i="3"/>
  <c r="BJ82" i="3"/>
  <c r="BL82" i="3"/>
  <c r="BJ83" i="3"/>
  <c r="BK83" i="3"/>
  <c r="BM83" i="3"/>
  <c r="BJ84" i="3"/>
  <c r="BK84" i="3"/>
  <c r="BL84" i="3"/>
  <c r="BM84" i="3"/>
  <c r="BJ85" i="3"/>
  <c r="BK85" i="3"/>
  <c r="BL85" i="3"/>
  <c r="BM85" i="3"/>
  <c r="BJ86" i="3"/>
  <c r="BK86" i="3"/>
  <c r="BL86" i="3"/>
  <c r="BM86" i="3"/>
  <c r="BJ87" i="3"/>
  <c r="BK87" i="3"/>
  <c r="BL87" i="3"/>
  <c r="BM87" i="3"/>
  <c r="BJ92" i="3"/>
  <c r="BK92" i="3"/>
  <c r="BM92" i="3"/>
  <c r="BJ93" i="3"/>
  <c r="BK93" i="3"/>
  <c r="BL93" i="3"/>
  <c r="BM93" i="3"/>
  <c r="BJ94" i="3"/>
  <c r="BK94" i="3"/>
  <c r="BL94" i="3"/>
  <c r="BM94" i="3"/>
  <c r="BJ95" i="3"/>
  <c r="BK95" i="3"/>
  <c r="BL95" i="3"/>
  <c r="BM95" i="3"/>
  <c r="BJ96" i="3"/>
  <c r="BK96" i="3"/>
  <c r="BL96" i="3"/>
  <c r="BM96" i="3"/>
  <c r="BJ98" i="3"/>
  <c r="BK98" i="3"/>
  <c r="BM98" i="3"/>
  <c r="BJ99" i="3"/>
  <c r="BK99" i="3"/>
  <c r="BL99" i="3"/>
  <c r="BM99" i="3"/>
  <c r="BJ100" i="3"/>
  <c r="BK100" i="3"/>
  <c r="BL100" i="3"/>
  <c r="BM100" i="3"/>
  <c r="BJ101" i="3"/>
  <c r="BK101" i="3"/>
  <c r="BL101" i="3"/>
  <c r="BM101" i="3"/>
  <c r="BJ102" i="3"/>
  <c r="BK102" i="3"/>
  <c r="BL102" i="3"/>
  <c r="BM102" i="3"/>
  <c r="BJ104" i="3"/>
  <c r="BK104" i="3"/>
  <c r="BM104" i="3"/>
  <c r="BJ105" i="3"/>
  <c r="BK105" i="3"/>
  <c r="BL105" i="3"/>
  <c r="BM105" i="3"/>
  <c r="BJ106" i="3"/>
  <c r="BK106" i="3"/>
  <c r="BL106" i="3"/>
  <c r="BM106" i="3"/>
  <c r="BJ107" i="3"/>
  <c r="BK107" i="3"/>
  <c r="BL107" i="3"/>
  <c r="BM107" i="3"/>
  <c r="BJ108" i="3"/>
  <c r="BK108" i="3"/>
  <c r="BL108" i="3"/>
  <c r="BM108" i="3"/>
  <c r="BJ109" i="3"/>
  <c r="BJ110" i="3"/>
  <c r="BK110" i="3"/>
  <c r="BM110" i="3"/>
  <c r="BJ111" i="3"/>
  <c r="BK111" i="3"/>
  <c r="BL111" i="3"/>
  <c r="BM111" i="3"/>
  <c r="BJ112" i="3"/>
  <c r="BK112" i="3"/>
  <c r="BL112" i="3"/>
  <c r="BM112" i="3"/>
  <c r="BJ113" i="3"/>
  <c r="BK113" i="3"/>
  <c r="BL113" i="3"/>
  <c r="BM113" i="3"/>
  <c r="BJ114" i="3"/>
  <c r="BK114" i="3"/>
  <c r="BL114" i="3"/>
  <c r="BM114" i="3"/>
  <c r="BJ115" i="3"/>
  <c r="BL115" i="3"/>
  <c r="BJ116" i="3"/>
  <c r="BK116" i="3"/>
  <c r="BM116" i="3"/>
  <c r="BJ117" i="3"/>
  <c r="BK117" i="3"/>
  <c r="BL117" i="3"/>
  <c r="BM117" i="3"/>
  <c r="BJ118" i="3"/>
  <c r="BK118" i="3"/>
  <c r="BL118" i="3"/>
  <c r="BM118" i="3"/>
  <c r="BJ119" i="3"/>
  <c r="BK119" i="3"/>
  <c r="BL119" i="3"/>
  <c r="BM119" i="3"/>
  <c r="BJ120" i="3"/>
  <c r="BK120" i="3"/>
  <c r="BL120" i="3"/>
  <c r="BM120" i="3"/>
  <c r="BJ125" i="3"/>
  <c r="BK125" i="3"/>
  <c r="BM125" i="3"/>
  <c r="BJ126" i="3"/>
  <c r="BK126" i="3"/>
  <c r="BL126" i="3"/>
  <c r="BM126" i="3"/>
  <c r="BJ127" i="3"/>
  <c r="BK127" i="3"/>
  <c r="BL127" i="3"/>
  <c r="BM127" i="3"/>
  <c r="BJ128" i="3"/>
  <c r="BK128" i="3"/>
  <c r="BL128" i="3"/>
  <c r="BM128" i="3"/>
  <c r="BJ129" i="3"/>
  <c r="BK129" i="3"/>
  <c r="BL129" i="3"/>
  <c r="BM129" i="3"/>
  <c r="BJ131" i="3"/>
  <c r="BK131" i="3"/>
  <c r="BM131" i="3"/>
  <c r="BJ132" i="3"/>
  <c r="BK132" i="3"/>
  <c r="BL132" i="3"/>
  <c r="BM132" i="3"/>
  <c r="BJ133" i="3"/>
  <c r="BK133" i="3"/>
  <c r="BL133" i="3"/>
  <c r="BM133" i="3"/>
  <c r="BJ134" i="3"/>
  <c r="BK134" i="3"/>
  <c r="BL134" i="3"/>
  <c r="BM134" i="3"/>
  <c r="BJ135" i="3"/>
  <c r="BK135" i="3"/>
  <c r="BL135" i="3"/>
  <c r="BM135" i="3"/>
  <c r="BJ137" i="3"/>
  <c r="BK137" i="3"/>
  <c r="BM137" i="3"/>
  <c r="BJ138" i="3"/>
  <c r="BK138" i="3"/>
  <c r="BL138" i="3"/>
  <c r="BM138" i="3"/>
  <c r="BJ139" i="3"/>
  <c r="BK139" i="3"/>
  <c r="BL139" i="3"/>
  <c r="BM139" i="3"/>
  <c r="BJ140" i="3"/>
  <c r="BK140" i="3"/>
  <c r="BL140" i="3"/>
  <c r="BM140" i="3"/>
  <c r="BJ141" i="3"/>
  <c r="BK141" i="3"/>
  <c r="BL141" i="3"/>
  <c r="BM141" i="3"/>
  <c r="BJ143" i="3"/>
  <c r="BK143" i="3"/>
  <c r="BM143" i="3"/>
  <c r="BJ144" i="3"/>
  <c r="BK144" i="3"/>
  <c r="BL144" i="3"/>
  <c r="BM144" i="3"/>
  <c r="BJ145" i="3"/>
  <c r="BK145" i="3"/>
  <c r="BL145" i="3"/>
  <c r="BM145" i="3"/>
  <c r="BJ146" i="3"/>
  <c r="BK146" i="3"/>
  <c r="BL146" i="3"/>
  <c r="BM146" i="3"/>
  <c r="BJ147" i="3"/>
  <c r="BK147" i="3"/>
  <c r="BL147" i="3"/>
  <c r="BM147" i="3"/>
  <c r="BJ148" i="3"/>
  <c r="BL148" i="3"/>
  <c r="BJ149" i="3"/>
  <c r="BK149" i="3"/>
  <c r="BM149" i="3"/>
  <c r="BJ150" i="3"/>
  <c r="BK150" i="3"/>
  <c r="BL150" i="3"/>
  <c r="BM150" i="3"/>
  <c r="BJ151" i="3"/>
  <c r="BK151" i="3"/>
  <c r="BL151" i="3"/>
  <c r="BM151" i="3"/>
  <c r="BJ152" i="3"/>
  <c r="BK152" i="3"/>
  <c r="BL152" i="3"/>
  <c r="BM152" i="3"/>
  <c r="BJ153" i="3"/>
  <c r="BK153" i="3"/>
  <c r="BL153" i="3"/>
  <c r="BM153" i="3"/>
  <c r="BJ157" i="3"/>
  <c r="BL157" i="3"/>
  <c r="BJ158" i="3"/>
  <c r="BK158" i="3"/>
  <c r="BM158" i="3"/>
  <c r="BJ159" i="3"/>
  <c r="BK159" i="3"/>
  <c r="BL159" i="3"/>
  <c r="BM159" i="3"/>
  <c r="BJ160" i="3"/>
  <c r="BK160" i="3"/>
  <c r="BL160" i="3"/>
  <c r="BM160" i="3"/>
  <c r="BJ161" i="3"/>
  <c r="BK161" i="3"/>
  <c r="BL161" i="3"/>
  <c r="BM161" i="3"/>
  <c r="BJ162" i="3"/>
  <c r="BK162" i="3"/>
  <c r="BL162" i="3"/>
  <c r="BM162" i="3"/>
  <c r="BJ163" i="3"/>
  <c r="BL163" i="3"/>
  <c r="BJ164" i="3"/>
  <c r="BK164" i="3"/>
  <c r="BM164" i="3"/>
  <c r="BJ165" i="3"/>
  <c r="BK165" i="3"/>
  <c r="BL165" i="3"/>
  <c r="BM165" i="3"/>
  <c r="BJ166" i="3"/>
  <c r="BK166" i="3"/>
  <c r="BL166" i="3"/>
  <c r="BM166" i="3"/>
  <c r="BJ167" i="3"/>
  <c r="BK167" i="3"/>
  <c r="BL167" i="3"/>
  <c r="BM167" i="3"/>
  <c r="BJ168" i="3"/>
  <c r="BK168" i="3"/>
  <c r="BL168" i="3"/>
  <c r="BM168" i="3"/>
  <c r="BJ169" i="3"/>
  <c r="BL169" i="3"/>
  <c r="BJ170" i="3"/>
  <c r="BK170" i="3"/>
  <c r="BM170" i="3"/>
  <c r="BJ171" i="3"/>
  <c r="BK171" i="3"/>
  <c r="BL171" i="3"/>
  <c r="BM171" i="3"/>
  <c r="BJ172" i="3"/>
  <c r="BK172" i="3"/>
  <c r="BL172" i="3"/>
  <c r="BM172" i="3"/>
  <c r="BJ173" i="3"/>
  <c r="BK173" i="3"/>
  <c r="BL173" i="3"/>
  <c r="BM173" i="3"/>
  <c r="BJ174" i="3"/>
  <c r="BK174" i="3"/>
  <c r="BL174" i="3"/>
  <c r="BM174" i="3"/>
  <c r="BJ175" i="3"/>
  <c r="BL175" i="3"/>
  <c r="BJ176" i="3"/>
  <c r="BK176" i="3"/>
  <c r="BM176" i="3"/>
  <c r="BJ177" i="3"/>
  <c r="BK177" i="3"/>
  <c r="BL177" i="3"/>
  <c r="BM177" i="3"/>
  <c r="BJ178" i="3"/>
  <c r="BK178" i="3"/>
  <c r="BL178" i="3"/>
  <c r="BM178" i="3"/>
  <c r="BJ179" i="3"/>
  <c r="BK179" i="3"/>
  <c r="BL179" i="3"/>
  <c r="BM179" i="3"/>
  <c r="BJ180" i="3"/>
  <c r="BK180" i="3"/>
  <c r="BL180" i="3"/>
  <c r="BM180" i="3"/>
  <c r="BJ181" i="3"/>
  <c r="BL181" i="3"/>
  <c r="BJ182" i="3"/>
  <c r="BK182" i="3"/>
  <c r="BM182" i="3"/>
  <c r="BJ183" i="3"/>
  <c r="BK183" i="3"/>
  <c r="BL183" i="3"/>
  <c r="BM183" i="3"/>
  <c r="BJ184" i="3"/>
  <c r="BK184" i="3"/>
  <c r="BL184" i="3"/>
  <c r="BM184" i="3"/>
  <c r="BJ185" i="3"/>
  <c r="BK185" i="3"/>
  <c r="BL185" i="3"/>
  <c r="BM185" i="3"/>
  <c r="BJ186" i="3"/>
  <c r="BK186" i="3"/>
  <c r="BL186" i="3"/>
  <c r="BM186" i="3"/>
  <c r="BJ190" i="3"/>
  <c r="BL190" i="3"/>
  <c r="BJ191" i="3"/>
  <c r="BK191" i="3"/>
  <c r="BM191" i="3"/>
  <c r="BJ192" i="3"/>
  <c r="BK192" i="3"/>
  <c r="BL192" i="3"/>
  <c r="BM192" i="3"/>
  <c r="BJ193" i="3"/>
  <c r="BK193" i="3"/>
  <c r="BL193" i="3"/>
  <c r="BM193" i="3"/>
  <c r="BJ194" i="3"/>
  <c r="BK194" i="3"/>
  <c r="BL194" i="3"/>
  <c r="BM194" i="3"/>
  <c r="BJ195" i="3"/>
  <c r="BK195" i="3"/>
  <c r="BL195" i="3"/>
  <c r="BM195" i="3"/>
  <c r="BJ196" i="3"/>
  <c r="BL196" i="3"/>
  <c r="BJ197" i="3"/>
  <c r="BK197" i="3"/>
  <c r="BM197" i="3"/>
  <c r="BJ198" i="3"/>
  <c r="BK198" i="3"/>
  <c r="BL198" i="3"/>
  <c r="BM198" i="3"/>
  <c r="BJ199" i="3"/>
  <c r="BK199" i="3"/>
  <c r="BL199" i="3"/>
  <c r="BM199" i="3"/>
  <c r="BJ200" i="3"/>
  <c r="BK200" i="3"/>
  <c r="BL200" i="3"/>
  <c r="BM200" i="3"/>
  <c r="BJ201" i="3"/>
  <c r="BK201" i="3"/>
  <c r="BL201" i="3"/>
  <c r="BM201" i="3"/>
  <c r="BJ202" i="3"/>
  <c r="BL202" i="3"/>
  <c r="BJ203" i="3"/>
  <c r="BK203" i="3"/>
  <c r="BM203" i="3"/>
  <c r="BJ204" i="3"/>
  <c r="BK204" i="3"/>
  <c r="BL204" i="3"/>
  <c r="BM204" i="3"/>
  <c r="BJ205" i="3"/>
  <c r="BK205" i="3"/>
  <c r="BL205" i="3"/>
  <c r="BM205" i="3"/>
  <c r="BJ206" i="3"/>
  <c r="BK206" i="3"/>
  <c r="BL206" i="3"/>
  <c r="BM206" i="3"/>
  <c r="BJ207" i="3"/>
  <c r="BK207" i="3"/>
  <c r="BL207" i="3"/>
  <c r="BM207" i="3"/>
  <c r="BJ208" i="3"/>
  <c r="BL208" i="3"/>
  <c r="BJ209" i="3"/>
  <c r="BK209" i="3"/>
  <c r="BM209" i="3"/>
  <c r="BJ210" i="3"/>
  <c r="BK210" i="3"/>
  <c r="BL210" i="3"/>
  <c r="BM210" i="3"/>
  <c r="BJ211" i="3"/>
  <c r="BK211" i="3"/>
  <c r="BL211" i="3"/>
  <c r="BM211" i="3"/>
  <c r="BJ212" i="3"/>
  <c r="BK212" i="3"/>
  <c r="BL212" i="3"/>
  <c r="BM212" i="3"/>
  <c r="BJ213" i="3"/>
  <c r="BK213" i="3"/>
  <c r="BL213" i="3"/>
  <c r="BM213" i="3"/>
  <c r="BJ214" i="3"/>
  <c r="BL214" i="3"/>
  <c r="BJ215" i="3"/>
  <c r="BK215" i="3"/>
  <c r="BM215" i="3"/>
  <c r="BJ216" i="3"/>
  <c r="BK216" i="3"/>
  <c r="BL216" i="3"/>
  <c r="BM216" i="3"/>
  <c r="BJ217" i="3"/>
  <c r="BK217" i="3"/>
  <c r="BL217" i="3"/>
  <c r="BM217" i="3"/>
  <c r="BJ218" i="3"/>
  <c r="BK218" i="3"/>
  <c r="BL218" i="3"/>
  <c r="BM218" i="3"/>
  <c r="BJ219" i="3"/>
  <c r="BK219" i="3"/>
  <c r="BL219" i="3"/>
  <c r="BM219" i="3"/>
  <c r="AQ26" i="3"/>
  <c r="AR26" i="3"/>
  <c r="AT26" i="3"/>
  <c r="AQ27" i="3"/>
  <c r="AR27" i="3"/>
  <c r="AS27" i="3"/>
  <c r="AT27" i="3"/>
  <c r="AQ28" i="3"/>
  <c r="AR28" i="3"/>
  <c r="AS28" i="3"/>
  <c r="AT28" i="3"/>
  <c r="AQ29" i="3"/>
  <c r="AR29" i="3"/>
  <c r="AS29" i="3"/>
  <c r="AT29" i="3"/>
  <c r="AQ30" i="3"/>
  <c r="AR30" i="3"/>
  <c r="AS30" i="3"/>
  <c r="AT30" i="3"/>
  <c r="AQ32" i="3"/>
  <c r="AR32" i="3"/>
  <c r="AT32" i="3"/>
  <c r="AQ33" i="3"/>
  <c r="AR33" i="3"/>
  <c r="AS33" i="3"/>
  <c r="AT33" i="3"/>
  <c r="AQ34" i="3"/>
  <c r="AR34" i="3"/>
  <c r="AS34" i="3"/>
  <c r="AT34" i="3"/>
  <c r="AQ35" i="3"/>
  <c r="AR35" i="3"/>
  <c r="AS35" i="3"/>
  <c r="AT35" i="3"/>
  <c r="AQ36" i="3"/>
  <c r="AR36" i="3"/>
  <c r="AS36" i="3"/>
  <c r="AT36" i="3"/>
  <c r="AQ38" i="3"/>
  <c r="AR38" i="3"/>
  <c r="AT38" i="3"/>
  <c r="AQ39" i="3"/>
  <c r="AR39" i="3"/>
  <c r="AS39" i="3"/>
  <c r="AT39" i="3"/>
  <c r="AQ40" i="3"/>
  <c r="AR40" i="3"/>
  <c r="AS40" i="3"/>
  <c r="AT40" i="3"/>
  <c r="AQ41" i="3"/>
  <c r="AR41" i="3"/>
  <c r="AS41" i="3"/>
  <c r="AT41" i="3"/>
  <c r="AQ42" i="3"/>
  <c r="AR42" i="3"/>
  <c r="AS42" i="3"/>
  <c r="AT42" i="3"/>
  <c r="AQ44" i="3"/>
  <c r="AR44" i="3"/>
  <c r="AT44" i="3"/>
  <c r="AQ45" i="3"/>
  <c r="AR45" i="3"/>
  <c r="AS45" i="3"/>
  <c r="AT45" i="3"/>
  <c r="AQ46" i="3"/>
  <c r="AR46" i="3"/>
  <c r="AS46" i="3"/>
  <c r="AT46" i="3"/>
  <c r="AQ47" i="3"/>
  <c r="AR47" i="3"/>
  <c r="AS47" i="3"/>
  <c r="AT47" i="3"/>
  <c r="AQ48" i="3"/>
  <c r="AR48" i="3"/>
  <c r="AS48" i="3"/>
  <c r="AT48" i="3"/>
  <c r="AQ49" i="3"/>
  <c r="AS49" i="3"/>
  <c r="AQ50" i="3"/>
  <c r="AR50" i="3"/>
  <c r="AT50" i="3"/>
  <c r="AQ51" i="3"/>
  <c r="AR51" i="3"/>
  <c r="AS51" i="3"/>
  <c r="AT51" i="3"/>
  <c r="AQ52" i="3"/>
  <c r="AR52" i="3"/>
  <c r="AS52" i="3"/>
  <c r="AT52" i="3"/>
  <c r="AQ53" i="3"/>
  <c r="AR53" i="3"/>
  <c r="AS53" i="3"/>
  <c r="AT53" i="3"/>
  <c r="AQ54" i="3"/>
  <c r="AR54" i="3"/>
  <c r="AS54" i="3"/>
  <c r="AT54" i="3"/>
  <c r="AQ59" i="3"/>
  <c r="AR59" i="3"/>
  <c r="AT59" i="3"/>
  <c r="AQ60" i="3"/>
  <c r="AR60" i="3"/>
  <c r="AS60" i="3"/>
  <c r="AT60" i="3"/>
  <c r="AQ61" i="3"/>
  <c r="AR61" i="3"/>
  <c r="AS61" i="3"/>
  <c r="AT61" i="3"/>
  <c r="AQ62" i="3"/>
  <c r="AR62" i="3"/>
  <c r="AS62" i="3"/>
  <c r="AT62" i="3"/>
  <c r="AQ63" i="3"/>
  <c r="AR63" i="3"/>
  <c r="AS63" i="3"/>
  <c r="AT63" i="3"/>
  <c r="AQ65" i="3"/>
  <c r="AR65" i="3"/>
  <c r="AT65" i="3"/>
  <c r="AQ66" i="3"/>
  <c r="AR66" i="3"/>
  <c r="AS66" i="3"/>
  <c r="AT66" i="3"/>
  <c r="AQ67" i="3"/>
  <c r="AR67" i="3"/>
  <c r="AS67" i="3"/>
  <c r="AT67" i="3"/>
  <c r="AQ68" i="3"/>
  <c r="AR68" i="3"/>
  <c r="AS68" i="3"/>
  <c r="AT68" i="3"/>
  <c r="AQ69" i="3"/>
  <c r="AR69" i="3"/>
  <c r="AS69" i="3"/>
  <c r="AT69" i="3"/>
  <c r="AQ71" i="3"/>
  <c r="AR71" i="3"/>
  <c r="AT71" i="3"/>
  <c r="AQ72" i="3"/>
  <c r="AR72" i="3"/>
  <c r="AS72" i="3"/>
  <c r="AT72" i="3"/>
  <c r="AQ73" i="3"/>
  <c r="AR73" i="3"/>
  <c r="AS73" i="3"/>
  <c r="AT73" i="3"/>
  <c r="AQ74" i="3"/>
  <c r="AR74" i="3"/>
  <c r="AS74" i="3"/>
  <c r="AT74" i="3"/>
  <c r="AQ75" i="3"/>
  <c r="AR75" i="3"/>
  <c r="AS75" i="3"/>
  <c r="AT75" i="3"/>
  <c r="AQ76" i="3"/>
  <c r="AQ77" i="3"/>
  <c r="AR77" i="3"/>
  <c r="AT77" i="3"/>
  <c r="AQ78" i="3"/>
  <c r="AR78" i="3"/>
  <c r="AS78" i="3"/>
  <c r="AT78" i="3"/>
  <c r="AQ79" i="3"/>
  <c r="AR79" i="3"/>
  <c r="AS79" i="3"/>
  <c r="AT79" i="3"/>
  <c r="AQ80" i="3"/>
  <c r="AR80" i="3"/>
  <c r="AS80" i="3"/>
  <c r="AT80" i="3"/>
  <c r="AQ81" i="3"/>
  <c r="AR81" i="3"/>
  <c r="AS81" i="3"/>
  <c r="AT81" i="3"/>
  <c r="AQ82" i="3"/>
  <c r="AS82" i="3"/>
  <c r="AQ83" i="3"/>
  <c r="AR83" i="3"/>
  <c r="AT83" i="3"/>
  <c r="AQ84" i="3"/>
  <c r="AR84" i="3"/>
  <c r="AS84" i="3"/>
  <c r="AT84" i="3"/>
  <c r="AQ85" i="3"/>
  <c r="AR85" i="3"/>
  <c r="AS85" i="3"/>
  <c r="AT85" i="3"/>
  <c r="AQ86" i="3"/>
  <c r="AR86" i="3"/>
  <c r="AS86" i="3"/>
  <c r="AT86" i="3"/>
  <c r="AQ87" i="3"/>
  <c r="AR87" i="3"/>
  <c r="AS87" i="3"/>
  <c r="AT87" i="3"/>
  <c r="AQ92" i="3"/>
  <c r="AR92" i="3"/>
  <c r="AT92" i="3"/>
  <c r="AQ93" i="3"/>
  <c r="AR93" i="3"/>
  <c r="AS93" i="3"/>
  <c r="AT93" i="3"/>
  <c r="AQ94" i="3"/>
  <c r="AR94" i="3"/>
  <c r="AS94" i="3"/>
  <c r="AT94" i="3"/>
  <c r="AQ95" i="3"/>
  <c r="AR95" i="3"/>
  <c r="AS95" i="3"/>
  <c r="AT95" i="3"/>
  <c r="AQ96" i="3"/>
  <c r="AR96" i="3"/>
  <c r="AS96" i="3"/>
  <c r="AT96" i="3"/>
  <c r="AQ98" i="3"/>
  <c r="AR98" i="3"/>
  <c r="AT98" i="3"/>
  <c r="AQ99" i="3"/>
  <c r="AR99" i="3"/>
  <c r="AS99" i="3"/>
  <c r="AT99" i="3"/>
  <c r="AQ100" i="3"/>
  <c r="AR100" i="3"/>
  <c r="AS100" i="3"/>
  <c r="AT100" i="3"/>
  <c r="AQ101" i="3"/>
  <c r="AR101" i="3"/>
  <c r="AS101" i="3"/>
  <c r="AT101" i="3"/>
  <c r="AQ102" i="3"/>
  <c r="AR102" i="3"/>
  <c r="AS102" i="3"/>
  <c r="AT102" i="3"/>
  <c r="AQ104" i="3"/>
  <c r="AR104" i="3"/>
  <c r="AT104" i="3"/>
  <c r="AQ105" i="3"/>
  <c r="AR105" i="3"/>
  <c r="AS105" i="3"/>
  <c r="AT105" i="3"/>
  <c r="AQ106" i="3"/>
  <c r="AR106" i="3"/>
  <c r="AS106" i="3"/>
  <c r="AT106" i="3"/>
  <c r="AQ107" i="3"/>
  <c r="AR107" i="3"/>
  <c r="AS107" i="3"/>
  <c r="AT107" i="3"/>
  <c r="AQ108" i="3"/>
  <c r="AR108" i="3"/>
  <c r="AS108" i="3"/>
  <c r="AT108" i="3"/>
  <c r="AQ110" i="3"/>
  <c r="AR110" i="3"/>
  <c r="AT110" i="3"/>
  <c r="AQ111" i="3"/>
  <c r="AR111" i="3"/>
  <c r="AS111" i="3"/>
  <c r="AT111" i="3"/>
  <c r="AQ112" i="3"/>
  <c r="AR112" i="3"/>
  <c r="AS112" i="3"/>
  <c r="AT112" i="3"/>
  <c r="AQ113" i="3"/>
  <c r="AR113" i="3"/>
  <c r="AS113" i="3"/>
  <c r="AT113" i="3"/>
  <c r="AQ114" i="3"/>
  <c r="AR114" i="3"/>
  <c r="AS114" i="3"/>
  <c r="AT114" i="3"/>
  <c r="AQ115" i="3"/>
  <c r="AS115" i="3"/>
  <c r="AQ116" i="3"/>
  <c r="AR116" i="3"/>
  <c r="AT116" i="3"/>
  <c r="AQ117" i="3"/>
  <c r="AR117" i="3"/>
  <c r="AS117" i="3"/>
  <c r="AT117" i="3"/>
  <c r="AQ118" i="3"/>
  <c r="AR118" i="3"/>
  <c r="AS118" i="3"/>
  <c r="AT118" i="3"/>
  <c r="AQ119" i="3"/>
  <c r="AR119" i="3"/>
  <c r="AS119" i="3"/>
  <c r="AT119" i="3"/>
  <c r="AQ120" i="3"/>
  <c r="AR120" i="3"/>
  <c r="AS120" i="3"/>
  <c r="AT120" i="3"/>
  <c r="AQ125" i="3"/>
  <c r="AR125" i="3"/>
  <c r="AT125" i="3"/>
  <c r="AQ126" i="3"/>
  <c r="AR126" i="3"/>
  <c r="AS126" i="3"/>
  <c r="AT126" i="3"/>
  <c r="AQ127" i="3"/>
  <c r="AR127" i="3"/>
  <c r="AS127" i="3"/>
  <c r="AT127" i="3"/>
  <c r="AQ128" i="3"/>
  <c r="AR128" i="3"/>
  <c r="AS128" i="3"/>
  <c r="AT128" i="3"/>
  <c r="AQ129" i="3"/>
  <c r="AR129" i="3"/>
  <c r="AS129" i="3"/>
  <c r="AT129" i="3"/>
  <c r="AQ131" i="3"/>
  <c r="AR131" i="3"/>
  <c r="AT131" i="3"/>
  <c r="AQ132" i="3"/>
  <c r="AR132" i="3"/>
  <c r="AS132" i="3"/>
  <c r="AT132" i="3"/>
  <c r="AQ133" i="3"/>
  <c r="AR133" i="3"/>
  <c r="AS133" i="3"/>
  <c r="AT133" i="3"/>
  <c r="AQ134" i="3"/>
  <c r="AR134" i="3"/>
  <c r="AS134" i="3"/>
  <c r="AT134" i="3"/>
  <c r="AQ135" i="3"/>
  <c r="AR135" i="3"/>
  <c r="AS135" i="3"/>
  <c r="AT135" i="3"/>
  <c r="AQ137" i="3"/>
  <c r="AR137" i="3"/>
  <c r="AT137" i="3"/>
  <c r="AQ138" i="3"/>
  <c r="AR138" i="3"/>
  <c r="AS138" i="3"/>
  <c r="AT138" i="3"/>
  <c r="AQ139" i="3"/>
  <c r="AR139" i="3"/>
  <c r="AS139" i="3"/>
  <c r="AT139" i="3"/>
  <c r="AQ140" i="3"/>
  <c r="AR140" i="3"/>
  <c r="AS140" i="3"/>
  <c r="AT140" i="3"/>
  <c r="AQ141" i="3"/>
  <c r="AR141" i="3"/>
  <c r="AS141" i="3"/>
  <c r="AT141" i="3"/>
  <c r="AQ143" i="3"/>
  <c r="AR143" i="3"/>
  <c r="AT143" i="3"/>
  <c r="AQ144" i="3"/>
  <c r="AR144" i="3"/>
  <c r="AS144" i="3"/>
  <c r="AT144" i="3"/>
  <c r="AQ145" i="3"/>
  <c r="AR145" i="3"/>
  <c r="AS145" i="3"/>
  <c r="AT145" i="3"/>
  <c r="AQ146" i="3"/>
  <c r="AR146" i="3"/>
  <c r="AS146" i="3"/>
  <c r="AT146" i="3"/>
  <c r="AQ147" i="3"/>
  <c r="AR147" i="3"/>
  <c r="AS147" i="3"/>
  <c r="AT147" i="3"/>
  <c r="AQ148" i="3"/>
  <c r="AS148" i="3"/>
  <c r="AQ149" i="3"/>
  <c r="AR149" i="3"/>
  <c r="AT149" i="3"/>
  <c r="AQ150" i="3"/>
  <c r="AR150" i="3"/>
  <c r="AS150" i="3"/>
  <c r="AT150" i="3"/>
  <c r="AQ151" i="3"/>
  <c r="AR151" i="3"/>
  <c r="AS151" i="3"/>
  <c r="AT151" i="3"/>
  <c r="AQ152" i="3"/>
  <c r="AR152" i="3"/>
  <c r="AS152" i="3"/>
  <c r="AT152" i="3"/>
  <c r="AQ153" i="3"/>
  <c r="AR153" i="3"/>
  <c r="AS153" i="3"/>
  <c r="AT153" i="3"/>
  <c r="AQ157" i="3"/>
  <c r="AS157" i="3"/>
  <c r="AQ158" i="3"/>
  <c r="AR158" i="3"/>
  <c r="AT158" i="3"/>
  <c r="AQ159" i="3"/>
  <c r="AR159" i="3"/>
  <c r="AS159" i="3"/>
  <c r="AT159" i="3"/>
  <c r="AQ160" i="3"/>
  <c r="AR160" i="3"/>
  <c r="AS160" i="3"/>
  <c r="AT160" i="3"/>
  <c r="AQ161" i="3"/>
  <c r="AR161" i="3"/>
  <c r="AS161" i="3"/>
  <c r="AT161" i="3"/>
  <c r="AQ162" i="3"/>
  <c r="AR162" i="3"/>
  <c r="AS162" i="3"/>
  <c r="AT162" i="3"/>
  <c r="AQ163" i="3"/>
  <c r="AS163" i="3"/>
  <c r="AQ164" i="3"/>
  <c r="AR164" i="3"/>
  <c r="AT164" i="3"/>
  <c r="AQ165" i="3"/>
  <c r="AR165" i="3"/>
  <c r="AS165" i="3"/>
  <c r="AT165" i="3"/>
  <c r="AQ166" i="3"/>
  <c r="AR166" i="3"/>
  <c r="AS166" i="3"/>
  <c r="AT166" i="3"/>
  <c r="AQ167" i="3"/>
  <c r="AR167" i="3"/>
  <c r="AS167" i="3"/>
  <c r="AT167" i="3"/>
  <c r="AQ168" i="3"/>
  <c r="AR168" i="3"/>
  <c r="AS168" i="3"/>
  <c r="AT168" i="3"/>
  <c r="AQ169" i="3"/>
  <c r="AS169" i="3"/>
  <c r="AQ170" i="3"/>
  <c r="AR170" i="3"/>
  <c r="AT170" i="3"/>
  <c r="AQ171" i="3"/>
  <c r="AR171" i="3"/>
  <c r="AS171" i="3"/>
  <c r="AT171" i="3"/>
  <c r="AQ172" i="3"/>
  <c r="AR172" i="3"/>
  <c r="AS172" i="3"/>
  <c r="AT172" i="3"/>
  <c r="AQ173" i="3"/>
  <c r="AR173" i="3"/>
  <c r="AS173" i="3"/>
  <c r="AT173" i="3"/>
  <c r="AQ174" i="3"/>
  <c r="AR174" i="3"/>
  <c r="AS174" i="3"/>
  <c r="AT174" i="3"/>
  <c r="AQ175" i="3"/>
  <c r="AS175" i="3"/>
  <c r="AQ176" i="3"/>
  <c r="AR176" i="3"/>
  <c r="AT176" i="3"/>
  <c r="AQ177" i="3"/>
  <c r="AR177" i="3"/>
  <c r="AS177" i="3"/>
  <c r="AT177" i="3"/>
  <c r="AQ178" i="3"/>
  <c r="AR178" i="3"/>
  <c r="AS178" i="3"/>
  <c r="AT178" i="3"/>
  <c r="AQ179" i="3"/>
  <c r="AR179" i="3"/>
  <c r="AS179" i="3"/>
  <c r="AT179" i="3"/>
  <c r="AQ180" i="3"/>
  <c r="AR180" i="3"/>
  <c r="AS180" i="3"/>
  <c r="AT180" i="3"/>
  <c r="AQ181" i="3"/>
  <c r="AS181" i="3"/>
  <c r="AQ182" i="3"/>
  <c r="AR182" i="3"/>
  <c r="AT182" i="3"/>
  <c r="AQ183" i="3"/>
  <c r="AR183" i="3"/>
  <c r="AS183" i="3"/>
  <c r="AT183" i="3"/>
  <c r="AQ184" i="3"/>
  <c r="AR184" i="3"/>
  <c r="AS184" i="3"/>
  <c r="AT184" i="3"/>
  <c r="AQ185" i="3"/>
  <c r="AR185" i="3"/>
  <c r="AS185" i="3"/>
  <c r="AT185" i="3"/>
  <c r="AQ186" i="3"/>
  <c r="AR186" i="3"/>
  <c r="AS186" i="3"/>
  <c r="AT186" i="3"/>
  <c r="AQ190" i="3"/>
  <c r="AS190" i="3"/>
  <c r="AQ191" i="3"/>
  <c r="AR191" i="3"/>
  <c r="AT191" i="3"/>
  <c r="AQ192" i="3"/>
  <c r="AR192" i="3"/>
  <c r="AS192" i="3"/>
  <c r="AT192" i="3"/>
  <c r="AQ193" i="3"/>
  <c r="AR193" i="3"/>
  <c r="AS193" i="3"/>
  <c r="AT193" i="3"/>
  <c r="AQ194" i="3"/>
  <c r="AR194" i="3"/>
  <c r="AS194" i="3"/>
  <c r="AT194" i="3"/>
  <c r="AQ195" i="3"/>
  <c r="AR195" i="3"/>
  <c r="AS195" i="3"/>
  <c r="AT195" i="3"/>
  <c r="AQ196" i="3"/>
  <c r="AS196" i="3"/>
  <c r="AQ197" i="3"/>
  <c r="AR197" i="3"/>
  <c r="AT197" i="3"/>
  <c r="AQ198" i="3"/>
  <c r="AR198" i="3"/>
  <c r="AS198" i="3"/>
  <c r="AT198" i="3"/>
  <c r="AQ199" i="3"/>
  <c r="AR199" i="3"/>
  <c r="AS199" i="3"/>
  <c r="AT199" i="3"/>
  <c r="AQ200" i="3"/>
  <c r="AR200" i="3"/>
  <c r="AS200" i="3"/>
  <c r="AT200" i="3"/>
  <c r="AQ201" i="3"/>
  <c r="AR201" i="3"/>
  <c r="AS201" i="3"/>
  <c r="AT201" i="3"/>
  <c r="AQ202" i="3"/>
  <c r="AS202" i="3"/>
  <c r="AQ203" i="3"/>
  <c r="AR203" i="3"/>
  <c r="AT203" i="3"/>
  <c r="AQ204" i="3"/>
  <c r="AR204" i="3"/>
  <c r="AS204" i="3"/>
  <c r="AT204" i="3"/>
  <c r="AQ205" i="3"/>
  <c r="AR205" i="3"/>
  <c r="AS205" i="3"/>
  <c r="AT205" i="3"/>
  <c r="AQ206" i="3"/>
  <c r="AR206" i="3"/>
  <c r="AS206" i="3"/>
  <c r="AT206" i="3"/>
  <c r="AQ207" i="3"/>
  <c r="AR207" i="3"/>
  <c r="AS207" i="3"/>
  <c r="AT207" i="3"/>
  <c r="AQ208" i="3"/>
  <c r="AS208" i="3"/>
  <c r="AQ209" i="3"/>
  <c r="AR209" i="3"/>
  <c r="AT209" i="3"/>
  <c r="AQ210" i="3"/>
  <c r="AR210" i="3"/>
  <c r="AS210" i="3"/>
  <c r="AT210" i="3"/>
  <c r="AQ211" i="3"/>
  <c r="AR211" i="3"/>
  <c r="AS211" i="3"/>
  <c r="AT211" i="3"/>
  <c r="AQ212" i="3"/>
  <c r="AR212" i="3"/>
  <c r="AS212" i="3"/>
  <c r="AT212" i="3"/>
  <c r="AQ213" i="3"/>
  <c r="AR213" i="3"/>
  <c r="AS213" i="3"/>
  <c r="AT213" i="3"/>
  <c r="AQ214" i="3"/>
  <c r="AS214" i="3"/>
  <c r="AQ215" i="3"/>
  <c r="AR215" i="3"/>
  <c r="AT215" i="3"/>
  <c r="AQ216" i="3"/>
  <c r="AR216" i="3"/>
  <c r="AS216" i="3"/>
  <c r="AT216" i="3"/>
  <c r="AQ217" i="3"/>
  <c r="AR217" i="3"/>
  <c r="AS217" i="3"/>
  <c r="AT217" i="3"/>
  <c r="AQ218" i="3"/>
  <c r="AR218" i="3"/>
  <c r="AS218" i="3"/>
  <c r="AT218" i="3"/>
  <c r="AQ219" i="3"/>
  <c r="AR219" i="3"/>
  <c r="AS219" i="3"/>
  <c r="AT219" i="3"/>
  <c r="X26" i="3"/>
  <c r="X27" i="3"/>
  <c r="X28" i="3"/>
  <c r="Y28" i="3"/>
  <c r="Z28" i="3"/>
  <c r="AA28" i="3"/>
  <c r="X29" i="3"/>
  <c r="Y29" i="3"/>
  <c r="Z29" i="3"/>
  <c r="AA29" i="3"/>
  <c r="X30" i="3"/>
  <c r="Y30" i="3"/>
  <c r="Z30" i="3"/>
  <c r="AA30" i="3"/>
  <c r="X32" i="3"/>
  <c r="Y32" i="3"/>
  <c r="AA32" i="3"/>
  <c r="X33" i="3"/>
  <c r="Y33" i="3"/>
  <c r="Z33" i="3"/>
  <c r="AA33" i="3"/>
  <c r="X34" i="3"/>
  <c r="Y34" i="3"/>
  <c r="Z34" i="3"/>
  <c r="AA34" i="3"/>
  <c r="X35" i="3"/>
  <c r="Y35" i="3"/>
  <c r="Z35" i="3"/>
  <c r="AA35" i="3"/>
  <c r="X36" i="3"/>
  <c r="Y36" i="3"/>
  <c r="Z36" i="3"/>
  <c r="AA36" i="3"/>
  <c r="X38" i="3"/>
  <c r="Y38" i="3"/>
  <c r="AA38" i="3"/>
  <c r="X39" i="3"/>
  <c r="Y39" i="3"/>
  <c r="Z39" i="3"/>
  <c r="AA39" i="3"/>
  <c r="X40" i="3"/>
  <c r="Y40" i="3"/>
  <c r="Z40" i="3"/>
  <c r="AA40" i="3"/>
  <c r="X41" i="3"/>
  <c r="Y41" i="3"/>
  <c r="Z41" i="3"/>
  <c r="AA41" i="3"/>
  <c r="X42" i="3"/>
  <c r="Y42" i="3"/>
  <c r="Z42" i="3"/>
  <c r="AA42" i="3"/>
  <c r="X44" i="3"/>
  <c r="Y44" i="3"/>
  <c r="AA44" i="3"/>
  <c r="X45" i="3"/>
  <c r="Y45" i="3"/>
  <c r="Z45" i="3"/>
  <c r="AA45" i="3"/>
  <c r="X46" i="3"/>
  <c r="Y46" i="3"/>
  <c r="Z46" i="3"/>
  <c r="AA46" i="3"/>
  <c r="X47" i="3"/>
  <c r="Y47" i="3"/>
  <c r="Z47" i="3"/>
  <c r="AA47" i="3"/>
  <c r="X48" i="3"/>
  <c r="Y48" i="3"/>
  <c r="Z48" i="3"/>
  <c r="AA48" i="3"/>
  <c r="X49" i="3"/>
  <c r="Z49" i="3"/>
  <c r="X50" i="3"/>
  <c r="Y50" i="3"/>
  <c r="AA50" i="3"/>
  <c r="X51" i="3"/>
  <c r="Y51" i="3"/>
  <c r="Z51" i="3"/>
  <c r="AA51" i="3"/>
  <c r="X52" i="3"/>
  <c r="Y52" i="3"/>
  <c r="Z52" i="3"/>
  <c r="AA52" i="3"/>
  <c r="X53" i="3"/>
  <c r="Y53" i="3"/>
  <c r="Z53" i="3"/>
  <c r="AA53" i="3"/>
  <c r="X54" i="3"/>
  <c r="Y54" i="3"/>
  <c r="Z54" i="3"/>
  <c r="AA54" i="3"/>
  <c r="X59" i="3"/>
  <c r="Y59" i="3"/>
  <c r="AA59" i="3"/>
  <c r="X60" i="3"/>
  <c r="Y60" i="3"/>
  <c r="Z60" i="3"/>
  <c r="AA60" i="3"/>
  <c r="X61" i="3"/>
  <c r="Y61" i="3"/>
  <c r="Z61" i="3"/>
  <c r="AA61" i="3"/>
  <c r="X62" i="3"/>
  <c r="Y62" i="3"/>
  <c r="Z62" i="3"/>
  <c r="AA62" i="3"/>
  <c r="X63" i="3"/>
  <c r="Y63" i="3"/>
  <c r="Z63" i="3"/>
  <c r="AA63" i="3"/>
  <c r="X65" i="3"/>
  <c r="Y65" i="3"/>
  <c r="AA65" i="3"/>
  <c r="X66" i="3"/>
  <c r="Y66" i="3"/>
  <c r="Z66" i="3"/>
  <c r="AA66" i="3"/>
  <c r="X67" i="3"/>
  <c r="Y67" i="3"/>
  <c r="Z67" i="3"/>
  <c r="AA67" i="3"/>
  <c r="X68" i="3"/>
  <c r="Y68" i="3"/>
  <c r="Z68" i="3"/>
  <c r="AA68" i="3"/>
  <c r="X69" i="3"/>
  <c r="Y69" i="3"/>
  <c r="Z69" i="3"/>
  <c r="AA69" i="3"/>
  <c r="X71" i="3"/>
  <c r="Y71" i="3"/>
  <c r="AA71" i="3"/>
  <c r="X72" i="3"/>
  <c r="Y72" i="3"/>
  <c r="Z72" i="3"/>
  <c r="AA72" i="3"/>
  <c r="X73" i="3"/>
  <c r="Y73" i="3"/>
  <c r="Z73" i="3"/>
  <c r="AA73" i="3"/>
  <c r="X74" i="3"/>
  <c r="Y74" i="3"/>
  <c r="Z74" i="3"/>
  <c r="AA74" i="3"/>
  <c r="X75" i="3"/>
  <c r="Y75" i="3"/>
  <c r="Z75" i="3"/>
  <c r="AA75" i="3"/>
  <c r="X76" i="3"/>
  <c r="X77" i="3"/>
  <c r="Y77" i="3"/>
  <c r="AA77" i="3"/>
  <c r="X78" i="3"/>
  <c r="Y78" i="3"/>
  <c r="Z78" i="3"/>
  <c r="AA78" i="3"/>
  <c r="X79" i="3"/>
  <c r="Y79" i="3"/>
  <c r="Z79" i="3"/>
  <c r="AA79" i="3"/>
  <c r="X80" i="3"/>
  <c r="Y80" i="3"/>
  <c r="Z80" i="3"/>
  <c r="AA80" i="3"/>
  <c r="X81" i="3"/>
  <c r="Y81" i="3"/>
  <c r="Z81" i="3"/>
  <c r="AA81" i="3"/>
  <c r="X82" i="3"/>
  <c r="Z82" i="3"/>
  <c r="X83" i="3"/>
  <c r="Y83" i="3"/>
  <c r="AA83" i="3"/>
  <c r="X84" i="3"/>
  <c r="Y84" i="3"/>
  <c r="Z84" i="3"/>
  <c r="AA84" i="3"/>
  <c r="X85" i="3"/>
  <c r="Y85" i="3"/>
  <c r="Z85" i="3"/>
  <c r="AA85" i="3"/>
  <c r="X86" i="3"/>
  <c r="Y86" i="3"/>
  <c r="Z86" i="3"/>
  <c r="AA86" i="3"/>
  <c r="X87" i="3"/>
  <c r="Y87" i="3"/>
  <c r="Z87" i="3"/>
  <c r="AA87" i="3"/>
  <c r="X92" i="3"/>
  <c r="Y92" i="3"/>
  <c r="AA92" i="3"/>
  <c r="X93" i="3"/>
  <c r="Y93" i="3"/>
  <c r="Z93" i="3"/>
  <c r="AA93" i="3"/>
  <c r="X94" i="3"/>
  <c r="Y94" i="3"/>
  <c r="Z94" i="3"/>
  <c r="AA94" i="3"/>
  <c r="X95" i="3"/>
  <c r="Y95" i="3"/>
  <c r="Z95" i="3"/>
  <c r="AA95" i="3"/>
  <c r="X96" i="3"/>
  <c r="Y96" i="3"/>
  <c r="Z96" i="3"/>
  <c r="AA96" i="3"/>
  <c r="X98" i="3"/>
  <c r="Y98" i="3"/>
  <c r="AA98" i="3"/>
  <c r="X99" i="3"/>
  <c r="Y99" i="3"/>
  <c r="Z99" i="3"/>
  <c r="AA99" i="3"/>
  <c r="X100" i="3"/>
  <c r="Y100" i="3"/>
  <c r="Z100" i="3"/>
  <c r="AA100" i="3"/>
  <c r="X101" i="3"/>
  <c r="Y101" i="3"/>
  <c r="Z101" i="3"/>
  <c r="AA101" i="3"/>
  <c r="X102" i="3"/>
  <c r="Y102" i="3"/>
  <c r="Z102" i="3"/>
  <c r="AA102" i="3"/>
  <c r="X104" i="3"/>
  <c r="Y104" i="3"/>
  <c r="AA104" i="3"/>
  <c r="X105" i="3"/>
  <c r="Y105" i="3"/>
  <c r="Z105" i="3"/>
  <c r="AA105" i="3"/>
  <c r="X106" i="3"/>
  <c r="Y106" i="3"/>
  <c r="Z106" i="3"/>
  <c r="AA106" i="3"/>
  <c r="X107" i="3"/>
  <c r="Y107" i="3"/>
  <c r="Z107" i="3"/>
  <c r="AA107" i="3"/>
  <c r="X108" i="3"/>
  <c r="Y108" i="3"/>
  <c r="Z108" i="3"/>
  <c r="AA108" i="3"/>
  <c r="X109" i="3"/>
  <c r="X110" i="3"/>
  <c r="Y110" i="3"/>
  <c r="AA110" i="3"/>
  <c r="X111" i="3"/>
  <c r="Y111" i="3"/>
  <c r="Z111" i="3"/>
  <c r="AA111" i="3"/>
  <c r="X112" i="3"/>
  <c r="Y112" i="3"/>
  <c r="Z112" i="3"/>
  <c r="AA112" i="3"/>
  <c r="X113" i="3"/>
  <c r="Y113" i="3"/>
  <c r="Z113" i="3"/>
  <c r="AA113" i="3"/>
  <c r="X114" i="3"/>
  <c r="Y114" i="3"/>
  <c r="Z114" i="3"/>
  <c r="AA114" i="3"/>
  <c r="X115" i="3"/>
  <c r="Z115" i="3"/>
  <c r="X116" i="3"/>
  <c r="Y116" i="3"/>
  <c r="AA116" i="3"/>
  <c r="X117" i="3"/>
  <c r="Y117" i="3"/>
  <c r="Z117" i="3"/>
  <c r="AA117" i="3"/>
  <c r="X118" i="3"/>
  <c r="Y118" i="3"/>
  <c r="Z118" i="3"/>
  <c r="AA118" i="3"/>
  <c r="X119" i="3"/>
  <c r="Y119" i="3"/>
  <c r="Z119" i="3"/>
  <c r="AA119" i="3"/>
  <c r="X120" i="3"/>
  <c r="Y120" i="3"/>
  <c r="Z120" i="3"/>
  <c r="AA120" i="3"/>
  <c r="X125" i="3"/>
  <c r="Y125" i="3"/>
  <c r="AA125" i="3"/>
  <c r="X126" i="3"/>
  <c r="Y126" i="3"/>
  <c r="Z126" i="3"/>
  <c r="AA126" i="3"/>
  <c r="X127" i="3"/>
  <c r="Y127" i="3"/>
  <c r="Z127" i="3"/>
  <c r="AA127" i="3"/>
  <c r="X128" i="3"/>
  <c r="Y128" i="3"/>
  <c r="Z128" i="3"/>
  <c r="AA128" i="3"/>
  <c r="X129" i="3"/>
  <c r="Y129" i="3"/>
  <c r="Z129" i="3"/>
  <c r="AA129" i="3"/>
  <c r="X131" i="3"/>
  <c r="Y131" i="3"/>
  <c r="AA131" i="3"/>
  <c r="X132" i="3"/>
  <c r="Y132" i="3"/>
  <c r="Z132" i="3"/>
  <c r="AA132" i="3"/>
  <c r="X133" i="3"/>
  <c r="Y133" i="3"/>
  <c r="Z133" i="3"/>
  <c r="AA133" i="3"/>
  <c r="X134" i="3"/>
  <c r="Y134" i="3"/>
  <c r="Z134" i="3"/>
  <c r="AA134" i="3"/>
  <c r="X135" i="3"/>
  <c r="Y135" i="3"/>
  <c r="Z135" i="3"/>
  <c r="AA135" i="3"/>
  <c r="AA137" i="3"/>
  <c r="X138" i="3"/>
  <c r="Y138" i="3"/>
  <c r="Z138" i="3"/>
  <c r="AA138" i="3"/>
  <c r="X139" i="3"/>
  <c r="Y139" i="3"/>
  <c r="X140" i="3"/>
  <c r="Y140" i="3"/>
  <c r="Z140" i="3"/>
  <c r="AA140" i="3"/>
  <c r="X141" i="3"/>
  <c r="Y141" i="3"/>
  <c r="Z141" i="3"/>
  <c r="AA141" i="3"/>
  <c r="X143" i="3"/>
  <c r="Y143" i="3"/>
  <c r="AA143" i="3"/>
  <c r="X144" i="3"/>
  <c r="Y144" i="3"/>
  <c r="Z144" i="3"/>
  <c r="AA144" i="3"/>
  <c r="X145" i="3"/>
  <c r="Y145" i="3"/>
  <c r="Z145" i="3"/>
  <c r="AA145" i="3"/>
  <c r="X146" i="3"/>
  <c r="Y146" i="3"/>
  <c r="Z146" i="3"/>
  <c r="AA146" i="3"/>
  <c r="X147" i="3"/>
  <c r="Y147" i="3"/>
  <c r="Z147" i="3"/>
  <c r="AA147" i="3"/>
  <c r="X148" i="3"/>
  <c r="Z148" i="3"/>
  <c r="X149" i="3"/>
  <c r="Y149" i="3"/>
  <c r="AA149" i="3"/>
  <c r="X150" i="3"/>
  <c r="Y150" i="3"/>
  <c r="Z150" i="3"/>
  <c r="AA150" i="3"/>
  <c r="X151" i="3"/>
  <c r="Y151" i="3"/>
  <c r="Z151" i="3"/>
  <c r="AA151" i="3"/>
  <c r="X152" i="3"/>
  <c r="Y152" i="3"/>
  <c r="Z152" i="3"/>
  <c r="AA152" i="3"/>
  <c r="X153" i="3"/>
  <c r="Y153" i="3"/>
  <c r="Z153" i="3"/>
  <c r="AA153" i="3"/>
  <c r="X157" i="3"/>
  <c r="Z157" i="3"/>
  <c r="X158" i="3"/>
  <c r="Y158" i="3"/>
  <c r="AA158" i="3"/>
  <c r="X159" i="3"/>
  <c r="Y159" i="3"/>
  <c r="Z159" i="3"/>
  <c r="AA159" i="3"/>
  <c r="X160" i="3"/>
  <c r="Y160" i="3"/>
  <c r="Z160" i="3"/>
  <c r="AA160" i="3"/>
  <c r="X161" i="3"/>
  <c r="Y161" i="3"/>
  <c r="Z161" i="3"/>
  <c r="AA161" i="3"/>
  <c r="X162" i="3"/>
  <c r="Y162" i="3"/>
  <c r="Z162" i="3"/>
  <c r="AA162" i="3"/>
  <c r="X163" i="3"/>
  <c r="Z163" i="3"/>
  <c r="X164" i="3"/>
  <c r="Y164" i="3"/>
  <c r="AA164" i="3"/>
  <c r="X165" i="3"/>
  <c r="Y165" i="3"/>
  <c r="Z165" i="3"/>
  <c r="AA165" i="3"/>
  <c r="X166" i="3"/>
  <c r="Y166" i="3"/>
  <c r="Z166" i="3"/>
  <c r="AA166" i="3"/>
  <c r="X167" i="3"/>
  <c r="Y167" i="3"/>
  <c r="Z167" i="3"/>
  <c r="AA167" i="3"/>
  <c r="X168" i="3"/>
  <c r="Y168" i="3"/>
  <c r="Z168" i="3"/>
  <c r="AA168" i="3"/>
  <c r="X169" i="3"/>
  <c r="Z169" i="3"/>
  <c r="X170" i="3"/>
  <c r="Y170" i="3"/>
  <c r="AA170" i="3"/>
  <c r="X171" i="3"/>
  <c r="Y171" i="3"/>
  <c r="Z171" i="3"/>
  <c r="AA171" i="3"/>
  <c r="X172" i="3"/>
  <c r="Y172" i="3"/>
  <c r="Z172" i="3"/>
  <c r="AA172" i="3"/>
  <c r="X173" i="3"/>
  <c r="Y173" i="3"/>
  <c r="Z173" i="3"/>
  <c r="AA173" i="3"/>
  <c r="X174" i="3"/>
  <c r="Y174" i="3"/>
  <c r="Z174" i="3"/>
  <c r="AA174" i="3"/>
  <c r="X175" i="3"/>
  <c r="Z175" i="3"/>
  <c r="X176" i="3"/>
  <c r="Y176" i="3"/>
  <c r="AA176" i="3"/>
  <c r="X177" i="3"/>
  <c r="Y177" i="3"/>
  <c r="Z177" i="3"/>
  <c r="AA177" i="3"/>
  <c r="X178" i="3"/>
  <c r="Y178" i="3"/>
  <c r="Z178" i="3"/>
  <c r="AA178" i="3"/>
  <c r="X179" i="3"/>
  <c r="Y179" i="3"/>
  <c r="Z179" i="3"/>
  <c r="AA179" i="3"/>
  <c r="X180" i="3"/>
  <c r="Y180" i="3"/>
  <c r="Z180" i="3"/>
  <c r="AA180" i="3"/>
  <c r="X181" i="3"/>
  <c r="Z181" i="3"/>
  <c r="X182" i="3"/>
  <c r="Y182" i="3"/>
  <c r="AA182" i="3"/>
  <c r="X183" i="3"/>
  <c r="Y183" i="3"/>
  <c r="Z183" i="3"/>
  <c r="AA183" i="3"/>
  <c r="X184" i="3"/>
  <c r="Y184" i="3"/>
  <c r="Z184" i="3"/>
  <c r="AA184" i="3"/>
  <c r="X185" i="3"/>
  <c r="Y185" i="3"/>
  <c r="Z185" i="3"/>
  <c r="AA185" i="3"/>
  <c r="X186" i="3"/>
  <c r="Y186" i="3"/>
  <c r="Z186" i="3"/>
  <c r="AA186" i="3"/>
  <c r="X190" i="3"/>
  <c r="Z190" i="3"/>
  <c r="X191" i="3"/>
  <c r="Y191" i="3"/>
  <c r="AA191" i="3"/>
  <c r="X192" i="3"/>
  <c r="Y192" i="3"/>
  <c r="Z192" i="3"/>
  <c r="AA192" i="3"/>
  <c r="X193" i="3"/>
  <c r="Y193" i="3"/>
  <c r="Z193" i="3"/>
  <c r="AA193" i="3"/>
  <c r="X194" i="3"/>
  <c r="Y194" i="3"/>
  <c r="Z194" i="3"/>
  <c r="AA194" i="3"/>
  <c r="X195" i="3"/>
  <c r="Y195" i="3"/>
  <c r="Z195" i="3"/>
  <c r="AA195" i="3"/>
  <c r="X196" i="3"/>
  <c r="Z196" i="3"/>
  <c r="X197" i="3"/>
  <c r="Y197" i="3"/>
  <c r="AA197" i="3"/>
  <c r="X198" i="3"/>
  <c r="Y198" i="3"/>
  <c r="Z198" i="3"/>
  <c r="AA198" i="3"/>
  <c r="X199" i="3"/>
  <c r="Y199" i="3"/>
  <c r="Z199" i="3"/>
  <c r="AA199" i="3"/>
  <c r="X200" i="3"/>
  <c r="Y200" i="3"/>
  <c r="Z200" i="3"/>
  <c r="AA200" i="3"/>
  <c r="X201" i="3"/>
  <c r="Y201" i="3"/>
  <c r="Z201" i="3"/>
  <c r="AA201" i="3"/>
  <c r="X202" i="3"/>
  <c r="Z202" i="3"/>
  <c r="X203" i="3"/>
  <c r="Y203" i="3"/>
  <c r="AA203" i="3"/>
  <c r="X204" i="3"/>
  <c r="Y204" i="3"/>
  <c r="Z204" i="3"/>
  <c r="AA204" i="3"/>
  <c r="X205" i="3"/>
  <c r="Y205" i="3"/>
  <c r="Z205" i="3"/>
  <c r="AA205" i="3"/>
  <c r="X206" i="3"/>
  <c r="Y206" i="3"/>
  <c r="Z206" i="3"/>
  <c r="AA206" i="3"/>
  <c r="X207" i="3"/>
  <c r="Y207" i="3"/>
  <c r="Z207" i="3"/>
  <c r="AA207" i="3"/>
  <c r="X208" i="3"/>
  <c r="Z208" i="3"/>
  <c r="X209" i="3"/>
  <c r="Y209" i="3"/>
  <c r="AA209" i="3"/>
  <c r="X210" i="3"/>
  <c r="Y210" i="3"/>
  <c r="Z210" i="3"/>
  <c r="AA210" i="3"/>
  <c r="X211" i="3"/>
  <c r="Y211" i="3"/>
  <c r="Z211" i="3"/>
  <c r="AA211" i="3"/>
  <c r="X212" i="3"/>
  <c r="Y212" i="3"/>
  <c r="Z212" i="3"/>
  <c r="AA212" i="3"/>
  <c r="X213" i="3"/>
  <c r="Y213" i="3"/>
  <c r="Z213" i="3"/>
  <c r="AA213" i="3"/>
  <c r="X214" i="3"/>
  <c r="Z214" i="3"/>
  <c r="X215" i="3"/>
  <c r="Y215" i="3"/>
  <c r="AA215" i="3"/>
  <c r="X216" i="3"/>
  <c r="Y216" i="3"/>
  <c r="Z216" i="3"/>
  <c r="AA216" i="3"/>
  <c r="X217" i="3"/>
  <c r="Y217" i="3"/>
  <c r="Z217" i="3"/>
  <c r="AA217" i="3"/>
  <c r="X218" i="3"/>
  <c r="Y218" i="3"/>
  <c r="Z218" i="3"/>
  <c r="AA218" i="3"/>
  <c r="X219" i="3"/>
  <c r="Y219" i="3"/>
  <c r="Z219" i="3"/>
  <c r="AA219" i="3"/>
  <c r="E26" i="3"/>
  <c r="E27" i="3"/>
  <c r="E28" i="3"/>
  <c r="E29" i="3"/>
  <c r="E30" i="3"/>
  <c r="D216" i="3"/>
  <c r="D217" i="3"/>
  <c r="D218" i="3"/>
  <c r="D219" i="3"/>
  <c r="D215" i="3"/>
  <c r="D210" i="3"/>
  <c r="D211" i="3"/>
  <c r="D212" i="3"/>
  <c r="D213" i="3"/>
  <c r="D209" i="3"/>
  <c r="D204" i="3"/>
  <c r="D205" i="3"/>
  <c r="D206" i="3"/>
  <c r="D207" i="3"/>
  <c r="D203" i="3"/>
  <c r="D198" i="3"/>
  <c r="D199" i="3"/>
  <c r="D200" i="3"/>
  <c r="D201" i="3"/>
  <c r="D197" i="3"/>
  <c r="D192" i="3"/>
  <c r="D193" i="3"/>
  <c r="D194" i="3"/>
  <c r="D195" i="3"/>
  <c r="D191" i="3"/>
  <c r="D183" i="3"/>
  <c r="D184" i="3"/>
  <c r="D185" i="3"/>
  <c r="D186" i="3"/>
  <c r="D182" i="3"/>
  <c r="D177" i="3"/>
  <c r="D178" i="3"/>
  <c r="D179" i="3"/>
  <c r="D180" i="3"/>
  <c r="D176" i="3"/>
  <c r="D171" i="3"/>
  <c r="D172" i="3"/>
  <c r="D173" i="3"/>
  <c r="D174" i="3"/>
  <c r="D170" i="3"/>
  <c r="D165" i="3"/>
  <c r="D166" i="3"/>
  <c r="D167" i="3"/>
  <c r="D168" i="3"/>
  <c r="D164" i="3"/>
  <c r="D159" i="3"/>
  <c r="D160" i="3"/>
  <c r="D161" i="3"/>
  <c r="D162" i="3"/>
  <c r="D158" i="3"/>
  <c r="D150" i="3"/>
  <c r="D151" i="3"/>
  <c r="D152" i="3"/>
  <c r="D153" i="3"/>
  <c r="D149" i="3"/>
  <c r="D144" i="3"/>
  <c r="D145" i="3"/>
  <c r="D146" i="3"/>
  <c r="D147" i="3"/>
  <c r="D143" i="3"/>
  <c r="D138" i="3"/>
  <c r="D139" i="3"/>
  <c r="D140" i="3"/>
  <c r="D141" i="3"/>
  <c r="D137" i="3"/>
  <c r="D132" i="3"/>
  <c r="D133" i="3"/>
  <c r="D134" i="3"/>
  <c r="D135" i="3"/>
  <c r="D131" i="3"/>
  <c r="D126" i="3"/>
  <c r="D127" i="3"/>
  <c r="D128" i="3"/>
  <c r="D129" i="3"/>
  <c r="D125" i="3"/>
  <c r="D117" i="3"/>
  <c r="D118" i="3"/>
  <c r="D119" i="3"/>
  <c r="D120" i="3"/>
  <c r="D116" i="3"/>
  <c r="D111" i="3"/>
  <c r="D112" i="3"/>
  <c r="D113" i="3"/>
  <c r="D114" i="3"/>
  <c r="D110" i="3"/>
  <c r="D105" i="3"/>
  <c r="D106" i="3"/>
  <c r="D107" i="3"/>
  <c r="D108" i="3"/>
  <c r="D104" i="3"/>
  <c r="D99" i="3"/>
  <c r="D100" i="3"/>
  <c r="D101" i="3"/>
  <c r="D102" i="3"/>
  <c r="D98" i="3"/>
  <c r="D93" i="3"/>
  <c r="D94" i="3"/>
  <c r="D95" i="3"/>
  <c r="D96" i="3"/>
  <c r="D92" i="3"/>
  <c r="D84" i="3"/>
  <c r="D85" i="3"/>
  <c r="D86" i="3"/>
  <c r="D87" i="3"/>
  <c r="D83" i="3"/>
  <c r="D78" i="3"/>
  <c r="D79" i="3"/>
  <c r="D80" i="3"/>
  <c r="D81" i="3"/>
  <c r="D77" i="3"/>
  <c r="D72" i="3"/>
  <c r="D73" i="3"/>
  <c r="D74" i="3"/>
  <c r="D75" i="3"/>
  <c r="D71" i="3"/>
  <c r="D66" i="3"/>
  <c r="D67" i="3"/>
  <c r="D68" i="3"/>
  <c r="D69" i="3"/>
  <c r="D65" i="3"/>
  <c r="D60" i="3"/>
  <c r="D61" i="3"/>
  <c r="D62" i="3"/>
  <c r="D63" i="3"/>
  <c r="D59" i="3"/>
  <c r="HE21" i="3"/>
  <c r="GL21" i="3"/>
  <c r="FS21" i="3"/>
  <c r="E32" i="3"/>
  <c r="D32" i="3"/>
  <c r="E33" i="3"/>
  <c r="D33" i="3"/>
  <c r="E34" i="3"/>
  <c r="D34" i="3"/>
  <c r="E35" i="3"/>
  <c r="D35" i="3"/>
  <c r="E36" i="3"/>
  <c r="D36" i="3"/>
  <c r="E38" i="3"/>
  <c r="E39" i="3"/>
  <c r="E40" i="3"/>
  <c r="E41" i="3"/>
  <c r="E42" i="3"/>
  <c r="E44" i="3"/>
  <c r="D44" i="3"/>
  <c r="E45" i="3"/>
  <c r="D45" i="3"/>
  <c r="E46" i="3"/>
  <c r="D46" i="3"/>
  <c r="E47" i="3"/>
  <c r="D47" i="3"/>
  <c r="E48" i="3"/>
  <c r="D48" i="3"/>
  <c r="E50" i="3"/>
  <c r="D50" i="3"/>
  <c r="E51" i="3"/>
  <c r="D51" i="3"/>
  <c r="E52" i="3"/>
  <c r="D52" i="3"/>
  <c r="E53" i="3"/>
  <c r="D53" i="3"/>
  <c r="E54" i="3"/>
  <c r="D54" i="3"/>
  <c r="E59" i="3"/>
  <c r="E60" i="3"/>
  <c r="E61" i="3"/>
  <c r="E62" i="3"/>
  <c r="E63" i="3"/>
  <c r="E65" i="3"/>
  <c r="E66" i="3"/>
  <c r="E67" i="3"/>
  <c r="E68" i="3"/>
  <c r="E69" i="3"/>
  <c r="E71" i="3"/>
  <c r="E72" i="3"/>
  <c r="E73" i="3"/>
  <c r="E74" i="3"/>
  <c r="E75" i="3"/>
  <c r="E77" i="3"/>
  <c r="E78" i="3"/>
  <c r="E79" i="3"/>
  <c r="E80" i="3"/>
  <c r="E81" i="3"/>
  <c r="E83" i="3"/>
  <c r="E84" i="3"/>
  <c r="E85" i="3"/>
  <c r="E86" i="3"/>
  <c r="E87" i="3"/>
  <c r="E92" i="3"/>
  <c r="E93" i="3"/>
  <c r="E94" i="3"/>
  <c r="E95" i="3"/>
  <c r="E96" i="3"/>
  <c r="E98" i="3"/>
  <c r="E99" i="3"/>
  <c r="E100" i="3"/>
  <c r="E101" i="3"/>
  <c r="E102" i="3"/>
  <c r="E104" i="3"/>
  <c r="E105" i="3"/>
  <c r="E106" i="3"/>
  <c r="E107" i="3"/>
  <c r="E108" i="3"/>
  <c r="E110" i="3"/>
  <c r="E111" i="3"/>
  <c r="E112" i="3"/>
  <c r="E113" i="3"/>
  <c r="E114" i="3"/>
  <c r="E116" i="3"/>
  <c r="E117" i="3"/>
  <c r="E118" i="3"/>
  <c r="E119" i="3"/>
  <c r="E120" i="3"/>
  <c r="E125" i="3"/>
  <c r="E126" i="3"/>
  <c r="E127" i="3"/>
  <c r="E128" i="3"/>
  <c r="E129" i="3"/>
  <c r="E131" i="3"/>
  <c r="E132" i="3"/>
  <c r="E133" i="3"/>
  <c r="E134" i="3"/>
  <c r="E135" i="3"/>
  <c r="E137" i="3"/>
  <c r="E138" i="3"/>
  <c r="E139" i="3"/>
  <c r="E140" i="3"/>
  <c r="E141" i="3"/>
  <c r="E143" i="3"/>
  <c r="E144" i="3"/>
  <c r="E145" i="3"/>
  <c r="E146" i="3"/>
  <c r="E147" i="3"/>
  <c r="E149" i="3"/>
  <c r="E150" i="3"/>
  <c r="E151" i="3"/>
  <c r="E152" i="3"/>
  <c r="E153" i="3"/>
  <c r="E158" i="3"/>
  <c r="E159" i="3"/>
  <c r="E160" i="3"/>
  <c r="E161" i="3"/>
  <c r="E162" i="3"/>
  <c r="E164" i="3"/>
  <c r="E165" i="3"/>
  <c r="E166" i="3"/>
  <c r="E167" i="3"/>
  <c r="E168" i="3"/>
  <c r="E170" i="3"/>
  <c r="E171" i="3"/>
  <c r="E172" i="3"/>
  <c r="E173" i="3"/>
  <c r="E174" i="3"/>
  <c r="E176" i="3"/>
  <c r="E177" i="3"/>
  <c r="E178" i="3"/>
  <c r="E179" i="3"/>
  <c r="E180" i="3"/>
  <c r="E182" i="3"/>
  <c r="E183" i="3"/>
  <c r="E184" i="3"/>
  <c r="E185" i="3"/>
  <c r="E186" i="3"/>
  <c r="E191" i="3"/>
  <c r="E192" i="3"/>
  <c r="E193" i="3"/>
  <c r="E194" i="3"/>
  <c r="E195" i="3"/>
  <c r="E197" i="3"/>
  <c r="E198" i="3"/>
  <c r="E199" i="3"/>
  <c r="E200" i="3"/>
  <c r="E201" i="3"/>
  <c r="E203" i="3"/>
  <c r="E204" i="3"/>
  <c r="E205" i="3"/>
  <c r="E206" i="3"/>
  <c r="E207" i="3"/>
  <c r="E209" i="3"/>
  <c r="E210" i="3"/>
  <c r="E211" i="3"/>
  <c r="E212" i="3"/>
  <c r="E213" i="3"/>
  <c r="E215" i="3"/>
  <c r="E216" i="3"/>
  <c r="E217" i="3"/>
  <c r="E218" i="3"/>
  <c r="E219" i="3"/>
  <c r="S25" i="3"/>
  <c r="T25" i="3"/>
  <c r="S26" i="3"/>
  <c r="T26" i="3"/>
  <c r="S27" i="3"/>
  <c r="T27" i="3"/>
  <c r="S28" i="3"/>
  <c r="T28" i="3"/>
  <c r="S29" i="3"/>
  <c r="T29" i="3"/>
  <c r="S30" i="3"/>
  <c r="T30" i="3"/>
  <c r="S31" i="3"/>
  <c r="T31" i="3"/>
  <c r="I32" i="3"/>
  <c r="S32" i="3"/>
  <c r="T32" i="3"/>
  <c r="I33" i="3"/>
  <c r="S33" i="3"/>
  <c r="T33" i="3"/>
  <c r="I34" i="3"/>
  <c r="S34" i="3"/>
  <c r="T34" i="3"/>
  <c r="I35" i="3"/>
  <c r="S35" i="3"/>
  <c r="T35" i="3"/>
  <c r="I36" i="3"/>
  <c r="S36" i="3"/>
  <c r="T36" i="3"/>
  <c r="T37" i="3"/>
  <c r="T38" i="3"/>
  <c r="T39" i="3"/>
  <c r="T40" i="3"/>
  <c r="T41" i="3"/>
  <c r="T42" i="3"/>
  <c r="T43" i="3"/>
  <c r="T44" i="3"/>
  <c r="T45" i="3"/>
  <c r="T46" i="3"/>
  <c r="T47" i="3"/>
  <c r="T48" i="3"/>
  <c r="T49" i="3"/>
  <c r="T50" i="3"/>
  <c r="T51" i="3"/>
  <c r="T52" i="3"/>
  <c r="T53" i="3"/>
  <c r="T54" i="3"/>
  <c r="S58" i="3"/>
  <c r="T58" i="3"/>
  <c r="I59" i="3"/>
  <c r="S59" i="3"/>
  <c r="T59" i="3"/>
  <c r="I60" i="3"/>
  <c r="S60" i="3"/>
  <c r="T60" i="3"/>
  <c r="I61" i="3"/>
  <c r="S61" i="3"/>
  <c r="T61" i="3"/>
  <c r="I62" i="3"/>
  <c r="S62" i="3"/>
  <c r="T62" i="3"/>
  <c r="I63" i="3"/>
  <c r="S63" i="3"/>
  <c r="T63" i="3"/>
  <c r="S64" i="3"/>
  <c r="T64" i="3"/>
  <c r="I65" i="3"/>
  <c r="S65" i="3"/>
  <c r="T65" i="3"/>
  <c r="I66" i="3"/>
  <c r="S66" i="3"/>
  <c r="T66" i="3"/>
  <c r="I67" i="3"/>
  <c r="S67" i="3"/>
  <c r="T67" i="3"/>
  <c r="I68" i="3"/>
  <c r="S68" i="3"/>
  <c r="T68" i="3"/>
  <c r="I69" i="3"/>
  <c r="S69" i="3"/>
  <c r="T69" i="3"/>
  <c r="T70" i="3"/>
  <c r="T71" i="3"/>
  <c r="T72" i="3"/>
  <c r="T73" i="3"/>
  <c r="T74" i="3"/>
  <c r="T75" i="3"/>
  <c r="S76" i="3"/>
  <c r="T76" i="3"/>
  <c r="I77" i="3"/>
  <c r="S77" i="3"/>
  <c r="T77" i="3"/>
  <c r="I78" i="3"/>
  <c r="S78" i="3"/>
  <c r="T78" i="3"/>
  <c r="I79" i="3"/>
  <c r="S79" i="3"/>
  <c r="T79" i="3"/>
  <c r="I80" i="3"/>
  <c r="S80" i="3"/>
  <c r="T80" i="3"/>
  <c r="I81" i="3"/>
  <c r="S81" i="3"/>
  <c r="T81" i="3"/>
  <c r="T82" i="3"/>
  <c r="T83" i="3"/>
  <c r="T84" i="3"/>
  <c r="T85" i="3"/>
  <c r="T86" i="3"/>
  <c r="T87"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S124" i="3"/>
  <c r="T124" i="3"/>
  <c r="I125" i="3"/>
  <c r="S125" i="3"/>
  <c r="T125" i="3"/>
  <c r="I126" i="3"/>
  <c r="S126" i="3"/>
  <c r="T126" i="3"/>
  <c r="I127" i="3"/>
  <c r="S127" i="3"/>
  <c r="T127" i="3"/>
  <c r="I128" i="3"/>
  <c r="S128" i="3"/>
  <c r="T128" i="3"/>
  <c r="I129" i="3"/>
  <c r="S129" i="3"/>
  <c r="T129" i="3"/>
  <c r="S130" i="3"/>
  <c r="T130" i="3"/>
  <c r="I131" i="3"/>
  <c r="S131" i="3"/>
  <c r="T131" i="3"/>
  <c r="I132" i="3"/>
  <c r="S132" i="3"/>
  <c r="T132" i="3"/>
  <c r="I133" i="3"/>
  <c r="S133" i="3"/>
  <c r="T133" i="3"/>
  <c r="I134" i="3"/>
  <c r="S134" i="3"/>
  <c r="T134" i="3"/>
  <c r="I135" i="3"/>
  <c r="S135" i="3"/>
  <c r="T135" i="3"/>
  <c r="T136" i="3"/>
  <c r="T137" i="3"/>
  <c r="T138" i="3"/>
  <c r="T139" i="3"/>
  <c r="T140" i="3"/>
  <c r="T141" i="3"/>
  <c r="T142" i="3"/>
  <c r="T143" i="3"/>
  <c r="T144" i="3"/>
  <c r="T145" i="3"/>
  <c r="T146" i="3"/>
  <c r="T147" i="3"/>
  <c r="T148" i="3"/>
  <c r="T149" i="3"/>
  <c r="T150" i="3"/>
  <c r="T151" i="3"/>
  <c r="T152" i="3"/>
  <c r="T153"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22" i="3"/>
  <c r="O31" i="3"/>
  <c r="P31" i="3"/>
  <c r="O32" i="3"/>
  <c r="P32" i="3"/>
  <c r="O33" i="3"/>
  <c r="P33" i="3"/>
  <c r="O34" i="3"/>
  <c r="P34" i="3"/>
  <c r="O35" i="3"/>
  <c r="P35" i="3"/>
  <c r="O36" i="3"/>
  <c r="P36" i="3"/>
  <c r="O37" i="3"/>
  <c r="P37" i="3"/>
  <c r="I38" i="3"/>
  <c r="O38" i="3"/>
  <c r="P38" i="3"/>
  <c r="I39" i="3"/>
  <c r="O39" i="3"/>
  <c r="P39" i="3"/>
  <c r="I40" i="3"/>
  <c r="O40" i="3"/>
  <c r="P40" i="3"/>
  <c r="I41" i="3"/>
  <c r="O41" i="3"/>
  <c r="P41" i="3"/>
  <c r="I42" i="3"/>
  <c r="O42" i="3"/>
  <c r="P42" i="3"/>
  <c r="O43" i="3"/>
  <c r="P43" i="3"/>
  <c r="I44" i="3"/>
  <c r="O44" i="3"/>
  <c r="P44" i="3"/>
  <c r="I45" i="3"/>
  <c r="O45" i="3"/>
  <c r="P45" i="3"/>
  <c r="I46" i="3"/>
  <c r="O46" i="3"/>
  <c r="P46" i="3"/>
  <c r="I47" i="3"/>
  <c r="O47" i="3"/>
  <c r="P47" i="3"/>
  <c r="I48" i="3"/>
  <c r="O48" i="3"/>
  <c r="P48" i="3"/>
  <c r="O49" i="3"/>
  <c r="P49" i="3"/>
  <c r="I50" i="3"/>
  <c r="O50" i="3"/>
  <c r="P50" i="3"/>
  <c r="I51" i="3"/>
  <c r="O51" i="3"/>
  <c r="P51" i="3"/>
  <c r="I52" i="3"/>
  <c r="O52" i="3"/>
  <c r="P52" i="3"/>
  <c r="I53" i="3"/>
  <c r="O53" i="3"/>
  <c r="P53" i="3"/>
  <c r="I54" i="3"/>
  <c r="O54" i="3"/>
  <c r="P54" i="3"/>
  <c r="O58" i="3"/>
  <c r="P58" i="3"/>
  <c r="O59" i="3"/>
  <c r="P59" i="3"/>
  <c r="O60" i="3"/>
  <c r="P60" i="3"/>
  <c r="O61" i="3"/>
  <c r="P61" i="3"/>
  <c r="O62" i="3"/>
  <c r="P62" i="3"/>
  <c r="O63" i="3"/>
  <c r="P63" i="3"/>
  <c r="O64" i="3"/>
  <c r="P64" i="3"/>
  <c r="O65" i="3"/>
  <c r="P65" i="3"/>
  <c r="O66" i="3"/>
  <c r="P66" i="3"/>
  <c r="O67" i="3"/>
  <c r="P67" i="3"/>
  <c r="O68" i="3"/>
  <c r="P68" i="3"/>
  <c r="O69" i="3"/>
  <c r="P69" i="3"/>
  <c r="O70" i="3"/>
  <c r="P70" i="3"/>
  <c r="I71" i="3"/>
  <c r="O71" i="3"/>
  <c r="P71" i="3"/>
  <c r="I72" i="3"/>
  <c r="O72" i="3"/>
  <c r="P72" i="3"/>
  <c r="I73" i="3"/>
  <c r="O73" i="3"/>
  <c r="P73" i="3"/>
  <c r="I74" i="3"/>
  <c r="O74" i="3"/>
  <c r="P74" i="3"/>
  <c r="I75" i="3"/>
  <c r="O75" i="3"/>
  <c r="P75" i="3"/>
  <c r="O76" i="3"/>
  <c r="P76" i="3"/>
  <c r="O77" i="3"/>
  <c r="P77" i="3"/>
  <c r="O78" i="3"/>
  <c r="P78" i="3"/>
  <c r="O79" i="3"/>
  <c r="P79" i="3"/>
  <c r="O80" i="3"/>
  <c r="P80" i="3"/>
  <c r="O81" i="3"/>
  <c r="P81" i="3"/>
  <c r="O82" i="3"/>
  <c r="P82" i="3"/>
  <c r="I83" i="3"/>
  <c r="O83" i="3"/>
  <c r="P83" i="3"/>
  <c r="I84" i="3"/>
  <c r="O84" i="3"/>
  <c r="P84" i="3"/>
  <c r="I85" i="3"/>
  <c r="O85" i="3"/>
  <c r="P85" i="3"/>
  <c r="I86" i="3"/>
  <c r="O86" i="3"/>
  <c r="P86" i="3"/>
  <c r="I87" i="3"/>
  <c r="O87" i="3"/>
  <c r="P87" i="3"/>
  <c r="O91" i="3"/>
  <c r="P91" i="3"/>
  <c r="I92" i="3"/>
  <c r="O92" i="3"/>
  <c r="P92" i="3"/>
  <c r="I93" i="3"/>
  <c r="O93" i="3"/>
  <c r="P93" i="3"/>
  <c r="I94" i="3"/>
  <c r="O94" i="3"/>
  <c r="P94" i="3"/>
  <c r="I95" i="3"/>
  <c r="O95" i="3"/>
  <c r="P95" i="3"/>
  <c r="I96" i="3"/>
  <c r="O96" i="3"/>
  <c r="P96" i="3"/>
  <c r="O97" i="3"/>
  <c r="P97" i="3"/>
  <c r="I98" i="3"/>
  <c r="O98" i="3"/>
  <c r="P98" i="3"/>
  <c r="I99" i="3"/>
  <c r="O99" i="3"/>
  <c r="P99" i="3"/>
  <c r="I100" i="3"/>
  <c r="O100" i="3"/>
  <c r="P100" i="3"/>
  <c r="I101" i="3"/>
  <c r="O101" i="3"/>
  <c r="P101" i="3"/>
  <c r="I102" i="3"/>
  <c r="O102" i="3"/>
  <c r="P102" i="3"/>
  <c r="O103" i="3"/>
  <c r="P103" i="3"/>
  <c r="I104" i="3"/>
  <c r="O104" i="3"/>
  <c r="P104" i="3"/>
  <c r="I105" i="3"/>
  <c r="O105" i="3"/>
  <c r="P105" i="3"/>
  <c r="I106" i="3"/>
  <c r="O106" i="3"/>
  <c r="P106" i="3"/>
  <c r="I107" i="3"/>
  <c r="O107" i="3"/>
  <c r="P107" i="3"/>
  <c r="I108" i="3"/>
  <c r="O108" i="3"/>
  <c r="P108" i="3"/>
  <c r="O109" i="3"/>
  <c r="P109" i="3"/>
  <c r="I110" i="3"/>
  <c r="O110" i="3"/>
  <c r="P110" i="3"/>
  <c r="I111" i="3"/>
  <c r="O111" i="3"/>
  <c r="P111" i="3"/>
  <c r="I112" i="3"/>
  <c r="O112" i="3"/>
  <c r="P112" i="3"/>
  <c r="I113" i="3"/>
  <c r="O113" i="3"/>
  <c r="P113" i="3"/>
  <c r="I114" i="3"/>
  <c r="O114" i="3"/>
  <c r="P114" i="3"/>
  <c r="O115" i="3"/>
  <c r="P115" i="3"/>
  <c r="I116" i="3"/>
  <c r="O116" i="3"/>
  <c r="P116" i="3"/>
  <c r="I117" i="3"/>
  <c r="O117" i="3"/>
  <c r="P117" i="3"/>
  <c r="I118" i="3"/>
  <c r="O118" i="3"/>
  <c r="P118" i="3"/>
  <c r="I119" i="3"/>
  <c r="O119" i="3"/>
  <c r="P119" i="3"/>
  <c r="I120" i="3"/>
  <c r="O120" i="3"/>
  <c r="P120" i="3"/>
  <c r="O124" i="3"/>
  <c r="P124" i="3"/>
  <c r="O125" i="3"/>
  <c r="P125" i="3"/>
  <c r="O126" i="3"/>
  <c r="P126" i="3"/>
  <c r="O127" i="3"/>
  <c r="P127" i="3"/>
  <c r="O128" i="3"/>
  <c r="P128" i="3"/>
  <c r="O129" i="3"/>
  <c r="P129" i="3"/>
  <c r="O130" i="3"/>
  <c r="P130" i="3"/>
  <c r="O131" i="3"/>
  <c r="P131" i="3"/>
  <c r="O132" i="3"/>
  <c r="P132" i="3"/>
  <c r="O133" i="3"/>
  <c r="P133" i="3"/>
  <c r="O134" i="3"/>
  <c r="P134" i="3"/>
  <c r="O135" i="3"/>
  <c r="P135" i="3"/>
  <c r="O136" i="3"/>
  <c r="P136" i="3"/>
  <c r="I137" i="3"/>
  <c r="O137" i="3"/>
  <c r="P137" i="3"/>
  <c r="I138" i="3"/>
  <c r="O138" i="3"/>
  <c r="P138" i="3"/>
  <c r="I139" i="3"/>
  <c r="O139" i="3"/>
  <c r="P139" i="3"/>
  <c r="I140" i="3"/>
  <c r="O140" i="3"/>
  <c r="P140" i="3"/>
  <c r="I141" i="3"/>
  <c r="O141" i="3"/>
  <c r="P141" i="3"/>
  <c r="O142" i="3"/>
  <c r="P142" i="3"/>
  <c r="I143" i="3"/>
  <c r="O143" i="3"/>
  <c r="P143" i="3"/>
  <c r="I144" i="3"/>
  <c r="O144" i="3"/>
  <c r="P144" i="3"/>
  <c r="I145" i="3"/>
  <c r="O145" i="3"/>
  <c r="P145" i="3"/>
  <c r="I146" i="3"/>
  <c r="O146" i="3"/>
  <c r="P146" i="3"/>
  <c r="I147" i="3"/>
  <c r="O147" i="3"/>
  <c r="P147" i="3"/>
  <c r="O148" i="3"/>
  <c r="P148" i="3"/>
  <c r="I149" i="3"/>
  <c r="O149" i="3"/>
  <c r="P149" i="3"/>
  <c r="I150" i="3"/>
  <c r="O150" i="3"/>
  <c r="P150" i="3"/>
  <c r="I151" i="3"/>
  <c r="O151" i="3"/>
  <c r="P151" i="3"/>
  <c r="I152" i="3"/>
  <c r="O152" i="3"/>
  <c r="P152" i="3"/>
  <c r="I153" i="3"/>
  <c r="O153" i="3"/>
  <c r="P153" i="3"/>
  <c r="O157" i="3"/>
  <c r="P157" i="3"/>
  <c r="I158" i="3"/>
  <c r="O158" i="3"/>
  <c r="P158" i="3"/>
  <c r="I159" i="3"/>
  <c r="O159" i="3"/>
  <c r="P159" i="3"/>
  <c r="I160" i="3"/>
  <c r="O160" i="3"/>
  <c r="P160" i="3"/>
  <c r="I161" i="3"/>
  <c r="O161" i="3"/>
  <c r="P161" i="3"/>
  <c r="I162" i="3"/>
  <c r="O162" i="3"/>
  <c r="P162" i="3"/>
  <c r="O163" i="3"/>
  <c r="P163" i="3"/>
  <c r="I164" i="3"/>
  <c r="O164" i="3"/>
  <c r="P164" i="3"/>
  <c r="I165" i="3"/>
  <c r="O165" i="3"/>
  <c r="P165" i="3"/>
  <c r="I166" i="3"/>
  <c r="O166" i="3"/>
  <c r="P166" i="3"/>
  <c r="I167" i="3"/>
  <c r="O167" i="3"/>
  <c r="P167" i="3"/>
  <c r="I168" i="3"/>
  <c r="O168" i="3"/>
  <c r="P168" i="3"/>
  <c r="O169" i="3"/>
  <c r="P169" i="3"/>
  <c r="I170" i="3"/>
  <c r="O170" i="3"/>
  <c r="P170" i="3"/>
  <c r="I171" i="3"/>
  <c r="O171" i="3"/>
  <c r="P171" i="3"/>
  <c r="I172" i="3"/>
  <c r="O172" i="3"/>
  <c r="P172" i="3"/>
  <c r="I173" i="3"/>
  <c r="O173" i="3"/>
  <c r="P173" i="3"/>
  <c r="I174" i="3"/>
  <c r="O174" i="3"/>
  <c r="P174" i="3"/>
  <c r="O175" i="3"/>
  <c r="P175" i="3"/>
  <c r="I176" i="3"/>
  <c r="O176" i="3"/>
  <c r="P176" i="3"/>
  <c r="I177" i="3"/>
  <c r="O177" i="3"/>
  <c r="P177" i="3"/>
  <c r="I178" i="3"/>
  <c r="O178" i="3"/>
  <c r="P178" i="3"/>
  <c r="I179" i="3"/>
  <c r="O179" i="3"/>
  <c r="P179" i="3"/>
  <c r="I180" i="3"/>
  <c r="O180" i="3"/>
  <c r="P180" i="3"/>
  <c r="O181" i="3"/>
  <c r="P181" i="3"/>
  <c r="I182" i="3"/>
  <c r="O182" i="3"/>
  <c r="P182" i="3"/>
  <c r="I183" i="3"/>
  <c r="O183" i="3"/>
  <c r="P183" i="3"/>
  <c r="I184" i="3"/>
  <c r="O184" i="3"/>
  <c r="P184" i="3"/>
  <c r="I185" i="3"/>
  <c r="O185" i="3"/>
  <c r="P185" i="3"/>
  <c r="I186" i="3"/>
  <c r="O186" i="3"/>
  <c r="P186" i="3"/>
  <c r="O190" i="3"/>
  <c r="P190" i="3"/>
  <c r="I191" i="3"/>
  <c r="O191" i="3"/>
  <c r="P191" i="3"/>
  <c r="I192" i="3"/>
  <c r="O192" i="3"/>
  <c r="P192" i="3"/>
  <c r="I193" i="3"/>
  <c r="O193" i="3"/>
  <c r="P193" i="3"/>
  <c r="I194" i="3"/>
  <c r="O194" i="3"/>
  <c r="P194" i="3"/>
  <c r="I195" i="3"/>
  <c r="O195" i="3"/>
  <c r="P195" i="3"/>
  <c r="O196" i="3"/>
  <c r="P196" i="3"/>
  <c r="I197" i="3"/>
  <c r="O197" i="3"/>
  <c r="P197" i="3"/>
  <c r="I198" i="3"/>
  <c r="O198" i="3"/>
  <c r="P198" i="3"/>
  <c r="I199" i="3"/>
  <c r="O199" i="3"/>
  <c r="P199" i="3"/>
  <c r="I200" i="3"/>
  <c r="O200" i="3"/>
  <c r="P200" i="3"/>
  <c r="I201" i="3"/>
  <c r="O201" i="3"/>
  <c r="P201" i="3"/>
  <c r="O202" i="3"/>
  <c r="P202" i="3"/>
  <c r="I203" i="3"/>
  <c r="O203" i="3"/>
  <c r="P203" i="3"/>
  <c r="I204" i="3"/>
  <c r="O204" i="3"/>
  <c r="P204" i="3"/>
  <c r="I205" i="3"/>
  <c r="O205" i="3"/>
  <c r="P205" i="3"/>
  <c r="I206" i="3"/>
  <c r="O206" i="3"/>
  <c r="P206" i="3"/>
  <c r="I207" i="3"/>
  <c r="O207" i="3"/>
  <c r="P207" i="3"/>
  <c r="O208" i="3"/>
  <c r="P208" i="3"/>
  <c r="I209" i="3"/>
  <c r="O209" i="3"/>
  <c r="P209" i="3"/>
  <c r="I210" i="3"/>
  <c r="O210" i="3"/>
  <c r="P210" i="3"/>
  <c r="I211" i="3"/>
  <c r="O211" i="3"/>
  <c r="P211" i="3"/>
  <c r="I212" i="3"/>
  <c r="O212" i="3"/>
  <c r="P212" i="3"/>
  <c r="I213" i="3"/>
  <c r="O213" i="3"/>
  <c r="P213" i="3"/>
  <c r="O214" i="3"/>
  <c r="P214" i="3"/>
  <c r="Q25" i="3"/>
  <c r="R25" i="3"/>
  <c r="Q26" i="3"/>
  <c r="R26" i="3"/>
  <c r="Q27" i="3"/>
  <c r="R27" i="3"/>
  <c r="Q28" i="3"/>
  <c r="R28" i="3"/>
  <c r="Q29" i="3"/>
  <c r="R29" i="3"/>
  <c r="Q30" i="3"/>
  <c r="R30" i="3"/>
  <c r="Q31" i="3"/>
  <c r="R31" i="3"/>
  <c r="Q32" i="3"/>
  <c r="R32" i="3"/>
  <c r="Q33" i="3"/>
  <c r="R33" i="3"/>
  <c r="Q34" i="3"/>
  <c r="R34" i="3"/>
  <c r="Q35" i="3"/>
  <c r="R35" i="3"/>
  <c r="Q36" i="3"/>
  <c r="R36" i="3"/>
  <c r="Q37" i="3"/>
  <c r="R37" i="3"/>
  <c r="Q38" i="3"/>
  <c r="R38" i="3"/>
  <c r="Q39" i="3"/>
  <c r="R39" i="3"/>
  <c r="Q40" i="3"/>
  <c r="R40" i="3"/>
  <c r="Q41" i="3"/>
  <c r="R41" i="3"/>
  <c r="Q42" i="3"/>
  <c r="R42" i="3"/>
  <c r="Q43" i="3"/>
  <c r="R43" i="3"/>
  <c r="Q44" i="3"/>
  <c r="R44" i="3"/>
  <c r="Q45" i="3"/>
  <c r="R45" i="3"/>
  <c r="Q46" i="3"/>
  <c r="R46" i="3"/>
  <c r="Q47" i="3"/>
  <c r="R47" i="3"/>
  <c r="Q48" i="3"/>
  <c r="R48" i="3"/>
  <c r="R49" i="3"/>
  <c r="R50" i="3"/>
  <c r="R51" i="3"/>
  <c r="R52" i="3"/>
  <c r="R53" i="3"/>
  <c r="R54" i="3"/>
  <c r="Q58" i="3"/>
  <c r="R58" i="3"/>
  <c r="Q59" i="3"/>
  <c r="R59" i="3"/>
  <c r="Q60" i="3"/>
  <c r="R60" i="3"/>
  <c r="Q61" i="3"/>
  <c r="R61" i="3"/>
  <c r="Q62" i="3"/>
  <c r="R62" i="3"/>
  <c r="Q63" i="3"/>
  <c r="R63" i="3"/>
  <c r="Q64" i="3"/>
  <c r="R64" i="3"/>
  <c r="Q65" i="3"/>
  <c r="R65" i="3"/>
  <c r="Q66" i="3"/>
  <c r="R66" i="3"/>
  <c r="Q67" i="3"/>
  <c r="R67" i="3"/>
  <c r="Q68" i="3"/>
  <c r="R68" i="3"/>
  <c r="Q69" i="3"/>
  <c r="R69" i="3"/>
  <c r="Q70" i="3"/>
  <c r="R70" i="3"/>
  <c r="Q71" i="3"/>
  <c r="R71" i="3"/>
  <c r="Q72" i="3"/>
  <c r="R72" i="3"/>
  <c r="Q73" i="3"/>
  <c r="R73" i="3"/>
  <c r="Q74" i="3"/>
  <c r="R74" i="3"/>
  <c r="Q75" i="3"/>
  <c r="R75" i="3"/>
  <c r="R76" i="3"/>
  <c r="R77" i="3"/>
  <c r="R78" i="3"/>
  <c r="R79" i="3"/>
  <c r="R80" i="3"/>
  <c r="R81" i="3"/>
  <c r="R82" i="3"/>
  <c r="R83" i="3"/>
  <c r="R84" i="3"/>
  <c r="R85" i="3"/>
  <c r="R86" i="3"/>
  <c r="R87" i="3"/>
  <c r="R91" i="3"/>
  <c r="R92" i="3"/>
  <c r="R93" i="3"/>
  <c r="R94" i="3"/>
  <c r="R95" i="3"/>
  <c r="R96" i="3"/>
  <c r="Q97" i="3"/>
  <c r="R97" i="3"/>
  <c r="Q98" i="3"/>
  <c r="R98" i="3"/>
  <c r="Q99" i="3"/>
  <c r="R99" i="3"/>
  <c r="Q100" i="3"/>
  <c r="R100" i="3"/>
  <c r="Q101" i="3"/>
  <c r="R101" i="3"/>
  <c r="Q102" i="3"/>
  <c r="R102" i="3"/>
  <c r="R103" i="3"/>
  <c r="R104" i="3"/>
  <c r="R105" i="3"/>
  <c r="R106" i="3"/>
  <c r="R107" i="3"/>
  <c r="R108" i="3"/>
  <c r="R109" i="3"/>
  <c r="R110" i="3"/>
  <c r="R111" i="3"/>
  <c r="R112" i="3"/>
  <c r="R113" i="3"/>
  <c r="R114" i="3"/>
  <c r="R115" i="3"/>
  <c r="R116" i="3"/>
  <c r="R117" i="3"/>
  <c r="R118" i="3"/>
  <c r="R119" i="3"/>
  <c r="R120" i="3"/>
  <c r="Q124" i="3"/>
  <c r="R124" i="3"/>
  <c r="Q125" i="3"/>
  <c r="R125" i="3"/>
  <c r="Q126" i="3"/>
  <c r="R126" i="3"/>
  <c r="Q127" i="3"/>
  <c r="R127" i="3"/>
  <c r="Q128" i="3"/>
  <c r="R128" i="3"/>
  <c r="Q129" i="3"/>
  <c r="R129" i="3"/>
  <c r="R130" i="3"/>
  <c r="Q131" i="3"/>
  <c r="R131" i="3"/>
  <c r="Q132" i="3"/>
  <c r="R132" i="3"/>
  <c r="Q133" i="3"/>
  <c r="R133" i="3"/>
  <c r="Q134" i="3"/>
  <c r="R134" i="3"/>
  <c r="Q135" i="3"/>
  <c r="R135" i="3"/>
  <c r="Q136" i="3"/>
  <c r="R136" i="3"/>
  <c r="Q137" i="3"/>
  <c r="R137" i="3"/>
  <c r="Q138" i="3"/>
  <c r="R138" i="3"/>
  <c r="Q139" i="3"/>
  <c r="R139" i="3"/>
  <c r="Q140" i="3"/>
  <c r="R140" i="3"/>
  <c r="Q141" i="3"/>
  <c r="R141" i="3"/>
  <c r="Q142" i="3"/>
  <c r="R142" i="3"/>
  <c r="Q143" i="3"/>
  <c r="R143" i="3"/>
  <c r="Q144" i="3"/>
  <c r="R144" i="3"/>
  <c r="Q145" i="3"/>
  <c r="R145" i="3"/>
  <c r="Q146" i="3"/>
  <c r="R146" i="3"/>
  <c r="Q147" i="3"/>
  <c r="R147" i="3"/>
  <c r="R148" i="3"/>
  <c r="R149" i="3"/>
  <c r="R150" i="3"/>
  <c r="R151" i="3"/>
  <c r="R152" i="3"/>
  <c r="R153" i="3"/>
  <c r="R157" i="3"/>
  <c r="R158" i="3"/>
  <c r="R159" i="3"/>
  <c r="R160" i="3"/>
  <c r="R161" i="3"/>
  <c r="R162" i="3"/>
  <c r="R163" i="3"/>
  <c r="Q164" i="3"/>
  <c r="R164" i="3"/>
  <c r="Q165" i="3"/>
  <c r="R165" i="3"/>
  <c r="Q166" i="3"/>
  <c r="R166" i="3"/>
  <c r="Q167" i="3"/>
  <c r="R167" i="3"/>
  <c r="Q168" i="3"/>
  <c r="R168" i="3"/>
  <c r="R169" i="3"/>
  <c r="R170" i="3"/>
  <c r="R171" i="3"/>
  <c r="R172" i="3"/>
  <c r="R173" i="3"/>
  <c r="R174" i="3"/>
  <c r="R175" i="3"/>
  <c r="R176" i="3"/>
  <c r="R177" i="3"/>
  <c r="R178" i="3"/>
  <c r="R179" i="3"/>
  <c r="R180" i="3"/>
  <c r="R181" i="3"/>
  <c r="R182" i="3"/>
  <c r="R183" i="3"/>
  <c r="R184" i="3"/>
  <c r="R185" i="3"/>
  <c r="R186" i="3"/>
  <c r="R190" i="3"/>
  <c r="R191" i="3"/>
  <c r="R192" i="3"/>
  <c r="R193" i="3"/>
  <c r="R194" i="3"/>
  <c r="R195" i="3"/>
  <c r="R196" i="3"/>
  <c r="Q197" i="3"/>
  <c r="R197" i="3"/>
  <c r="Q198" i="3"/>
  <c r="R198" i="3"/>
  <c r="Q199" i="3"/>
  <c r="R199" i="3"/>
  <c r="Q200" i="3"/>
  <c r="R200" i="3"/>
  <c r="Q201" i="3"/>
  <c r="R201" i="3"/>
  <c r="R202" i="3"/>
  <c r="R203" i="3"/>
  <c r="R204" i="3"/>
  <c r="R205" i="3"/>
  <c r="R206" i="3"/>
  <c r="R207" i="3"/>
  <c r="R208" i="3"/>
  <c r="R209" i="3"/>
  <c r="R210" i="3"/>
  <c r="R211" i="3"/>
  <c r="R212" i="3"/>
  <c r="R213" i="3"/>
  <c r="R214" i="3"/>
  <c r="R222" i="3"/>
  <c r="S37" i="3"/>
  <c r="S38" i="3"/>
  <c r="S39" i="3"/>
  <c r="S40" i="3"/>
  <c r="S41" i="3"/>
  <c r="S42" i="3"/>
  <c r="S43" i="3"/>
  <c r="S44" i="3"/>
  <c r="S45" i="3"/>
  <c r="S46" i="3"/>
  <c r="S47" i="3"/>
  <c r="S48" i="3"/>
  <c r="S49" i="3"/>
  <c r="S50" i="3"/>
  <c r="S51" i="3"/>
  <c r="S52" i="3"/>
  <c r="S53" i="3"/>
  <c r="S54" i="3"/>
  <c r="S70" i="3"/>
  <c r="S71" i="3"/>
  <c r="S72" i="3"/>
  <c r="S73" i="3"/>
  <c r="S74" i="3"/>
  <c r="S75" i="3"/>
  <c r="S82" i="3"/>
  <c r="S83" i="3"/>
  <c r="S84" i="3"/>
  <c r="S85" i="3"/>
  <c r="S86" i="3"/>
  <c r="S87"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36" i="3"/>
  <c r="S137" i="3"/>
  <c r="S138" i="3"/>
  <c r="S139" i="3"/>
  <c r="S140" i="3"/>
  <c r="S141" i="3"/>
  <c r="S142" i="3"/>
  <c r="S143" i="3"/>
  <c r="S144" i="3"/>
  <c r="S145" i="3"/>
  <c r="S146" i="3"/>
  <c r="S147" i="3"/>
  <c r="S148" i="3"/>
  <c r="S149" i="3"/>
  <c r="S150" i="3"/>
  <c r="S151" i="3"/>
  <c r="S152" i="3"/>
  <c r="S153"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22" i="3"/>
  <c r="Q49" i="3"/>
  <c r="Q50" i="3"/>
  <c r="Q51" i="3"/>
  <c r="Q52" i="3"/>
  <c r="Q53" i="3"/>
  <c r="Q54" i="3"/>
  <c r="Q76" i="3"/>
  <c r="Q77" i="3"/>
  <c r="Q78" i="3"/>
  <c r="Q79" i="3"/>
  <c r="Q80" i="3"/>
  <c r="Q81" i="3"/>
  <c r="Q82" i="3"/>
  <c r="Q83" i="3"/>
  <c r="Q84" i="3"/>
  <c r="Q85" i="3"/>
  <c r="Q86" i="3"/>
  <c r="Q87" i="3"/>
  <c r="Q91" i="3"/>
  <c r="Q92" i="3"/>
  <c r="Q93" i="3"/>
  <c r="Q94" i="3"/>
  <c r="Q95" i="3"/>
  <c r="Q96" i="3"/>
  <c r="Q103" i="3"/>
  <c r="Q104" i="3"/>
  <c r="Q105" i="3"/>
  <c r="Q106" i="3"/>
  <c r="Q107" i="3"/>
  <c r="Q108" i="3"/>
  <c r="Q109" i="3"/>
  <c r="Q110" i="3"/>
  <c r="Q111" i="3"/>
  <c r="Q112" i="3"/>
  <c r="Q113" i="3"/>
  <c r="Q114" i="3"/>
  <c r="Q115" i="3"/>
  <c r="Q116" i="3"/>
  <c r="Q117" i="3"/>
  <c r="Q118" i="3"/>
  <c r="Q119" i="3"/>
  <c r="Q120" i="3"/>
  <c r="Q130" i="3"/>
  <c r="Q148" i="3"/>
  <c r="Q149" i="3"/>
  <c r="Q150" i="3"/>
  <c r="Q151" i="3"/>
  <c r="Q152" i="3"/>
  <c r="Q153" i="3"/>
  <c r="Q157" i="3"/>
  <c r="Q158" i="3"/>
  <c r="Q159" i="3"/>
  <c r="Q160" i="3"/>
  <c r="Q161" i="3"/>
  <c r="Q162" i="3"/>
  <c r="Q163" i="3"/>
  <c r="Q169" i="3"/>
  <c r="Q170" i="3"/>
  <c r="Q171" i="3"/>
  <c r="Q172" i="3"/>
  <c r="Q173" i="3"/>
  <c r="Q174" i="3"/>
  <c r="Q175" i="3"/>
  <c r="Q176" i="3"/>
  <c r="Q177" i="3"/>
  <c r="Q178" i="3"/>
  <c r="Q179" i="3"/>
  <c r="Q180" i="3"/>
  <c r="Q181" i="3"/>
  <c r="Q182" i="3"/>
  <c r="Q183" i="3"/>
  <c r="Q184" i="3"/>
  <c r="Q185" i="3"/>
  <c r="Q186" i="3"/>
  <c r="Q190" i="3"/>
  <c r="Q191" i="3"/>
  <c r="Q192" i="3"/>
  <c r="Q193" i="3"/>
  <c r="Q194" i="3"/>
  <c r="Q195" i="3"/>
  <c r="Q196" i="3"/>
  <c r="Q202" i="3"/>
  <c r="Q203" i="3"/>
  <c r="Q204" i="3"/>
  <c r="Q205" i="3"/>
  <c r="Q206" i="3"/>
  <c r="Q207" i="3"/>
  <c r="Q208" i="3"/>
  <c r="Q209" i="3"/>
  <c r="Q210" i="3"/>
  <c r="Q211" i="3"/>
  <c r="Q212" i="3"/>
  <c r="Q213" i="3"/>
  <c r="Q214" i="3"/>
  <c r="Q222" i="3"/>
  <c r="AK25" i="3"/>
  <c r="AL25" i="3"/>
  <c r="AK26" i="3"/>
  <c r="AL26" i="3"/>
  <c r="AK27" i="3"/>
  <c r="AL27" i="3"/>
  <c r="AK28" i="3"/>
  <c r="AL28" i="3"/>
  <c r="AK29" i="3"/>
  <c r="AL29" i="3"/>
  <c r="AK30" i="3"/>
  <c r="AL30" i="3"/>
  <c r="AK31" i="3"/>
  <c r="AL31" i="3"/>
  <c r="AK32" i="3"/>
  <c r="AL32" i="3"/>
  <c r="AK33" i="3"/>
  <c r="AL33" i="3"/>
  <c r="AK34" i="3"/>
  <c r="AL34" i="3"/>
  <c r="AK35" i="3"/>
  <c r="AL35" i="3"/>
  <c r="AK36" i="3"/>
  <c r="AL36" i="3"/>
  <c r="AK37" i="3"/>
  <c r="AL37" i="3"/>
  <c r="AK38" i="3"/>
  <c r="AL38" i="3"/>
  <c r="AK39" i="3"/>
  <c r="AL39" i="3"/>
  <c r="AK40" i="3"/>
  <c r="AL40" i="3"/>
  <c r="AK41" i="3"/>
  <c r="AL41" i="3"/>
  <c r="AK42" i="3"/>
  <c r="AL42" i="3"/>
  <c r="AL43" i="3"/>
  <c r="AL44" i="3"/>
  <c r="AL45" i="3"/>
  <c r="AL46" i="3"/>
  <c r="AL47" i="3"/>
  <c r="AL48" i="3"/>
  <c r="AL49" i="3"/>
  <c r="AL50" i="3"/>
  <c r="AL51" i="3"/>
  <c r="AL52" i="3"/>
  <c r="AL53" i="3"/>
  <c r="AL54" i="3"/>
  <c r="AK58" i="3"/>
  <c r="AL58" i="3"/>
  <c r="AK59" i="3"/>
  <c r="AL59" i="3"/>
  <c r="AK60" i="3"/>
  <c r="AL60" i="3"/>
  <c r="AK61" i="3"/>
  <c r="AL61" i="3"/>
  <c r="AK62" i="3"/>
  <c r="AL62" i="3"/>
  <c r="AK63" i="3"/>
  <c r="AL63" i="3"/>
  <c r="AK64" i="3"/>
  <c r="AL64" i="3"/>
  <c r="AK65" i="3"/>
  <c r="AL65" i="3"/>
  <c r="AK66" i="3"/>
  <c r="AL66" i="3"/>
  <c r="AK67" i="3"/>
  <c r="AL67" i="3"/>
  <c r="AK68" i="3"/>
  <c r="AL68" i="3"/>
  <c r="AK69" i="3"/>
  <c r="AL69" i="3"/>
  <c r="AL70" i="3"/>
  <c r="AL71" i="3"/>
  <c r="AL72" i="3"/>
  <c r="AL73" i="3"/>
  <c r="AL74" i="3"/>
  <c r="AL75" i="3"/>
  <c r="AK76" i="3"/>
  <c r="AL76" i="3"/>
  <c r="AK77" i="3"/>
  <c r="AL77" i="3"/>
  <c r="AK78" i="3"/>
  <c r="AL78" i="3"/>
  <c r="AK79" i="3"/>
  <c r="AL79" i="3"/>
  <c r="AK80" i="3"/>
  <c r="AL80" i="3"/>
  <c r="AK81" i="3"/>
  <c r="AL81" i="3"/>
  <c r="AL82" i="3"/>
  <c r="AL83" i="3"/>
  <c r="AL84" i="3"/>
  <c r="AL85" i="3"/>
  <c r="AL86" i="3"/>
  <c r="AL87"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K124" i="3"/>
  <c r="AL124" i="3"/>
  <c r="AK125" i="3"/>
  <c r="AL125" i="3"/>
  <c r="AK126" i="3"/>
  <c r="AL126" i="3"/>
  <c r="AK127" i="3"/>
  <c r="AL127" i="3"/>
  <c r="AK128" i="3"/>
  <c r="AL128" i="3"/>
  <c r="AK129" i="3"/>
  <c r="AL129" i="3"/>
  <c r="AK130" i="3"/>
  <c r="AL130" i="3"/>
  <c r="AK131" i="3"/>
  <c r="AL131" i="3"/>
  <c r="AK132" i="3"/>
  <c r="AL132" i="3"/>
  <c r="AK133" i="3"/>
  <c r="AL133" i="3"/>
  <c r="AK134" i="3"/>
  <c r="AL134" i="3"/>
  <c r="AK135" i="3"/>
  <c r="AL135" i="3"/>
  <c r="AL136" i="3"/>
  <c r="AL137" i="3"/>
  <c r="AL138" i="3"/>
  <c r="AL139" i="3"/>
  <c r="AL140" i="3"/>
  <c r="AL141" i="3"/>
  <c r="AL142" i="3"/>
  <c r="AL143" i="3"/>
  <c r="AL144" i="3"/>
  <c r="AL145" i="3"/>
  <c r="AL146" i="3"/>
  <c r="AL147" i="3"/>
  <c r="AL148" i="3"/>
  <c r="AL149" i="3"/>
  <c r="AL150" i="3"/>
  <c r="AL151" i="3"/>
  <c r="AL152" i="3"/>
  <c r="AL153"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22" i="3"/>
  <c r="AG31" i="3"/>
  <c r="AH31" i="3"/>
  <c r="AG32" i="3"/>
  <c r="AH32" i="3"/>
  <c r="AG33" i="3"/>
  <c r="AH33" i="3"/>
  <c r="AG34" i="3"/>
  <c r="AH34" i="3"/>
  <c r="AG35" i="3"/>
  <c r="AH35" i="3"/>
  <c r="AG36" i="3"/>
  <c r="AH36" i="3"/>
  <c r="AG37" i="3"/>
  <c r="AH37" i="3"/>
  <c r="AG38" i="3"/>
  <c r="AH38" i="3"/>
  <c r="AG39" i="3"/>
  <c r="AH39" i="3"/>
  <c r="AG40" i="3"/>
  <c r="AH40" i="3"/>
  <c r="AG41" i="3"/>
  <c r="AH41" i="3"/>
  <c r="AG42" i="3"/>
  <c r="AH42" i="3"/>
  <c r="AG43" i="3"/>
  <c r="AH43" i="3"/>
  <c r="AG44" i="3"/>
  <c r="AH44" i="3"/>
  <c r="AG45" i="3"/>
  <c r="AH45" i="3"/>
  <c r="AG46" i="3"/>
  <c r="AH46" i="3"/>
  <c r="AG47" i="3"/>
  <c r="AH47" i="3"/>
  <c r="AG48" i="3"/>
  <c r="AH48" i="3"/>
  <c r="AG49" i="3"/>
  <c r="AH49" i="3"/>
  <c r="AG50" i="3"/>
  <c r="AH50" i="3"/>
  <c r="AG51" i="3"/>
  <c r="AH51" i="3"/>
  <c r="AG52" i="3"/>
  <c r="AH52" i="3"/>
  <c r="AG53" i="3"/>
  <c r="AH53" i="3"/>
  <c r="AG54" i="3"/>
  <c r="AH54" i="3"/>
  <c r="AG58" i="3"/>
  <c r="AH58" i="3"/>
  <c r="AG59" i="3"/>
  <c r="AH59" i="3"/>
  <c r="AG60" i="3"/>
  <c r="AH60" i="3"/>
  <c r="AG61" i="3"/>
  <c r="AH61" i="3"/>
  <c r="AG62" i="3"/>
  <c r="AH62" i="3"/>
  <c r="AG63" i="3"/>
  <c r="AH63" i="3"/>
  <c r="AG64" i="3"/>
  <c r="AH64" i="3"/>
  <c r="AG65" i="3"/>
  <c r="AH65" i="3"/>
  <c r="AG66" i="3"/>
  <c r="AH66" i="3"/>
  <c r="AG67" i="3"/>
  <c r="AH67" i="3"/>
  <c r="AG68" i="3"/>
  <c r="AH68" i="3"/>
  <c r="AG69" i="3"/>
  <c r="AH69" i="3"/>
  <c r="AG70" i="3"/>
  <c r="AH70" i="3"/>
  <c r="AG71" i="3"/>
  <c r="AH71" i="3"/>
  <c r="AG72" i="3"/>
  <c r="AH72" i="3"/>
  <c r="AG73" i="3"/>
  <c r="AH73" i="3"/>
  <c r="AG74" i="3"/>
  <c r="AH74" i="3"/>
  <c r="AG75" i="3"/>
  <c r="AH75" i="3"/>
  <c r="AG76" i="3"/>
  <c r="AH76" i="3"/>
  <c r="AG77" i="3"/>
  <c r="AH77" i="3"/>
  <c r="AG78" i="3"/>
  <c r="AH78" i="3"/>
  <c r="AG79" i="3"/>
  <c r="AH79" i="3"/>
  <c r="AG80" i="3"/>
  <c r="AH80" i="3"/>
  <c r="AG81" i="3"/>
  <c r="AH81" i="3"/>
  <c r="AG82" i="3"/>
  <c r="AH82" i="3"/>
  <c r="AG83" i="3"/>
  <c r="AH83" i="3"/>
  <c r="AG84" i="3"/>
  <c r="AH84" i="3"/>
  <c r="AG85" i="3"/>
  <c r="AH85" i="3"/>
  <c r="AG86" i="3"/>
  <c r="AH86" i="3"/>
  <c r="AG87" i="3"/>
  <c r="AH87" i="3"/>
  <c r="AG91" i="3"/>
  <c r="AH91" i="3"/>
  <c r="AG92" i="3"/>
  <c r="AH92" i="3"/>
  <c r="AG93" i="3"/>
  <c r="AH93" i="3"/>
  <c r="AG94" i="3"/>
  <c r="AH94" i="3"/>
  <c r="AG95" i="3"/>
  <c r="AH95" i="3"/>
  <c r="AG96" i="3"/>
  <c r="AH96" i="3"/>
  <c r="AG97" i="3"/>
  <c r="AH97" i="3"/>
  <c r="AG98" i="3"/>
  <c r="AH98" i="3"/>
  <c r="AG99" i="3"/>
  <c r="AH99" i="3"/>
  <c r="AG100" i="3"/>
  <c r="AH100" i="3"/>
  <c r="AG101" i="3"/>
  <c r="AH101" i="3"/>
  <c r="AG102" i="3"/>
  <c r="AH102" i="3"/>
  <c r="AG103" i="3"/>
  <c r="AH103" i="3"/>
  <c r="AG104" i="3"/>
  <c r="AH104" i="3"/>
  <c r="AG105" i="3"/>
  <c r="AH105" i="3"/>
  <c r="AG106" i="3"/>
  <c r="AH106" i="3"/>
  <c r="AG107" i="3"/>
  <c r="AH107" i="3"/>
  <c r="AG108" i="3"/>
  <c r="AH108" i="3"/>
  <c r="AG109" i="3"/>
  <c r="AH109" i="3"/>
  <c r="AG110" i="3"/>
  <c r="AH110" i="3"/>
  <c r="AG111" i="3"/>
  <c r="AH111" i="3"/>
  <c r="AG112" i="3"/>
  <c r="AH112" i="3"/>
  <c r="AG113" i="3"/>
  <c r="AH113" i="3"/>
  <c r="AG114" i="3"/>
  <c r="AH114" i="3"/>
  <c r="AG115" i="3"/>
  <c r="AH115" i="3"/>
  <c r="AG116" i="3"/>
  <c r="AH116" i="3"/>
  <c r="AG117" i="3"/>
  <c r="AH117" i="3"/>
  <c r="AG118" i="3"/>
  <c r="AH118" i="3"/>
  <c r="AG119" i="3"/>
  <c r="AH119" i="3"/>
  <c r="AG120" i="3"/>
  <c r="AH120" i="3"/>
  <c r="AG124" i="3"/>
  <c r="AH124" i="3"/>
  <c r="AG125" i="3"/>
  <c r="AH125" i="3"/>
  <c r="AG126" i="3"/>
  <c r="AH126" i="3"/>
  <c r="AG127" i="3"/>
  <c r="AH127" i="3"/>
  <c r="AG128" i="3"/>
  <c r="AH128" i="3"/>
  <c r="AG129" i="3"/>
  <c r="AH129" i="3"/>
  <c r="AG130" i="3"/>
  <c r="AH130" i="3"/>
  <c r="AG131" i="3"/>
  <c r="AH131" i="3"/>
  <c r="AG132" i="3"/>
  <c r="AH132" i="3"/>
  <c r="AG133" i="3"/>
  <c r="AH133" i="3"/>
  <c r="AG134" i="3"/>
  <c r="AH134" i="3"/>
  <c r="AG135" i="3"/>
  <c r="AH135" i="3"/>
  <c r="AG136" i="3"/>
  <c r="AH136" i="3"/>
  <c r="AG137" i="3"/>
  <c r="AH137" i="3"/>
  <c r="AG138" i="3"/>
  <c r="AH138" i="3"/>
  <c r="AG139" i="3"/>
  <c r="AH139" i="3"/>
  <c r="AG140" i="3"/>
  <c r="AH140" i="3"/>
  <c r="AG141" i="3"/>
  <c r="AH141" i="3"/>
  <c r="AG142" i="3"/>
  <c r="AH142" i="3"/>
  <c r="AG143" i="3"/>
  <c r="AH143" i="3"/>
  <c r="AG144" i="3"/>
  <c r="AH144" i="3"/>
  <c r="AG145" i="3"/>
  <c r="AH145" i="3"/>
  <c r="AG146" i="3"/>
  <c r="AH146" i="3"/>
  <c r="AG147" i="3"/>
  <c r="AH147" i="3"/>
  <c r="AG148" i="3"/>
  <c r="AH148" i="3"/>
  <c r="AG149" i="3"/>
  <c r="AH149" i="3"/>
  <c r="AG150" i="3"/>
  <c r="AH150" i="3"/>
  <c r="AG151" i="3"/>
  <c r="AH151" i="3"/>
  <c r="AG152" i="3"/>
  <c r="AH152" i="3"/>
  <c r="AG153" i="3"/>
  <c r="AH153" i="3"/>
  <c r="AG157" i="3"/>
  <c r="AH157" i="3"/>
  <c r="AG158" i="3"/>
  <c r="AH158" i="3"/>
  <c r="AG159" i="3"/>
  <c r="AH159" i="3"/>
  <c r="AG160" i="3"/>
  <c r="AH160" i="3"/>
  <c r="AG161" i="3"/>
  <c r="AH161" i="3"/>
  <c r="AG162" i="3"/>
  <c r="AH162" i="3"/>
  <c r="AG163" i="3"/>
  <c r="AH163" i="3"/>
  <c r="AG164" i="3"/>
  <c r="AH164" i="3"/>
  <c r="AG165" i="3"/>
  <c r="AH165" i="3"/>
  <c r="AG166" i="3"/>
  <c r="AH166" i="3"/>
  <c r="AG167" i="3"/>
  <c r="AH167" i="3"/>
  <c r="AG168" i="3"/>
  <c r="AH168" i="3"/>
  <c r="AG169" i="3"/>
  <c r="AH169" i="3"/>
  <c r="AG170" i="3"/>
  <c r="AH170" i="3"/>
  <c r="AG171" i="3"/>
  <c r="AH171" i="3"/>
  <c r="AG172" i="3"/>
  <c r="AH172" i="3"/>
  <c r="AG173" i="3"/>
  <c r="AH173" i="3"/>
  <c r="AG174" i="3"/>
  <c r="AH174" i="3"/>
  <c r="AG175" i="3"/>
  <c r="AH175" i="3"/>
  <c r="AG176" i="3"/>
  <c r="AH176" i="3"/>
  <c r="AG177" i="3"/>
  <c r="AH177" i="3"/>
  <c r="AG178" i="3"/>
  <c r="AH178" i="3"/>
  <c r="AG179" i="3"/>
  <c r="AH179" i="3"/>
  <c r="AG180" i="3"/>
  <c r="AH180" i="3"/>
  <c r="AG181" i="3"/>
  <c r="AH181" i="3"/>
  <c r="AG182" i="3"/>
  <c r="AH182" i="3"/>
  <c r="AG183" i="3"/>
  <c r="AH183" i="3"/>
  <c r="AG184" i="3"/>
  <c r="AH184" i="3"/>
  <c r="AG185" i="3"/>
  <c r="AH185" i="3"/>
  <c r="AG186" i="3"/>
  <c r="AH186" i="3"/>
  <c r="AG190" i="3"/>
  <c r="AH190" i="3"/>
  <c r="AG191" i="3"/>
  <c r="AH191" i="3"/>
  <c r="AG192" i="3"/>
  <c r="AH192" i="3"/>
  <c r="AG193" i="3"/>
  <c r="AH193" i="3"/>
  <c r="AG194" i="3"/>
  <c r="AH194" i="3"/>
  <c r="AG195" i="3"/>
  <c r="AH195" i="3"/>
  <c r="AG196" i="3"/>
  <c r="AH196" i="3"/>
  <c r="AG197" i="3"/>
  <c r="AH197" i="3"/>
  <c r="AG198" i="3"/>
  <c r="AH198" i="3"/>
  <c r="AG199" i="3"/>
  <c r="AH199" i="3"/>
  <c r="AG200" i="3"/>
  <c r="AH200" i="3"/>
  <c r="AG201" i="3"/>
  <c r="AH201" i="3"/>
  <c r="AG202" i="3"/>
  <c r="AH202" i="3"/>
  <c r="AG203" i="3"/>
  <c r="AH203" i="3"/>
  <c r="AG204" i="3"/>
  <c r="AH204" i="3"/>
  <c r="AG205" i="3"/>
  <c r="AH205" i="3"/>
  <c r="AG206" i="3"/>
  <c r="AH206" i="3"/>
  <c r="AG207" i="3"/>
  <c r="AH207" i="3"/>
  <c r="AG208" i="3"/>
  <c r="AH208" i="3"/>
  <c r="AG209" i="3"/>
  <c r="AH209" i="3"/>
  <c r="AG210" i="3"/>
  <c r="AH210" i="3"/>
  <c r="AG211" i="3"/>
  <c r="AH211" i="3"/>
  <c r="AG212" i="3"/>
  <c r="AH212" i="3"/>
  <c r="AG213" i="3"/>
  <c r="AH213" i="3"/>
  <c r="AG214" i="3"/>
  <c r="AH214" i="3"/>
  <c r="AI25" i="3"/>
  <c r="AJ25" i="3"/>
  <c r="AI26" i="3"/>
  <c r="AJ26" i="3"/>
  <c r="AI27" i="3"/>
  <c r="AJ27" i="3"/>
  <c r="AI28" i="3"/>
  <c r="AJ28" i="3"/>
  <c r="AI29" i="3"/>
  <c r="AJ29" i="3"/>
  <c r="AI30" i="3"/>
  <c r="AJ30" i="3"/>
  <c r="AI31" i="3"/>
  <c r="AJ31" i="3"/>
  <c r="AI32" i="3"/>
  <c r="AJ32" i="3"/>
  <c r="AI33" i="3"/>
  <c r="AJ33" i="3"/>
  <c r="AI34" i="3"/>
  <c r="AJ34" i="3"/>
  <c r="AI35" i="3"/>
  <c r="AJ35" i="3"/>
  <c r="AI36" i="3"/>
  <c r="AJ36" i="3"/>
  <c r="AI37" i="3"/>
  <c r="AJ37" i="3"/>
  <c r="AI38" i="3"/>
  <c r="AJ38" i="3"/>
  <c r="AI39" i="3"/>
  <c r="AJ39" i="3"/>
  <c r="AI40" i="3"/>
  <c r="AJ40" i="3"/>
  <c r="AI41" i="3"/>
  <c r="AJ41" i="3"/>
  <c r="AI42" i="3"/>
  <c r="AJ42" i="3"/>
  <c r="AI43" i="3"/>
  <c r="AJ43" i="3"/>
  <c r="AI44" i="3"/>
  <c r="AJ44" i="3"/>
  <c r="AI45" i="3"/>
  <c r="AJ45" i="3"/>
  <c r="AI46" i="3"/>
  <c r="AJ46" i="3"/>
  <c r="AI47" i="3"/>
  <c r="AJ47" i="3"/>
  <c r="AI48" i="3"/>
  <c r="AJ48" i="3"/>
  <c r="AJ49" i="3"/>
  <c r="AJ50" i="3"/>
  <c r="AJ51" i="3"/>
  <c r="AJ52" i="3"/>
  <c r="AJ53" i="3"/>
  <c r="AJ54" i="3"/>
  <c r="AI58" i="3"/>
  <c r="AJ58" i="3"/>
  <c r="AI59" i="3"/>
  <c r="AJ59" i="3"/>
  <c r="AI60" i="3"/>
  <c r="AJ60" i="3"/>
  <c r="AI61" i="3"/>
  <c r="AJ61" i="3"/>
  <c r="AI62" i="3"/>
  <c r="AJ62" i="3"/>
  <c r="AI63" i="3"/>
  <c r="AJ63" i="3"/>
  <c r="AI64" i="3"/>
  <c r="AJ64" i="3"/>
  <c r="AI65" i="3"/>
  <c r="AJ65" i="3"/>
  <c r="AI66" i="3"/>
  <c r="AJ66" i="3"/>
  <c r="AI67" i="3"/>
  <c r="AJ67" i="3"/>
  <c r="AI68" i="3"/>
  <c r="AJ68" i="3"/>
  <c r="AI69" i="3"/>
  <c r="AJ69" i="3"/>
  <c r="AI70" i="3"/>
  <c r="AJ70" i="3"/>
  <c r="AI71" i="3"/>
  <c r="AJ71" i="3"/>
  <c r="AI72" i="3"/>
  <c r="AJ72" i="3"/>
  <c r="AI73" i="3"/>
  <c r="AJ73" i="3"/>
  <c r="AI74" i="3"/>
  <c r="AJ74" i="3"/>
  <c r="AI75" i="3"/>
  <c r="AJ75" i="3"/>
  <c r="AJ76" i="3"/>
  <c r="AJ77" i="3"/>
  <c r="AJ78" i="3"/>
  <c r="AJ79" i="3"/>
  <c r="AJ80" i="3"/>
  <c r="AJ81" i="3"/>
  <c r="AJ82" i="3"/>
  <c r="AJ83" i="3"/>
  <c r="AJ84" i="3"/>
  <c r="AJ85" i="3"/>
  <c r="AJ86" i="3"/>
  <c r="AJ87" i="3"/>
  <c r="AJ91" i="3"/>
  <c r="AJ92" i="3"/>
  <c r="AJ93" i="3"/>
  <c r="AJ94" i="3"/>
  <c r="AJ95" i="3"/>
  <c r="AJ96" i="3"/>
  <c r="AI97" i="3"/>
  <c r="AJ97" i="3"/>
  <c r="AI98" i="3"/>
  <c r="AJ98" i="3"/>
  <c r="AI99" i="3"/>
  <c r="AJ99" i="3"/>
  <c r="AI100" i="3"/>
  <c r="AJ100" i="3"/>
  <c r="AI101" i="3"/>
  <c r="AJ101" i="3"/>
  <c r="AI102" i="3"/>
  <c r="AJ102" i="3"/>
  <c r="AJ103" i="3"/>
  <c r="AJ104" i="3"/>
  <c r="AJ105" i="3"/>
  <c r="AJ106" i="3"/>
  <c r="AJ107" i="3"/>
  <c r="AJ108" i="3"/>
  <c r="AJ109" i="3"/>
  <c r="AJ110" i="3"/>
  <c r="AJ111" i="3"/>
  <c r="AJ112" i="3"/>
  <c r="AJ113" i="3"/>
  <c r="AJ114" i="3"/>
  <c r="AJ115" i="3"/>
  <c r="AJ116" i="3"/>
  <c r="AJ117" i="3"/>
  <c r="AJ118" i="3"/>
  <c r="AJ119" i="3"/>
  <c r="AJ120" i="3"/>
  <c r="AI124" i="3"/>
  <c r="AJ124" i="3"/>
  <c r="AI125" i="3"/>
  <c r="AJ125" i="3"/>
  <c r="AI126" i="3"/>
  <c r="AJ126" i="3"/>
  <c r="AI127" i="3"/>
  <c r="AJ127" i="3"/>
  <c r="AI128" i="3"/>
  <c r="AJ128" i="3"/>
  <c r="AI129" i="3"/>
  <c r="AJ129" i="3"/>
  <c r="AJ130" i="3"/>
  <c r="AI131" i="3"/>
  <c r="AJ131" i="3"/>
  <c r="AI132" i="3"/>
  <c r="AJ132" i="3"/>
  <c r="AI133" i="3"/>
  <c r="AJ133" i="3"/>
  <c r="AI134" i="3"/>
  <c r="AJ134" i="3"/>
  <c r="AI135" i="3"/>
  <c r="AJ135" i="3"/>
  <c r="AI136" i="3"/>
  <c r="AJ136" i="3"/>
  <c r="AI137" i="3"/>
  <c r="AJ137" i="3"/>
  <c r="AI138" i="3"/>
  <c r="AJ138" i="3"/>
  <c r="AI139" i="3"/>
  <c r="AJ139" i="3"/>
  <c r="AI140" i="3"/>
  <c r="AJ140" i="3"/>
  <c r="AI141" i="3"/>
  <c r="AJ141" i="3"/>
  <c r="AI142" i="3"/>
  <c r="AJ142" i="3"/>
  <c r="AI143" i="3"/>
  <c r="AJ143" i="3"/>
  <c r="AI144" i="3"/>
  <c r="AJ144" i="3"/>
  <c r="AI145" i="3"/>
  <c r="AJ145" i="3"/>
  <c r="AI146" i="3"/>
  <c r="AJ146" i="3"/>
  <c r="AI147" i="3"/>
  <c r="AJ147" i="3"/>
  <c r="AJ148" i="3"/>
  <c r="AJ149" i="3"/>
  <c r="AJ150" i="3"/>
  <c r="AJ151" i="3"/>
  <c r="AJ152" i="3"/>
  <c r="AJ153" i="3"/>
  <c r="AJ157" i="3"/>
  <c r="AJ158" i="3"/>
  <c r="AJ159" i="3"/>
  <c r="AJ160" i="3"/>
  <c r="AJ161" i="3"/>
  <c r="AJ162" i="3"/>
  <c r="AJ163" i="3"/>
  <c r="AI164" i="3"/>
  <c r="AJ164" i="3"/>
  <c r="AI165" i="3"/>
  <c r="AJ165" i="3"/>
  <c r="AI166" i="3"/>
  <c r="AJ166" i="3"/>
  <c r="AI167" i="3"/>
  <c r="AJ167" i="3"/>
  <c r="AI168" i="3"/>
  <c r="AJ168" i="3"/>
  <c r="AJ169" i="3"/>
  <c r="AJ170" i="3"/>
  <c r="AJ171" i="3"/>
  <c r="AJ172" i="3"/>
  <c r="AJ173" i="3"/>
  <c r="AJ174" i="3"/>
  <c r="AJ175" i="3"/>
  <c r="AJ176" i="3"/>
  <c r="AJ177" i="3"/>
  <c r="AJ178" i="3"/>
  <c r="AJ179" i="3"/>
  <c r="AJ180" i="3"/>
  <c r="AJ181" i="3"/>
  <c r="AJ182" i="3"/>
  <c r="AJ183" i="3"/>
  <c r="AJ184" i="3"/>
  <c r="AJ185" i="3"/>
  <c r="AJ186" i="3"/>
  <c r="AJ190" i="3"/>
  <c r="AJ191" i="3"/>
  <c r="AJ192" i="3"/>
  <c r="AJ193" i="3"/>
  <c r="AJ194" i="3"/>
  <c r="AJ195" i="3"/>
  <c r="AJ196" i="3"/>
  <c r="AI197" i="3"/>
  <c r="AJ197" i="3"/>
  <c r="AI198" i="3"/>
  <c r="AJ198" i="3"/>
  <c r="AI199" i="3"/>
  <c r="AJ199" i="3"/>
  <c r="AI200" i="3"/>
  <c r="AJ200" i="3"/>
  <c r="AI201" i="3"/>
  <c r="AJ201" i="3"/>
  <c r="AJ202" i="3"/>
  <c r="AJ203" i="3"/>
  <c r="AJ204" i="3"/>
  <c r="AJ205" i="3"/>
  <c r="AJ206" i="3"/>
  <c r="AJ207" i="3"/>
  <c r="AJ208" i="3"/>
  <c r="AJ209" i="3"/>
  <c r="AJ210" i="3"/>
  <c r="AJ211" i="3"/>
  <c r="AJ212" i="3"/>
  <c r="AJ213" i="3"/>
  <c r="AJ214" i="3"/>
  <c r="AJ222" i="3"/>
  <c r="AK43" i="3"/>
  <c r="AK44" i="3"/>
  <c r="AK45" i="3"/>
  <c r="AK46" i="3"/>
  <c r="AK47" i="3"/>
  <c r="AK48" i="3"/>
  <c r="AK49" i="3"/>
  <c r="AK50" i="3"/>
  <c r="AK51" i="3"/>
  <c r="AK52" i="3"/>
  <c r="AK53" i="3"/>
  <c r="AK54" i="3"/>
  <c r="AK70" i="3"/>
  <c r="AK71" i="3"/>
  <c r="AK72" i="3"/>
  <c r="AK73" i="3"/>
  <c r="AK74" i="3"/>
  <c r="AK75" i="3"/>
  <c r="AK82" i="3"/>
  <c r="AK83" i="3"/>
  <c r="AK84" i="3"/>
  <c r="AK85" i="3"/>
  <c r="AK86" i="3"/>
  <c r="AK87"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36" i="3"/>
  <c r="AK137" i="3"/>
  <c r="AK138" i="3"/>
  <c r="AK139" i="3"/>
  <c r="AK140" i="3"/>
  <c r="AK141" i="3"/>
  <c r="AK142" i="3"/>
  <c r="AK143" i="3"/>
  <c r="AK144" i="3"/>
  <c r="AK145" i="3"/>
  <c r="AK146" i="3"/>
  <c r="AK147" i="3"/>
  <c r="AK148" i="3"/>
  <c r="AK149" i="3"/>
  <c r="AK150" i="3"/>
  <c r="AK151" i="3"/>
  <c r="AK152" i="3"/>
  <c r="AK153" i="3"/>
  <c r="AK157" i="3"/>
  <c r="AK158" i="3"/>
  <c r="AK159" i="3"/>
  <c r="AK160" i="3"/>
  <c r="AK161" i="3"/>
  <c r="AK162" i="3"/>
  <c r="AK163" i="3"/>
  <c r="AK164" i="3"/>
  <c r="AK165" i="3"/>
  <c r="AK166" i="3"/>
  <c r="AK167" i="3"/>
  <c r="AK168" i="3"/>
  <c r="AK169" i="3"/>
  <c r="AK170" i="3"/>
  <c r="AK171" i="3"/>
  <c r="AK172" i="3"/>
  <c r="AK173" i="3"/>
  <c r="AK174" i="3"/>
  <c r="AK175" i="3"/>
  <c r="AK176" i="3"/>
  <c r="AK177" i="3"/>
  <c r="AK178" i="3"/>
  <c r="AK179" i="3"/>
  <c r="AK180" i="3"/>
  <c r="AK181" i="3"/>
  <c r="AK182" i="3"/>
  <c r="AK183" i="3"/>
  <c r="AK184" i="3"/>
  <c r="AK185" i="3"/>
  <c r="AK186" i="3"/>
  <c r="AK190" i="3"/>
  <c r="AK191" i="3"/>
  <c r="AK192" i="3"/>
  <c r="AK193" i="3"/>
  <c r="AK194" i="3"/>
  <c r="AK195" i="3"/>
  <c r="AK196" i="3"/>
  <c r="AK197" i="3"/>
  <c r="AK198" i="3"/>
  <c r="AK199" i="3"/>
  <c r="AK200" i="3"/>
  <c r="AK201" i="3"/>
  <c r="AK202" i="3"/>
  <c r="AK203" i="3"/>
  <c r="AK204" i="3"/>
  <c r="AK205" i="3"/>
  <c r="AK206" i="3"/>
  <c r="AK207" i="3"/>
  <c r="AK208" i="3"/>
  <c r="AK209" i="3"/>
  <c r="AK210" i="3"/>
  <c r="AK211" i="3"/>
  <c r="AK212" i="3"/>
  <c r="AK213" i="3"/>
  <c r="AK214" i="3"/>
  <c r="AK222" i="3"/>
  <c r="AI49" i="3"/>
  <c r="AI50" i="3"/>
  <c r="AI51" i="3"/>
  <c r="AI52" i="3"/>
  <c r="AI53" i="3"/>
  <c r="AI54" i="3"/>
  <c r="AI76" i="3"/>
  <c r="AI77" i="3"/>
  <c r="AI78" i="3"/>
  <c r="AI79" i="3"/>
  <c r="AI80" i="3"/>
  <c r="AI81" i="3"/>
  <c r="AI82" i="3"/>
  <c r="AI83" i="3"/>
  <c r="AI84" i="3"/>
  <c r="AI85" i="3"/>
  <c r="AI86" i="3"/>
  <c r="AI87" i="3"/>
  <c r="AI91" i="3"/>
  <c r="AI92" i="3"/>
  <c r="AI93" i="3"/>
  <c r="AI94" i="3"/>
  <c r="AI95" i="3"/>
  <c r="AI96" i="3"/>
  <c r="AI103" i="3"/>
  <c r="AI104" i="3"/>
  <c r="AI105" i="3"/>
  <c r="AI106" i="3"/>
  <c r="AI107" i="3"/>
  <c r="AI108" i="3"/>
  <c r="AI109" i="3"/>
  <c r="AI110" i="3"/>
  <c r="AI111" i="3"/>
  <c r="AI112" i="3"/>
  <c r="AI113" i="3"/>
  <c r="AI114" i="3"/>
  <c r="AI115" i="3"/>
  <c r="AI116" i="3"/>
  <c r="AI117" i="3"/>
  <c r="AI118" i="3"/>
  <c r="AI119" i="3"/>
  <c r="AI120" i="3"/>
  <c r="AI130" i="3"/>
  <c r="AI148" i="3"/>
  <c r="AI149" i="3"/>
  <c r="AI150" i="3"/>
  <c r="AI151" i="3"/>
  <c r="AI152" i="3"/>
  <c r="AI153" i="3"/>
  <c r="AI157" i="3"/>
  <c r="AI158" i="3"/>
  <c r="AI159" i="3"/>
  <c r="AI160" i="3"/>
  <c r="AI161" i="3"/>
  <c r="AI162" i="3"/>
  <c r="AI163" i="3"/>
  <c r="AI169" i="3"/>
  <c r="AI170" i="3"/>
  <c r="AI171" i="3"/>
  <c r="AI172" i="3"/>
  <c r="AI173" i="3"/>
  <c r="AI174" i="3"/>
  <c r="AI175" i="3"/>
  <c r="AI176" i="3"/>
  <c r="AI177" i="3"/>
  <c r="AI178" i="3"/>
  <c r="AI179" i="3"/>
  <c r="AI180" i="3"/>
  <c r="AI181" i="3"/>
  <c r="AI182" i="3"/>
  <c r="AI183" i="3"/>
  <c r="AI184" i="3"/>
  <c r="AI185" i="3"/>
  <c r="AI186" i="3"/>
  <c r="AI190" i="3"/>
  <c r="AI191" i="3"/>
  <c r="AI192" i="3"/>
  <c r="AI193" i="3"/>
  <c r="AI194" i="3"/>
  <c r="AI195" i="3"/>
  <c r="AI196" i="3"/>
  <c r="AI202" i="3"/>
  <c r="AI203" i="3"/>
  <c r="AI204" i="3"/>
  <c r="AI205" i="3"/>
  <c r="AI206" i="3"/>
  <c r="AI207" i="3"/>
  <c r="AI208" i="3"/>
  <c r="AI209" i="3"/>
  <c r="AI210" i="3"/>
  <c r="AI211" i="3"/>
  <c r="AI212" i="3"/>
  <c r="AI213" i="3"/>
  <c r="AI214" i="3"/>
  <c r="AI222" i="3"/>
  <c r="BD25" i="3"/>
  <c r="BE25" i="3"/>
  <c r="BD26" i="3"/>
  <c r="BE26" i="3"/>
  <c r="BD27" i="3"/>
  <c r="BE27" i="3"/>
  <c r="BD28" i="3"/>
  <c r="BE28" i="3"/>
  <c r="BD29" i="3"/>
  <c r="BE29" i="3"/>
  <c r="BD30" i="3"/>
  <c r="BE30" i="3"/>
  <c r="BD31" i="3"/>
  <c r="BE31" i="3"/>
  <c r="BD32" i="3"/>
  <c r="BE32" i="3"/>
  <c r="BD33" i="3"/>
  <c r="BE33" i="3"/>
  <c r="BD34" i="3"/>
  <c r="BE34" i="3"/>
  <c r="BD35" i="3"/>
  <c r="BE35" i="3"/>
  <c r="BD36" i="3"/>
  <c r="BE36" i="3"/>
  <c r="BE37" i="3"/>
  <c r="BE38" i="3"/>
  <c r="BE39" i="3"/>
  <c r="BE40" i="3"/>
  <c r="BE41" i="3"/>
  <c r="BE42" i="3"/>
  <c r="BE43" i="3"/>
  <c r="BE44" i="3"/>
  <c r="BE45" i="3"/>
  <c r="BE46" i="3"/>
  <c r="BE47" i="3"/>
  <c r="BE48" i="3"/>
  <c r="BE49" i="3"/>
  <c r="BE50" i="3"/>
  <c r="BE51" i="3"/>
  <c r="BE52" i="3"/>
  <c r="BE53" i="3"/>
  <c r="BE54" i="3"/>
  <c r="BD58" i="3"/>
  <c r="BE58" i="3"/>
  <c r="BD59" i="3"/>
  <c r="BE59" i="3"/>
  <c r="BD60" i="3"/>
  <c r="BE60" i="3"/>
  <c r="BD61" i="3"/>
  <c r="BE61" i="3"/>
  <c r="BD62" i="3"/>
  <c r="BE62" i="3"/>
  <c r="BD63" i="3"/>
  <c r="BE63" i="3"/>
  <c r="BD64" i="3"/>
  <c r="BE64" i="3"/>
  <c r="BD65" i="3"/>
  <c r="BE65" i="3"/>
  <c r="BD66" i="3"/>
  <c r="BE66" i="3"/>
  <c r="BD67" i="3"/>
  <c r="BE67" i="3"/>
  <c r="BD68" i="3"/>
  <c r="BE68" i="3"/>
  <c r="BD69" i="3"/>
  <c r="BE69" i="3"/>
  <c r="BE70" i="3"/>
  <c r="BE71" i="3"/>
  <c r="BE72" i="3"/>
  <c r="BE73" i="3"/>
  <c r="BE74" i="3"/>
  <c r="BE75" i="3"/>
  <c r="BD76" i="3"/>
  <c r="BE76" i="3"/>
  <c r="BD77" i="3"/>
  <c r="BE77" i="3"/>
  <c r="BD78" i="3"/>
  <c r="BE78" i="3"/>
  <c r="BD79" i="3"/>
  <c r="BE79" i="3"/>
  <c r="BD80" i="3"/>
  <c r="BE80" i="3"/>
  <c r="BD81" i="3"/>
  <c r="BE81" i="3"/>
  <c r="BE82" i="3"/>
  <c r="BE83" i="3"/>
  <c r="BE84" i="3"/>
  <c r="BE85" i="3"/>
  <c r="BE86" i="3"/>
  <c r="BE87" i="3"/>
  <c r="BE91" i="3"/>
  <c r="BE92" i="3"/>
  <c r="BE93" i="3"/>
  <c r="BE94" i="3"/>
  <c r="BE95" i="3"/>
  <c r="BE96" i="3"/>
  <c r="BE97" i="3"/>
  <c r="BE98" i="3"/>
  <c r="BE99" i="3"/>
  <c r="BE100" i="3"/>
  <c r="BE101" i="3"/>
  <c r="BE102" i="3"/>
  <c r="BE103" i="3"/>
  <c r="BE104" i="3"/>
  <c r="BE105" i="3"/>
  <c r="BE106" i="3"/>
  <c r="BE107" i="3"/>
  <c r="BE108" i="3"/>
  <c r="BE109" i="3"/>
  <c r="BE110" i="3"/>
  <c r="BE111" i="3"/>
  <c r="BE112" i="3"/>
  <c r="BE113" i="3"/>
  <c r="BE114" i="3"/>
  <c r="BE115" i="3"/>
  <c r="BE116" i="3"/>
  <c r="BE117" i="3"/>
  <c r="BE118" i="3"/>
  <c r="BE119" i="3"/>
  <c r="BE120" i="3"/>
  <c r="BD124" i="3"/>
  <c r="BE124" i="3"/>
  <c r="BD125" i="3"/>
  <c r="BE125" i="3"/>
  <c r="BD126" i="3"/>
  <c r="BE126" i="3"/>
  <c r="BD127" i="3"/>
  <c r="BE127" i="3"/>
  <c r="BD128" i="3"/>
  <c r="BE128" i="3"/>
  <c r="BD129" i="3"/>
  <c r="BE129" i="3"/>
  <c r="BD130" i="3"/>
  <c r="BE130" i="3"/>
  <c r="BD131" i="3"/>
  <c r="BE131" i="3"/>
  <c r="BD132" i="3"/>
  <c r="BE132" i="3"/>
  <c r="BD133" i="3"/>
  <c r="BE133" i="3"/>
  <c r="BD134" i="3"/>
  <c r="BE134" i="3"/>
  <c r="BD135" i="3"/>
  <c r="BE135" i="3"/>
  <c r="BE136" i="3"/>
  <c r="BE137" i="3"/>
  <c r="BE138" i="3"/>
  <c r="BE139" i="3"/>
  <c r="BE140" i="3"/>
  <c r="BE141" i="3"/>
  <c r="BE142" i="3"/>
  <c r="BE143" i="3"/>
  <c r="BE144" i="3"/>
  <c r="BE145" i="3"/>
  <c r="BE146" i="3"/>
  <c r="BE147" i="3"/>
  <c r="BE148" i="3"/>
  <c r="BE149" i="3"/>
  <c r="BE150" i="3"/>
  <c r="BE151" i="3"/>
  <c r="BE152" i="3"/>
  <c r="BE153" i="3"/>
  <c r="BE157" i="3"/>
  <c r="BE158" i="3"/>
  <c r="BE159" i="3"/>
  <c r="BE160" i="3"/>
  <c r="BE161" i="3"/>
  <c r="BE162" i="3"/>
  <c r="BE163" i="3"/>
  <c r="BE164" i="3"/>
  <c r="BE165" i="3"/>
  <c r="BE166" i="3"/>
  <c r="BE167" i="3"/>
  <c r="BE168" i="3"/>
  <c r="BE169" i="3"/>
  <c r="BE170" i="3"/>
  <c r="BE171" i="3"/>
  <c r="BE172" i="3"/>
  <c r="BE173" i="3"/>
  <c r="BE174" i="3"/>
  <c r="BE175" i="3"/>
  <c r="BE176" i="3"/>
  <c r="BE177" i="3"/>
  <c r="BE178" i="3"/>
  <c r="BE179" i="3"/>
  <c r="BE180" i="3"/>
  <c r="BE181" i="3"/>
  <c r="BE182" i="3"/>
  <c r="BE183" i="3"/>
  <c r="BE184" i="3"/>
  <c r="BE185" i="3"/>
  <c r="BE186" i="3"/>
  <c r="BE190" i="3"/>
  <c r="BE191" i="3"/>
  <c r="BE192" i="3"/>
  <c r="BE193" i="3"/>
  <c r="BE194" i="3"/>
  <c r="BE195" i="3"/>
  <c r="BE196" i="3"/>
  <c r="BE197" i="3"/>
  <c r="BE198" i="3"/>
  <c r="BE199" i="3"/>
  <c r="BE200" i="3"/>
  <c r="BE201" i="3"/>
  <c r="BE202" i="3"/>
  <c r="BE203" i="3"/>
  <c r="BE204" i="3"/>
  <c r="BE205" i="3"/>
  <c r="BE206" i="3"/>
  <c r="BE207" i="3"/>
  <c r="BE208" i="3"/>
  <c r="BE209" i="3"/>
  <c r="BE210" i="3"/>
  <c r="BE211" i="3"/>
  <c r="BE212" i="3"/>
  <c r="BE213" i="3"/>
  <c r="BE214" i="3"/>
  <c r="BE222" i="3"/>
  <c r="AZ31" i="3"/>
  <c r="BA31" i="3"/>
  <c r="AZ32" i="3"/>
  <c r="BA32" i="3"/>
  <c r="AZ33" i="3"/>
  <c r="BA33" i="3"/>
  <c r="AZ34" i="3"/>
  <c r="BA34" i="3"/>
  <c r="AZ35" i="3"/>
  <c r="BA35" i="3"/>
  <c r="AZ36" i="3"/>
  <c r="BA36" i="3"/>
  <c r="AZ37" i="3"/>
  <c r="BA37" i="3"/>
  <c r="AZ38" i="3"/>
  <c r="BA38" i="3"/>
  <c r="AZ39" i="3"/>
  <c r="BA39" i="3"/>
  <c r="AZ40" i="3"/>
  <c r="BA40" i="3"/>
  <c r="AZ41" i="3"/>
  <c r="BA41" i="3"/>
  <c r="AZ42" i="3"/>
  <c r="BA42" i="3"/>
  <c r="AZ43" i="3"/>
  <c r="BA43" i="3"/>
  <c r="AZ44" i="3"/>
  <c r="BA44" i="3"/>
  <c r="AZ45" i="3"/>
  <c r="BA45" i="3"/>
  <c r="AZ46" i="3"/>
  <c r="BA46" i="3"/>
  <c r="AZ47" i="3"/>
  <c r="BA47" i="3"/>
  <c r="AZ48" i="3"/>
  <c r="BA48" i="3"/>
  <c r="AZ49" i="3"/>
  <c r="BA49" i="3"/>
  <c r="AZ50" i="3"/>
  <c r="BA50" i="3"/>
  <c r="AZ51" i="3"/>
  <c r="BA51" i="3"/>
  <c r="AZ52" i="3"/>
  <c r="BA52" i="3"/>
  <c r="AZ53" i="3"/>
  <c r="BA53" i="3"/>
  <c r="AZ54" i="3"/>
  <c r="BA54" i="3"/>
  <c r="AZ58" i="3"/>
  <c r="BA58" i="3"/>
  <c r="AZ59" i="3"/>
  <c r="BA59" i="3"/>
  <c r="AZ60" i="3"/>
  <c r="BA60" i="3"/>
  <c r="AZ61" i="3"/>
  <c r="BA61" i="3"/>
  <c r="AZ62" i="3"/>
  <c r="BA62" i="3"/>
  <c r="AZ63" i="3"/>
  <c r="BA63" i="3"/>
  <c r="AZ64" i="3"/>
  <c r="BA64" i="3"/>
  <c r="AZ65" i="3"/>
  <c r="BA65" i="3"/>
  <c r="AZ66" i="3"/>
  <c r="BA66" i="3"/>
  <c r="AZ67" i="3"/>
  <c r="BA67" i="3"/>
  <c r="AZ68" i="3"/>
  <c r="BA68" i="3"/>
  <c r="AZ69" i="3"/>
  <c r="BA69" i="3"/>
  <c r="AZ70" i="3"/>
  <c r="BA70" i="3"/>
  <c r="AZ71" i="3"/>
  <c r="BA71" i="3"/>
  <c r="AZ72" i="3"/>
  <c r="BA72" i="3"/>
  <c r="AZ73" i="3"/>
  <c r="BA73" i="3"/>
  <c r="AZ74" i="3"/>
  <c r="BA74" i="3"/>
  <c r="AZ75" i="3"/>
  <c r="BA75" i="3"/>
  <c r="AZ76" i="3"/>
  <c r="BA76" i="3"/>
  <c r="AZ77" i="3"/>
  <c r="BA77" i="3"/>
  <c r="AZ78" i="3"/>
  <c r="BA78" i="3"/>
  <c r="AZ79" i="3"/>
  <c r="BA79" i="3"/>
  <c r="AZ80" i="3"/>
  <c r="BA80" i="3"/>
  <c r="AZ81" i="3"/>
  <c r="BA81" i="3"/>
  <c r="AZ82" i="3"/>
  <c r="BA82" i="3"/>
  <c r="AZ83" i="3"/>
  <c r="BA83" i="3"/>
  <c r="AZ84" i="3"/>
  <c r="BA84" i="3"/>
  <c r="AZ85" i="3"/>
  <c r="BA85" i="3"/>
  <c r="AZ86" i="3"/>
  <c r="BA86" i="3"/>
  <c r="AZ87" i="3"/>
  <c r="BA87" i="3"/>
  <c r="AZ91" i="3"/>
  <c r="BA91" i="3"/>
  <c r="AZ92" i="3"/>
  <c r="BA92" i="3"/>
  <c r="AZ93" i="3"/>
  <c r="BA93" i="3"/>
  <c r="AZ94" i="3"/>
  <c r="BA94" i="3"/>
  <c r="AZ95" i="3"/>
  <c r="BA95" i="3"/>
  <c r="AZ96" i="3"/>
  <c r="BA96" i="3"/>
  <c r="AZ97" i="3"/>
  <c r="BA97" i="3"/>
  <c r="AZ98" i="3"/>
  <c r="BA98" i="3"/>
  <c r="AZ99" i="3"/>
  <c r="BA99" i="3"/>
  <c r="AZ100" i="3"/>
  <c r="BA100" i="3"/>
  <c r="AZ101" i="3"/>
  <c r="BA101" i="3"/>
  <c r="AZ102" i="3"/>
  <c r="BA102" i="3"/>
  <c r="AZ103" i="3"/>
  <c r="BA103" i="3"/>
  <c r="AZ104" i="3"/>
  <c r="BA104" i="3"/>
  <c r="AZ105" i="3"/>
  <c r="BA105" i="3"/>
  <c r="AZ106" i="3"/>
  <c r="BA106" i="3"/>
  <c r="AZ107" i="3"/>
  <c r="BA107" i="3"/>
  <c r="AZ108" i="3"/>
  <c r="BA108" i="3"/>
  <c r="AZ109" i="3"/>
  <c r="BA109" i="3"/>
  <c r="AZ110" i="3"/>
  <c r="BA110" i="3"/>
  <c r="AZ111" i="3"/>
  <c r="BA111" i="3"/>
  <c r="AZ112" i="3"/>
  <c r="BA112" i="3"/>
  <c r="AZ113" i="3"/>
  <c r="BA113" i="3"/>
  <c r="AZ114" i="3"/>
  <c r="BA114" i="3"/>
  <c r="AZ115" i="3"/>
  <c r="BA115" i="3"/>
  <c r="AZ116" i="3"/>
  <c r="BA116" i="3"/>
  <c r="AZ117" i="3"/>
  <c r="BA117" i="3"/>
  <c r="AZ118" i="3"/>
  <c r="BA118" i="3"/>
  <c r="AZ119" i="3"/>
  <c r="BA119" i="3"/>
  <c r="AZ120" i="3"/>
  <c r="BA120" i="3"/>
  <c r="AZ124" i="3"/>
  <c r="BA124" i="3"/>
  <c r="AZ125" i="3"/>
  <c r="BA125" i="3"/>
  <c r="AZ126" i="3"/>
  <c r="BA126" i="3"/>
  <c r="AZ127" i="3"/>
  <c r="BA127" i="3"/>
  <c r="AZ128" i="3"/>
  <c r="BA128" i="3"/>
  <c r="AZ129" i="3"/>
  <c r="BA129" i="3"/>
  <c r="AZ130" i="3"/>
  <c r="BA130" i="3"/>
  <c r="AZ131" i="3"/>
  <c r="BA131" i="3"/>
  <c r="AZ132" i="3"/>
  <c r="BA132" i="3"/>
  <c r="AZ133" i="3"/>
  <c r="BA133" i="3"/>
  <c r="AZ134" i="3"/>
  <c r="BA134" i="3"/>
  <c r="AZ135" i="3"/>
  <c r="BA135" i="3"/>
  <c r="AZ136" i="3"/>
  <c r="BA136" i="3"/>
  <c r="AZ137" i="3"/>
  <c r="BA137" i="3"/>
  <c r="AZ138" i="3"/>
  <c r="BA138" i="3"/>
  <c r="AZ139" i="3"/>
  <c r="BA139" i="3"/>
  <c r="AZ140" i="3"/>
  <c r="BA140" i="3"/>
  <c r="AZ141" i="3"/>
  <c r="BA141" i="3"/>
  <c r="AZ142" i="3"/>
  <c r="BA142" i="3"/>
  <c r="AZ143" i="3"/>
  <c r="BA143" i="3"/>
  <c r="AZ144" i="3"/>
  <c r="BA144" i="3"/>
  <c r="AZ145" i="3"/>
  <c r="BA145" i="3"/>
  <c r="AZ146" i="3"/>
  <c r="BA146" i="3"/>
  <c r="AZ147" i="3"/>
  <c r="BA147" i="3"/>
  <c r="AZ148" i="3"/>
  <c r="BA148" i="3"/>
  <c r="AZ149" i="3"/>
  <c r="BA149" i="3"/>
  <c r="AZ150" i="3"/>
  <c r="BA150" i="3"/>
  <c r="AZ151" i="3"/>
  <c r="BA151" i="3"/>
  <c r="AZ152" i="3"/>
  <c r="BA152" i="3"/>
  <c r="AZ153" i="3"/>
  <c r="BA153" i="3"/>
  <c r="AZ157" i="3"/>
  <c r="BA157" i="3"/>
  <c r="AZ158" i="3"/>
  <c r="BA158" i="3"/>
  <c r="AZ159" i="3"/>
  <c r="BA159" i="3"/>
  <c r="AZ160" i="3"/>
  <c r="BA160" i="3"/>
  <c r="AZ161" i="3"/>
  <c r="BA161" i="3"/>
  <c r="AZ162" i="3"/>
  <c r="BA162" i="3"/>
  <c r="AZ163" i="3"/>
  <c r="BA163" i="3"/>
  <c r="AZ164" i="3"/>
  <c r="BA164" i="3"/>
  <c r="AZ165" i="3"/>
  <c r="BA165" i="3"/>
  <c r="AZ166" i="3"/>
  <c r="BA166" i="3"/>
  <c r="AZ167" i="3"/>
  <c r="BA167" i="3"/>
  <c r="AZ168" i="3"/>
  <c r="BA168" i="3"/>
  <c r="AZ169" i="3"/>
  <c r="BA169" i="3"/>
  <c r="AZ170" i="3"/>
  <c r="BA170" i="3"/>
  <c r="AZ171" i="3"/>
  <c r="BA171" i="3"/>
  <c r="AZ172" i="3"/>
  <c r="BA172" i="3"/>
  <c r="AZ173" i="3"/>
  <c r="BA173" i="3"/>
  <c r="AZ174" i="3"/>
  <c r="BA174" i="3"/>
  <c r="AZ175" i="3"/>
  <c r="BA175" i="3"/>
  <c r="AZ176" i="3"/>
  <c r="BA176" i="3"/>
  <c r="AZ177" i="3"/>
  <c r="BA177" i="3"/>
  <c r="AZ178" i="3"/>
  <c r="BA178" i="3"/>
  <c r="AZ179" i="3"/>
  <c r="BA179" i="3"/>
  <c r="AZ180" i="3"/>
  <c r="BA180" i="3"/>
  <c r="AZ181" i="3"/>
  <c r="BA181" i="3"/>
  <c r="AZ182" i="3"/>
  <c r="BA182" i="3"/>
  <c r="AZ183" i="3"/>
  <c r="BA183" i="3"/>
  <c r="AZ184" i="3"/>
  <c r="BA184" i="3"/>
  <c r="AZ185" i="3"/>
  <c r="BA185" i="3"/>
  <c r="AZ186" i="3"/>
  <c r="BA186" i="3"/>
  <c r="AZ190" i="3"/>
  <c r="BA190" i="3"/>
  <c r="AZ191" i="3"/>
  <c r="BA191" i="3"/>
  <c r="AZ192" i="3"/>
  <c r="BA192" i="3"/>
  <c r="AZ193" i="3"/>
  <c r="BA193" i="3"/>
  <c r="AZ194" i="3"/>
  <c r="BA194" i="3"/>
  <c r="AZ195" i="3"/>
  <c r="BA195" i="3"/>
  <c r="AZ196" i="3"/>
  <c r="BA196" i="3"/>
  <c r="AZ197" i="3"/>
  <c r="BA197" i="3"/>
  <c r="AZ198" i="3"/>
  <c r="BA198" i="3"/>
  <c r="AZ199" i="3"/>
  <c r="BA199" i="3"/>
  <c r="AZ200" i="3"/>
  <c r="BA200" i="3"/>
  <c r="AZ201" i="3"/>
  <c r="BA201" i="3"/>
  <c r="AZ202" i="3"/>
  <c r="BA202" i="3"/>
  <c r="AZ203" i="3"/>
  <c r="BA203" i="3"/>
  <c r="AZ204" i="3"/>
  <c r="BA204" i="3"/>
  <c r="AZ205" i="3"/>
  <c r="BA205" i="3"/>
  <c r="AZ206" i="3"/>
  <c r="BA206" i="3"/>
  <c r="AZ207" i="3"/>
  <c r="BA207" i="3"/>
  <c r="AZ208" i="3"/>
  <c r="BA208" i="3"/>
  <c r="AZ209" i="3"/>
  <c r="BA209" i="3"/>
  <c r="AZ210" i="3"/>
  <c r="BA210" i="3"/>
  <c r="AZ211" i="3"/>
  <c r="BA211" i="3"/>
  <c r="AZ212" i="3"/>
  <c r="BA212" i="3"/>
  <c r="AZ213" i="3"/>
  <c r="BA213" i="3"/>
  <c r="AZ214" i="3"/>
  <c r="BA214" i="3"/>
  <c r="BB25" i="3"/>
  <c r="BC25" i="3"/>
  <c r="BB26" i="3"/>
  <c r="BC26" i="3"/>
  <c r="BB27" i="3"/>
  <c r="BC27" i="3"/>
  <c r="BB28" i="3"/>
  <c r="BC28" i="3"/>
  <c r="BB29" i="3"/>
  <c r="BC29" i="3"/>
  <c r="BB30" i="3"/>
  <c r="BC30" i="3"/>
  <c r="BB31" i="3"/>
  <c r="BC31" i="3"/>
  <c r="BB32" i="3"/>
  <c r="BC32" i="3"/>
  <c r="BB33" i="3"/>
  <c r="BC33" i="3"/>
  <c r="BB34" i="3"/>
  <c r="BC34" i="3"/>
  <c r="BB35" i="3"/>
  <c r="BC35" i="3"/>
  <c r="BB36" i="3"/>
  <c r="BC36" i="3"/>
  <c r="BB37" i="3"/>
  <c r="BC37" i="3"/>
  <c r="BB38" i="3"/>
  <c r="BC38" i="3"/>
  <c r="BB39" i="3"/>
  <c r="BC39" i="3"/>
  <c r="BB40" i="3"/>
  <c r="BC40" i="3"/>
  <c r="BB41" i="3"/>
  <c r="BC41" i="3"/>
  <c r="BB42" i="3"/>
  <c r="BC42" i="3"/>
  <c r="BB43" i="3"/>
  <c r="BC43" i="3"/>
  <c r="BB44" i="3"/>
  <c r="BC44" i="3"/>
  <c r="BB45" i="3"/>
  <c r="BC45" i="3"/>
  <c r="BB46" i="3"/>
  <c r="BC46" i="3"/>
  <c r="BB47" i="3"/>
  <c r="BC47" i="3"/>
  <c r="BB48" i="3"/>
  <c r="BC48" i="3"/>
  <c r="BC49" i="3"/>
  <c r="BC50" i="3"/>
  <c r="BC51" i="3"/>
  <c r="BC52" i="3"/>
  <c r="BC53" i="3"/>
  <c r="BC54" i="3"/>
  <c r="BB58" i="3"/>
  <c r="BC58" i="3"/>
  <c r="BB59" i="3"/>
  <c r="BC59" i="3"/>
  <c r="BB60" i="3"/>
  <c r="BC60" i="3"/>
  <c r="BB61" i="3"/>
  <c r="BC61" i="3"/>
  <c r="BB62" i="3"/>
  <c r="BC62" i="3"/>
  <c r="BB63" i="3"/>
  <c r="BC63" i="3"/>
  <c r="BB64" i="3"/>
  <c r="BC64" i="3"/>
  <c r="BB65" i="3"/>
  <c r="BC65" i="3"/>
  <c r="BB66" i="3"/>
  <c r="BC66" i="3"/>
  <c r="BB67" i="3"/>
  <c r="BC67" i="3"/>
  <c r="BB68" i="3"/>
  <c r="BC68" i="3"/>
  <c r="BB69" i="3"/>
  <c r="BC69" i="3"/>
  <c r="BB70" i="3"/>
  <c r="BC70" i="3"/>
  <c r="BB71" i="3"/>
  <c r="BC71" i="3"/>
  <c r="BB72" i="3"/>
  <c r="BC72" i="3"/>
  <c r="BB73" i="3"/>
  <c r="BC73" i="3"/>
  <c r="BB74" i="3"/>
  <c r="BC74" i="3"/>
  <c r="BB75" i="3"/>
  <c r="BC75" i="3"/>
  <c r="BC76" i="3"/>
  <c r="BC77" i="3"/>
  <c r="BC78" i="3"/>
  <c r="BC79" i="3"/>
  <c r="BC80" i="3"/>
  <c r="BC81" i="3"/>
  <c r="BC82" i="3"/>
  <c r="BC83" i="3"/>
  <c r="BC84" i="3"/>
  <c r="BC85" i="3"/>
  <c r="BC86" i="3"/>
  <c r="BC87" i="3"/>
  <c r="BC91" i="3"/>
  <c r="BC92" i="3"/>
  <c r="BC93" i="3"/>
  <c r="BC94" i="3"/>
  <c r="BC95" i="3"/>
  <c r="BC96" i="3"/>
  <c r="BB97" i="3"/>
  <c r="BC97" i="3"/>
  <c r="BB98" i="3"/>
  <c r="BC98" i="3"/>
  <c r="BB99" i="3"/>
  <c r="BC99" i="3"/>
  <c r="BB100" i="3"/>
  <c r="BC100" i="3"/>
  <c r="BB101" i="3"/>
  <c r="BC101" i="3"/>
  <c r="BB102" i="3"/>
  <c r="BC102" i="3"/>
  <c r="BC103" i="3"/>
  <c r="BC104" i="3"/>
  <c r="BC105" i="3"/>
  <c r="BC106" i="3"/>
  <c r="BC107" i="3"/>
  <c r="BC108" i="3"/>
  <c r="BC109" i="3"/>
  <c r="BC110" i="3"/>
  <c r="BC111" i="3"/>
  <c r="BC112" i="3"/>
  <c r="BC113" i="3"/>
  <c r="BC114" i="3"/>
  <c r="BC115" i="3"/>
  <c r="BC116" i="3"/>
  <c r="BC117" i="3"/>
  <c r="BC118" i="3"/>
  <c r="BC119" i="3"/>
  <c r="BC120" i="3"/>
  <c r="BB124" i="3"/>
  <c r="BC124" i="3"/>
  <c r="BB125" i="3"/>
  <c r="BC125" i="3"/>
  <c r="BB126" i="3"/>
  <c r="BC126" i="3"/>
  <c r="BB127" i="3"/>
  <c r="BC127" i="3"/>
  <c r="BB128" i="3"/>
  <c r="BC128" i="3"/>
  <c r="BB129" i="3"/>
  <c r="BC129" i="3"/>
  <c r="BC130" i="3"/>
  <c r="BB131" i="3"/>
  <c r="BC131" i="3"/>
  <c r="BB132" i="3"/>
  <c r="BC132" i="3"/>
  <c r="BB133" i="3"/>
  <c r="BC133" i="3"/>
  <c r="BB134" i="3"/>
  <c r="BC134" i="3"/>
  <c r="BB135" i="3"/>
  <c r="BC135" i="3"/>
  <c r="BB136" i="3"/>
  <c r="BC136" i="3"/>
  <c r="BB137" i="3"/>
  <c r="BC137" i="3"/>
  <c r="BB138" i="3"/>
  <c r="BC138" i="3"/>
  <c r="BB139" i="3"/>
  <c r="BC139" i="3"/>
  <c r="BB140" i="3"/>
  <c r="BC140" i="3"/>
  <c r="BB141" i="3"/>
  <c r="BC141" i="3"/>
  <c r="BB142" i="3"/>
  <c r="BC142" i="3"/>
  <c r="BB143" i="3"/>
  <c r="BC143" i="3"/>
  <c r="BB144" i="3"/>
  <c r="BC144" i="3"/>
  <c r="BB145" i="3"/>
  <c r="BC145" i="3"/>
  <c r="BB146" i="3"/>
  <c r="BC146" i="3"/>
  <c r="BB147" i="3"/>
  <c r="BC147" i="3"/>
  <c r="BC148" i="3"/>
  <c r="BC149" i="3"/>
  <c r="BC150" i="3"/>
  <c r="BC151" i="3"/>
  <c r="BC152" i="3"/>
  <c r="BC153" i="3"/>
  <c r="BC157" i="3"/>
  <c r="BC158" i="3"/>
  <c r="BC159" i="3"/>
  <c r="BC160" i="3"/>
  <c r="BC161" i="3"/>
  <c r="BC162" i="3"/>
  <c r="BC163" i="3"/>
  <c r="BB164" i="3"/>
  <c r="BC164" i="3"/>
  <c r="BB165" i="3"/>
  <c r="BC165" i="3"/>
  <c r="BB166" i="3"/>
  <c r="BC166" i="3"/>
  <c r="BB167" i="3"/>
  <c r="BC167" i="3"/>
  <c r="BB168" i="3"/>
  <c r="BC168" i="3"/>
  <c r="BC169" i="3"/>
  <c r="BC170" i="3"/>
  <c r="BC171" i="3"/>
  <c r="BC172" i="3"/>
  <c r="BC173" i="3"/>
  <c r="BC174" i="3"/>
  <c r="BC175" i="3"/>
  <c r="BC176" i="3"/>
  <c r="BC177" i="3"/>
  <c r="BC178" i="3"/>
  <c r="BC179" i="3"/>
  <c r="BC180" i="3"/>
  <c r="BC181" i="3"/>
  <c r="BC182" i="3"/>
  <c r="BC183" i="3"/>
  <c r="BC184" i="3"/>
  <c r="BC185" i="3"/>
  <c r="BC186" i="3"/>
  <c r="BC190" i="3"/>
  <c r="BC191" i="3"/>
  <c r="BC192" i="3"/>
  <c r="BC193" i="3"/>
  <c r="BC194" i="3"/>
  <c r="BC195" i="3"/>
  <c r="BC196" i="3"/>
  <c r="BB197" i="3"/>
  <c r="BC197" i="3"/>
  <c r="BB198" i="3"/>
  <c r="BC198" i="3"/>
  <c r="BB199" i="3"/>
  <c r="BC199" i="3"/>
  <c r="BB200" i="3"/>
  <c r="BC200" i="3"/>
  <c r="BB201" i="3"/>
  <c r="BC201" i="3"/>
  <c r="BC202" i="3"/>
  <c r="BC203" i="3"/>
  <c r="BC204" i="3"/>
  <c r="BC205" i="3"/>
  <c r="BC206" i="3"/>
  <c r="BC207" i="3"/>
  <c r="BC208" i="3"/>
  <c r="BC209" i="3"/>
  <c r="BC210" i="3"/>
  <c r="BC211" i="3"/>
  <c r="BC212" i="3"/>
  <c r="BC213" i="3"/>
  <c r="BC214" i="3"/>
  <c r="BC222" i="3"/>
  <c r="BD37" i="3"/>
  <c r="BD38" i="3"/>
  <c r="BD39" i="3"/>
  <c r="BD40" i="3"/>
  <c r="BD41" i="3"/>
  <c r="BD42" i="3"/>
  <c r="BD43" i="3"/>
  <c r="BD44" i="3"/>
  <c r="BD45" i="3"/>
  <c r="BD46" i="3"/>
  <c r="BD47" i="3"/>
  <c r="BD48" i="3"/>
  <c r="BD49" i="3"/>
  <c r="BD50" i="3"/>
  <c r="BD51" i="3"/>
  <c r="BD52" i="3"/>
  <c r="BD53" i="3"/>
  <c r="BD54" i="3"/>
  <c r="BD70" i="3"/>
  <c r="BD71" i="3"/>
  <c r="BD72" i="3"/>
  <c r="BD73" i="3"/>
  <c r="BD74" i="3"/>
  <c r="BD75" i="3"/>
  <c r="BD82" i="3"/>
  <c r="BD83" i="3"/>
  <c r="BD84" i="3"/>
  <c r="BD85" i="3"/>
  <c r="BD86" i="3"/>
  <c r="BD87" i="3"/>
  <c r="BD91" i="3"/>
  <c r="BD92" i="3"/>
  <c r="BD93" i="3"/>
  <c r="BD94" i="3"/>
  <c r="BD95" i="3"/>
  <c r="BD96" i="3"/>
  <c r="BD97" i="3"/>
  <c r="BD98" i="3"/>
  <c r="BD99" i="3"/>
  <c r="BD100" i="3"/>
  <c r="BD101" i="3"/>
  <c r="BD102" i="3"/>
  <c r="BD103" i="3"/>
  <c r="BD104" i="3"/>
  <c r="BD105" i="3"/>
  <c r="BD106" i="3"/>
  <c r="BD107" i="3"/>
  <c r="BD108" i="3"/>
  <c r="BD109" i="3"/>
  <c r="BD110" i="3"/>
  <c r="BD111" i="3"/>
  <c r="BD112" i="3"/>
  <c r="BD113" i="3"/>
  <c r="BD114" i="3"/>
  <c r="BD115" i="3"/>
  <c r="BD116" i="3"/>
  <c r="BD117" i="3"/>
  <c r="BD118" i="3"/>
  <c r="BD119" i="3"/>
  <c r="BD120" i="3"/>
  <c r="BD136" i="3"/>
  <c r="BD137" i="3"/>
  <c r="BD138" i="3"/>
  <c r="BD139" i="3"/>
  <c r="BD140" i="3"/>
  <c r="BD141" i="3"/>
  <c r="BD142" i="3"/>
  <c r="BD143" i="3"/>
  <c r="BD144" i="3"/>
  <c r="BD145" i="3"/>
  <c r="BD146" i="3"/>
  <c r="BD147" i="3"/>
  <c r="BD148" i="3"/>
  <c r="BD149" i="3"/>
  <c r="BD150" i="3"/>
  <c r="BD151" i="3"/>
  <c r="BD152" i="3"/>
  <c r="BD153" i="3"/>
  <c r="BD157" i="3"/>
  <c r="BD158" i="3"/>
  <c r="BD159" i="3"/>
  <c r="BD160" i="3"/>
  <c r="BD161" i="3"/>
  <c r="BD162" i="3"/>
  <c r="BD163" i="3"/>
  <c r="BD164" i="3"/>
  <c r="BD165" i="3"/>
  <c r="BD166" i="3"/>
  <c r="BD167" i="3"/>
  <c r="BD168" i="3"/>
  <c r="BD169" i="3"/>
  <c r="BD170" i="3"/>
  <c r="BD171" i="3"/>
  <c r="BD172" i="3"/>
  <c r="BD173" i="3"/>
  <c r="BD174" i="3"/>
  <c r="BD175" i="3"/>
  <c r="BD176" i="3"/>
  <c r="BD177" i="3"/>
  <c r="BD178" i="3"/>
  <c r="BD179" i="3"/>
  <c r="BD180" i="3"/>
  <c r="BD181" i="3"/>
  <c r="BD182" i="3"/>
  <c r="BD183" i="3"/>
  <c r="BD184" i="3"/>
  <c r="BD185" i="3"/>
  <c r="BD186" i="3"/>
  <c r="BD190" i="3"/>
  <c r="BD191" i="3"/>
  <c r="BD192" i="3"/>
  <c r="BD193" i="3"/>
  <c r="BD194" i="3"/>
  <c r="BD195" i="3"/>
  <c r="BD196" i="3"/>
  <c r="BD197" i="3"/>
  <c r="BD198" i="3"/>
  <c r="BD199" i="3"/>
  <c r="BD200" i="3"/>
  <c r="BD201" i="3"/>
  <c r="BD202" i="3"/>
  <c r="BD203" i="3"/>
  <c r="BD204" i="3"/>
  <c r="BD205" i="3"/>
  <c r="BD206" i="3"/>
  <c r="BD207" i="3"/>
  <c r="BD208" i="3"/>
  <c r="BD209" i="3"/>
  <c r="BD210" i="3"/>
  <c r="BD211" i="3"/>
  <c r="BD212" i="3"/>
  <c r="BD213" i="3"/>
  <c r="BD214" i="3"/>
  <c r="BD222" i="3"/>
  <c r="BB49" i="3"/>
  <c r="BB50" i="3"/>
  <c r="BB51" i="3"/>
  <c r="BB52" i="3"/>
  <c r="BB53" i="3"/>
  <c r="BB54" i="3"/>
  <c r="BB76" i="3"/>
  <c r="BB77" i="3"/>
  <c r="BB78" i="3"/>
  <c r="BB79" i="3"/>
  <c r="BB80" i="3"/>
  <c r="BB81" i="3"/>
  <c r="BB82" i="3"/>
  <c r="BB83" i="3"/>
  <c r="BB84" i="3"/>
  <c r="BB85" i="3"/>
  <c r="BB86" i="3"/>
  <c r="BB87" i="3"/>
  <c r="BB91" i="3"/>
  <c r="BB92" i="3"/>
  <c r="BB93" i="3"/>
  <c r="BB94" i="3"/>
  <c r="BB95" i="3"/>
  <c r="BB96" i="3"/>
  <c r="BB103" i="3"/>
  <c r="BB104" i="3"/>
  <c r="BB105" i="3"/>
  <c r="BB106" i="3"/>
  <c r="BB107" i="3"/>
  <c r="BB108" i="3"/>
  <c r="BB109" i="3"/>
  <c r="BB110" i="3"/>
  <c r="BB111" i="3"/>
  <c r="BB112" i="3"/>
  <c r="BB113" i="3"/>
  <c r="BB114" i="3"/>
  <c r="BB115" i="3"/>
  <c r="BB116" i="3"/>
  <c r="BB117" i="3"/>
  <c r="BB118" i="3"/>
  <c r="BB119" i="3"/>
  <c r="BB120" i="3"/>
  <c r="BB130" i="3"/>
  <c r="BB148" i="3"/>
  <c r="BB149" i="3"/>
  <c r="BB150" i="3"/>
  <c r="BB151" i="3"/>
  <c r="BB152" i="3"/>
  <c r="BB153" i="3"/>
  <c r="BB157" i="3"/>
  <c r="BB158" i="3"/>
  <c r="BB159" i="3"/>
  <c r="BB160" i="3"/>
  <c r="BB161" i="3"/>
  <c r="BB162" i="3"/>
  <c r="BB163" i="3"/>
  <c r="BB169" i="3"/>
  <c r="BB170" i="3"/>
  <c r="BB171" i="3"/>
  <c r="BB172" i="3"/>
  <c r="BB173" i="3"/>
  <c r="BB174" i="3"/>
  <c r="BB175" i="3"/>
  <c r="BB176" i="3"/>
  <c r="BB177" i="3"/>
  <c r="BB178" i="3"/>
  <c r="BB179" i="3"/>
  <c r="BB180" i="3"/>
  <c r="BB181" i="3"/>
  <c r="BB182" i="3"/>
  <c r="BB183" i="3"/>
  <c r="BB184" i="3"/>
  <c r="BB185" i="3"/>
  <c r="BB186" i="3"/>
  <c r="BB190" i="3"/>
  <c r="BB191" i="3"/>
  <c r="BB192" i="3"/>
  <c r="BB193" i="3"/>
  <c r="BB194" i="3"/>
  <c r="BB195" i="3"/>
  <c r="BB196" i="3"/>
  <c r="BB202" i="3"/>
  <c r="BB203" i="3"/>
  <c r="BB204" i="3"/>
  <c r="BB205" i="3"/>
  <c r="BB206" i="3"/>
  <c r="BB207" i="3"/>
  <c r="BB208" i="3"/>
  <c r="BB209" i="3"/>
  <c r="BB210" i="3"/>
  <c r="BB211" i="3"/>
  <c r="BB212" i="3"/>
  <c r="BB213" i="3"/>
  <c r="BB214" i="3"/>
  <c r="BB222" i="3"/>
  <c r="BW25" i="3"/>
  <c r="BX25" i="3"/>
  <c r="BW26" i="3"/>
  <c r="BX26" i="3"/>
  <c r="BW27" i="3"/>
  <c r="BX27" i="3"/>
  <c r="BW28" i="3"/>
  <c r="BX28" i="3"/>
  <c r="BW29" i="3"/>
  <c r="BX29" i="3"/>
  <c r="BW30" i="3"/>
  <c r="BX30" i="3"/>
  <c r="BW31" i="3"/>
  <c r="BX31" i="3"/>
  <c r="BW32" i="3"/>
  <c r="BX32" i="3"/>
  <c r="BW33" i="3"/>
  <c r="BX33" i="3"/>
  <c r="BW34" i="3"/>
  <c r="BX34" i="3"/>
  <c r="BW35" i="3"/>
  <c r="BX35" i="3"/>
  <c r="BW36" i="3"/>
  <c r="BX36" i="3"/>
  <c r="BX37" i="3"/>
  <c r="BX38" i="3"/>
  <c r="BX39" i="3"/>
  <c r="BX40" i="3"/>
  <c r="BX41" i="3"/>
  <c r="BX42" i="3"/>
  <c r="BX43" i="3"/>
  <c r="BX44" i="3"/>
  <c r="BX45" i="3"/>
  <c r="BX46" i="3"/>
  <c r="BX47" i="3"/>
  <c r="BX48" i="3"/>
  <c r="BX49" i="3"/>
  <c r="BX50" i="3"/>
  <c r="BX51" i="3"/>
  <c r="BX52" i="3"/>
  <c r="BX53" i="3"/>
  <c r="BX54" i="3"/>
  <c r="BW58" i="3"/>
  <c r="BX58" i="3"/>
  <c r="BW59" i="3"/>
  <c r="BX59" i="3"/>
  <c r="BW60" i="3"/>
  <c r="BX60" i="3"/>
  <c r="BW61" i="3"/>
  <c r="BX61" i="3"/>
  <c r="BW62" i="3"/>
  <c r="BX62" i="3"/>
  <c r="BW63" i="3"/>
  <c r="BX63" i="3"/>
  <c r="BW64" i="3"/>
  <c r="BX64" i="3"/>
  <c r="BW65" i="3"/>
  <c r="BX65" i="3"/>
  <c r="BW66" i="3"/>
  <c r="BX66" i="3"/>
  <c r="BW67" i="3"/>
  <c r="BX67" i="3"/>
  <c r="BW68" i="3"/>
  <c r="BX68" i="3"/>
  <c r="BW69" i="3"/>
  <c r="BX69" i="3"/>
  <c r="BX70" i="3"/>
  <c r="BX71" i="3"/>
  <c r="BX72" i="3"/>
  <c r="BX73" i="3"/>
  <c r="BX74" i="3"/>
  <c r="BX75" i="3"/>
  <c r="BW76" i="3"/>
  <c r="BX76" i="3"/>
  <c r="BW77" i="3"/>
  <c r="BX77" i="3"/>
  <c r="BW78" i="3"/>
  <c r="BX78" i="3"/>
  <c r="BW79" i="3"/>
  <c r="BX79" i="3"/>
  <c r="BW80" i="3"/>
  <c r="BX80" i="3"/>
  <c r="BW81" i="3"/>
  <c r="BX81" i="3"/>
  <c r="BX82" i="3"/>
  <c r="BX83" i="3"/>
  <c r="BX84" i="3"/>
  <c r="BX85" i="3"/>
  <c r="BX86" i="3"/>
  <c r="BX87" i="3"/>
  <c r="BX91" i="3"/>
  <c r="BX92" i="3"/>
  <c r="BX93" i="3"/>
  <c r="BX94" i="3"/>
  <c r="BX95" i="3"/>
  <c r="BX96" i="3"/>
  <c r="BX97" i="3"/>
  <c r="BX98" i="3"/>
  <c r="BX99" i="3"/>
  <c r="BX100" i="3"/>
  <c r="BX101" i="3"/>
  <c r="BX102" i="3"/>
  <c r="BX103" i="3"/>
  <c r="BX104" i="3"/>
  <c r="BX105" i="3"/>
  <c r="BX106" i="3"/>
  <c r="BX107" i="3"/>
  <c r="BX108" i="3"/>
  <c r="BX109" i="3"/>
  <c r="BX110" i="3"/>
  <c r="BX111" i="3"/>
  <c r="BX112" i="3"/>
  <c r="BX113" i="3"/>
  <c r="BX114" i="3"/>
  <c r="BX115" i="3"/>
  <c r="BX116" i="3"/>
  <c r="BX117" i="3"/>
  <c r="BX118" i="3"/>
  <c r="BX119" i="3"/>
  <c r="BX120" i="3"/>
  <c r="BW124" i="3"/>
  <c r="BX124" i="3"/>
  <c r="BW125" i="3"/>
  <c r="BX125" i="3"/>
  <c r="BW126" i="3"/>
  <c r="BX126" i="3"/>
  <c r="BW127" i="3"/>
  <c r="BX127" i="3"/>
  <c r="BW128" i="3"/>
  <c r="BX128" i="3"/>
  <c r="BW129" i="3"/>
  <c r="BX129" i="3"/>
  <c r="BW130" i="3"/>
  <c r="BX130" i="3"/>
  <c r="BW131" i="3"/>
  <c r="BX131" i="3"/>
  <c r="BW132" i="3"/>
  <c r="BX132" i="3"/>
  <c r="BW133" i="3"/>
  <c r="BX133" i="3"/>
  <c r="BW134" i="3"/>
  <c r="BX134" i="3"/>
  <c r="BW135" i="3"/>
  <c r="BX135" i="3"/>
  <c r="BX136" i="3"/>
  <c r="BX137" i="3"/>
  <c r="BX138" i="3"/>
  <c r="BX139" i="3"/>
  <c r="BX140" i="3"/>
  <c r="BX141" i="3"/>
  <c r="BX142" i="3"/>
  <c r="BX143" i="3"/>
  <c r="BX144" i="3"/>
  <c r="BX145" i="3"/>
  <c r="BX146" i="3"/>
  <c r="BX147" i="3"/>
  <c r="BX148" i="3"/>
  <c r="BX149" i="3"/>
  <c r="BX150" i="3"/>
  <c r="BX151" i="3"/>
  <c r="BX152" i="3"/>
  <c r="BX153" i="3"/>
  <c r="BX157" i="3"/>
  <c r="BX158" i="3"/>
  <c r="BX159" i="3"/>
  <c r="BX160" i="3"/>
  <c r="BX161" i="3"/>
  <c r="BX162" i="3"/>
  <c r="BX163" i="3"/>
  <c r="BX164" i="3"/>
  <c r="BX165" i="3"/>
  <c r="BX166" i="3"/>
  <c r="BX167" i="3"/>
  <c r="BX168" i="3"/>
  <c r="BX169" i="3"/>
  <c r="BX170" i="3"/>
  <c r="BX171" i="3"/>
  <c r="BX172" i="3"/>
  <c r="BX173" i="3"/>
  <c r="BX174" i="3"/>
  <c r="BX175" i="3"/>
  <c r="BX176" i="3"/>
  <c r="BX177" i="3"/>
  <c r="BX178" i="3"/>
  <c r="BX179" i="3"/>
  <c r="BX180" i="3"/>
  <c r="BX181" i="3"/>
  <c r="BX182" i="3"/>
  <c r="BX183" i="3"/>
  <c r="BX184" i="3"/>
  <c r="BX185" i="3"/>
  <c r="BX186" i="3"/>
  <c r="BX190" i="3"/>
  <c r="BX191" i="3"/>
  <c r="BX192" i="3"/>
  <c r="BX193" i="3"/>
  <c r="BX194" i="3"/>
  <c r="BX195" i="3"/>
  <c r="BX196" i="3"/>
  <c r="BX197" i="3"/>
  <c r="BX198" i="3"/>
  <c r="BX199" i="3"/>
  <c r="BX200" i="3"/>
  <c r="BX201" i="3"/>
  <c r="BX202" i="3"/>
  <c r="BX203" i="3"/>
  <c r="BX204" i="3"/>
  <c r="BX205" i="3"/>
  <c r="BX206" i="3"/>
  <c r="BX207" i="3"/>
  <c r="BX208" i="3"/>
  <c r="BX209" i="3"/>
  <c r="BX210" i="3"/>
  <c r="BX211" i="3"/>
  <c r="BX212" i="3"/>
  <c r="BX213" i="3"/>
  <c r="BX214" i="3"/>
  <c r="BX222" i="3"/>
  <c r="BS31" i="3"/>
  <c r="BT31" i="3"/>
  <c r="BS32" i="3"/>
  <c r="BT32" i="3"/>
  <c r="BS33" i="3"/>
  <c r="BT33" i="3"/>
  <c r="BS34" i="3"/>
  <c r="BT34" i="3"/>
  <c r="BS35" i="3"/>
  <c r="BT35" i="3"/>
  <c r="BS36" i="3"/>
  <c r="BT36" i="3"/>
  <c r="BS37" i="3"/>
  <c r="BT37" i="3"/>
  <c r="BS38" i="3"/>
  <c r="BT38" i="3"/>
  <c r="BS39" i="3"/>
  <c r="BT39" i="3"/>
  <c r="BS40" i="3"/>
  <c r="BT40" i="3"/>
  <c r="BS41" i="3"/>
  <c r="BT41" i="3"/>
  <c r="BS42" i="3"/>
  <c r="BT42" i="3"/>
  <c r="BS43" i="3"/>
  <c r="BT43" i="3"/>
  <c r="BS44" i="3"/>
  <c r="BT44" i="3"/>
  <c r="BS45" i="3"/>
  <c r="BT45" i="3"/>
  <c r="BS46" i="3"/>
  <c r="BT46" i="3"/>
  <c r="BS47" i="3"/>
  <c r="BT47" i="3"/>
  <c r="BS48" i="3"/>
  <c r="BT48" i="3"/>
  <c r="BS49" i="3"/>
  <c r="BT49" i="3"/>
  <c r="BS50" i="3"/>
  <c r="BT50" i="3"/>
  <c r="BS51" i="3"/>
  <c r="BT51" i="3"/>
  <c r="BS52" i="3"/>
  <c r="BT52" i="3"/>
  <c r="BS53" i="3"/>
  <c r="BT53" i="3"/>
  <c r="BS54" i="3"/>
  <c r="BT54" i="3"/>
  <c r="BS58" i="3"/>
  <c r="BT58" i="3"/>
  <c r="BS59" i="3"/>
  <c r="BT59" i="3"/>
  <c r="BS60" i="3"/>
  <c r="BT60" i="3"/>
  <c r="BS61" i="3"/>
  <c r="BT61" i="3"/>
  <c r="BS62" i="3"/>
  <c r="BT62" i="3"/>
  <c r="BS63" i="3"/>
  <c r="BT63" i="3"/>
  <c r="BS64" i="3"/>
  <c r="BT64" i="3"/>
  <c r="BS65" i="3"/>
  <c r="BT65" i="3"/>
  <c r="BS66" i="3"/>
  <c r="BT66" i="3"/>
  <c r="BS67" i="3"/>
  <c r="BT67" i="3"/>
  <c r="BS68" i="3"/>
  <c r="BT68" i="3"/>
  <c r="BS69" i="3"/>
  <c r="BT69" i="3"/>
  <c r="BS70" i="3"/>
  <c r="BT70" i="3"/>
  <c r="BS71" i="3"/>
  <c r="BT71" i="3"/>
  <c r="BS72" i="3"/>
  <c r="BT72" i="3"/>
  <c r="BS73" i="3"/>
  <c r="BT73" i="3"/>
  <c r="BS74" i="3"/>
  <c r="BT74" i="3"/>
  <c r="BS75" i="3"/>
  <c r="BT75" i="3"/>
  <c r="BS76" i="3"/>
  <c r="BT76" i="3"/>
  <c r="BS77" i="3"/>
  <c r="BT77" i="3"/>
  <c r="BS78" i="3"/>
  <c r="BT78" i="3"/>
  <c r="BS79" i="3"/>
  <c r="BT79" i="3"/>
  <c r="BS80" i="3"/>
  <c r="BT80" i="3"/>
  <c r="BS81" i="3"/>
  <c r="BT81" i="3"/>
  <c r="BS82" i="3"/>
  <c r="BT82" i="3"/>
  <c r="BS83" i="3"/>
  <c r="BT83" i="3"/>
  <c r="BS84" i="3"/>
  <c r="BT84" i="3"/>
  <c r="BS85" i="3"/>
  <c r="BT85" i="3"/>
  <c r="BS86" i="3"/>
  <c r="BT86" i="3"/>
  <c r="BS87" i="3"/>
  <c r="BT87" i="3"/>
  <c r="BS91" i="3"/>
  <c r="BT91" i="3"/>
  <c r="BS92" i="3"/>
  <c r="BT92" i="3"/>
  <c r="BS93" i="3"/>
  <c r="BT93" i="3"/>
  <c r="BS94" i="3"/>
  <c r="BT94" i="3"/>
  <c r="BS95" i="3"/>
  <c r="BT95" i="3"/>
  <c r="BS96" i="3"/>
  <c r="BT96" i="3"/>
  <c r="BS97" i="3"/>
  <c r="BT97" i="3"/>
  <c r="BS98" i="3"/>
  <c r="BT98" i="3"/>
  <c r="BS99" i="3"/>
  <c r="BT99" i="3"/>
  <c r="BS100" i="3"/>
  <c r="BT100" i="3"/>
  <c r="BS101" i="3"/>
  <c r="BT101" i="3"/>
  <c r="BS102" i="3"/>
  <c r="BT102" i="3"/>
  <c r="BS103" i="3"/>
  <c r="BT103" i="3"/>
  <c r="BS104" i="3"/>
  <c r="BT104" i="3"/>
  <c r="BS105" i="3"/>
  <c r="BT105" i="3"/>
  <c r="BS106" i="3"/>
  <c r="BT106" i="3"/>
  <c r="BS107" i="3"/>
  <c r="BT107" i="3"/>
  <c r="BS108" i="3"/>
  <c r="BT108" i="3"/>
  <c r="BS109" i="3"/>
  <c r="BT109" i="3"/>
  <c r="BS110" i="3"/>
  <c r="BT110" i="3"/>
  <c r="BS111" i="3"/>
  <c r="BT111" i="3"/>
  <c r="BS112" i="3"/>
  <c r="BT112" i="3"/>
  <c r="BS113" i="3"/>
  <c r="BT113" i="3"/>
  <c r="BS114" i="3"/>
  <c r="BT114" i="3"/>
  <c r="BS115" i="3"/>
  <c r="BT115" i="3"/>
  <c r="BS116" i="3"/>
  <c r="BT116" i="3"/>
  <c r="BS117" i="3"/>
  <c r="BT117" i="3"/>
  <c r="BS118" i="3"/>
  <c r="BT118" i="3"/>
  <c r="BS119" i="3"/>
  <c r="BT119" i="3"/>
  <c r="BS120" i="3"/>
  <c r="BT120" i="3"/>
  <c r="BS124" i="3"/>
  <c r="BT124" i="3"/>
  <c r="BS125" i="3"/>
  <c r="BT125" i="3"/>
  <c r="BS126" i="3"/>
  <c r="BT126" i="3"/>
  <c r="BS127" i="3"/>
  <c r="BT127" i="3"/>
  <c r="BS128" i="3"/>
  <c r="BT128" i="3"/>
  <c r="BS129" i="3"/>
  <c r="BT129" i="3"/>
  <c r="BS130" i="3"/>
  <c r="BT130" i="3"/>
  <c r="BS131" i="3"/>
  <c r="BT131" i="3"/>
  <c r="BS132" i="3"/>
  <c r="BT132" i="3"/>
  <c r="BS133" i="3"/>
  <c r="BT133" i="3"/>
  <c r="BS134" i="3"/>
  <c r="BT134" i="3"/>
  <c r="BS135" i="3"/>
  <c r="BT135" i="3"/>
  <c r="BS136" i="3"/>
  <c r="BT136" i="3"/>
  <c r="BS137" i="3"/>
  <c r="BT137" i="3"/>
  <c r="BS138" i="3"/>
  <c r="BT138" i="3"/>
  <c r="BS139" i="3"/>
  <c r="BT139" i="3"/>
  <c r="BS140" i="3"/>
  <c r="BT140" i="3"/>
  <c r="BS141" i="3"/>
  <c r="BT141" i="3"/>
  <c r="BS142" i="3"/>
  <c r="BT142" i="3"/>
  <c r="BS143" i="3"/>
  <c r="BT143" i="3"/>
  <c r="BS144" i="3"/>
  <c r="BT144" i="3"/>
  <c r="BS145" i="3"/>
  <c r="BT145" i="3"/>
  <c r="BS146" i="3"/>
  <c r="BT146" i="3"/>
  <c r="BS147" i="3"/>
  <c r="BT147" i="3"/>
  <c r="BS148" i="3"/>
  <c r="BT148" i="3"/>
  <c r="BS149" i="3"/>
  <c r="BT149" i="3"/>
  <c r="BS150" i="3"/>
  <c r="BT150" i="3"/>
  <c r="BS151" i="3"/>
  <c r="BT151" i="3"/>
  <c r="BS152" i="3"/>
  <c r="BT152" i="3"/>
  <c r="BS153" i="3"/>
  <c r="BT153" i="3"/>
  <c r="BS157" i="3"/>
  <c r="BT157" i="3"/>
  <c r="BS158" i="3"/>
  <c r="BT158" i="3"/>
  <c r="BS159" i="3"/>
  <c r="BT159" i="3"/>
  <c r="BS160" i="3"/>
  <c r="BT160" i="3"/>
  <c r="BS161" i="3"/>
  <c r="BT161" i="3"/>
  <c r="BS162" i="3"/>
  <c r="BT162" i="3"/>
  <c r="BS163" i="3"/>
  <c r="BT163" i="3"/>
  <c r="BS164" i="3"/>
  <c r="BT164" i="3"/>
  <c r="BS165" i="3"/>
  <c r="BT165" i="3"/>
  <c r="BS166" i="3"/>
  <c r="BT166" i="3"/>
  <c r="BS167" i="3"/>
  <c r="BT167" i="3"/>
  <c r="BS168" i="3"/>
  <c r="BT168" i="3"/>
  <c r="BS169" i="3"/>
  <c r="BT169" i="3"/>
  <c r="BS170" i="3"/>
  <c r="BT170" i="3"/>
  <c r="BS171" i="3"/>
  <c r="BT171" i="3"/>
  <c r="BS172" i="3"/>
  <c r="BT172" i="3"/>
  <c r="BS173" i="3"/>
  <c r="BT173" i="3"/>
  <c r="BS174" i="3"/>
  <c r="BT174" i="3"/>
  <c r="BS175" i="3"/>
  <c r="BT175" i="3"/>
  <c r="BS176" i="3"/>
  <c r="BT176" i="3"/>
  <c r="BS177" i="3"/>
  <c r="BT177" i="3"/>
  <c r="BS178" i="3"/>
  <c r="BT178" i="3"/>
  <c r="BS179" i="3"/>
  <c r="BT179" i="3"/>
  <c r="BS180" i="3"/>
  <c r="BT180" i="3"/>
  <c r="BS181" i="3"/>
  <c r="BT181" i="3"/>
  <c r="BS182" i="3"/>
  <c r="BT182" i="3"/>
  <c r="BS183" i="3"/>
  <c r="BT183" i="3"/>
  <c r="BS184" i="3"/>
  <c r="BT184" i="3"/>
  <c r="BS185" i="3"/>
  <c r="BT185" i="3"/>
  <c r="BS186" i="3"/>
  <c r="BT186" i="3"/>
  <c r="BS190" i="3"/>
  <c r="BT190" i="3"/>
  <c r="BS191" i="3"/>
  <c r="BT191" i="3"/>
  <c r="BS192" i="3"/>
  <c r="BT192" i="3"/>
  <c r="BS193" i="3"/>
  <c r="BT193" i="3"/>
  <c r="BS194" i="3"/>
  <c r="BT194" i="3"/>
  <c r="BS195" i="3"/>
  <c r="BT195" i="3"/>
  <c r="BS196" i="3"/>
  <c r="BT196" i="3"/>
  <c r="BS197" i="3"/>
  <c r="BT197" i="3"/>
  <c r="BS198" i="3"/>
  <c r="BT198" i="3"/>
  <c r="BS199" i="3"/>
  <c r="BT199" i="3"/>
  <c r="BS200" i="3"/>
  <c r="BT200" i="3"/>
  <c r="BS201" i="3"/>
  <c r="BT201" i="3"/>
  <c r="BS202" i="3"/>
  <c r="BT202" i="3"/>
  <c r="BS203" i="3"/>
  <c r="BT203" i="3"/>
  <c r="BS204" i="3"/>
  <c r="BT204" i="3"/>
  <c r="BS205" i="3"/>
  <c r="BT205" i="3"/>
  <c r="BS206" i="3"/>
  <c r="BT206" i="3"/>
  <c r="BS207" i="3"/>
  <c r="BT207" i="3"/>
  <c r="BS208" i="3"/>
  <c r="BT208" i="3"/>
  <c r="BS209" i="3"/>
  <c r="BT209" i="3"/>
  <c r="BS210" i="3"/>
  <c r="BT210" i="3"/>
  <c r="BS211" i="3"/>
  <c r="BT211" i="3"/>
  <c r="BS212" i="3"/>
  <c r="BT212" i="3"/>
  <c r="BS213" i="3"/>
  <c r="BT213" i="3"/>
  <c r="BS214" i="3"/>
  <c r="BT214" i="3"/>
  <c r="BU25" i="3"/>
  <c r="BV25" i="3"/>
  <c r="BU26" i="3"/>
  <c r="BV26" i="3"/>
  <c r="BU27" i="3"/>
  <c r="BV27" i="3"/>
  <c r="BU28" i="3"/>
  <c r="BV28" i="3"/>
  <c r="BU29" i="3"/>
  <c r="BV29" i="3"/>
  <c r="BU30" i="3"/>
  <c r="BV30" i="3"/>
  <c r="BU31" i="3"/>
  <c r="BV31" i="3"/>
  <c r="BU32" i="3"/>
  <c r="BV32" i="3"/>
  <c r="BU33" i="3"/>
  <c r="BV33" i="3"/>
  <c r="BU34" i="3"/>
  <c r="BV34" i="3"/>
  <c r="BU35" i="3"/>
  <c r="BV35" i="3"/>
  <c r="BU36" i="3"/>
  <c r="BV36" i="3"/>
  <c r="BU37" i="3"/>
  <c r="BV37" i="3"/>
  <c r="BU38" i="3"/>
  <c r="BV38" i="3"/>
  <c r="BU39" i="3"/>
  <c r="BV39" i="3"/>
  <c r="BU40" i="3"/>
  <c r="BV40" i="3"/>
  <c r="BU41" i="3"/>
  <c r="BV41" i="3"/>
  <c r="BU42" i="3"/>
  <c r="BV42" i="3"/>
  <c r="BU43" i="3"/>
  <c r="BV43" i="3"/>
  <c r="BU44" i="3"/>
  <c r="BV44" i="3"/>
  <c r="BU45" i="3"/>
  <c r="BV45" i="3"/>
  <c r="BU46" i="3"/>
  <c r="BV46" i="3"/>
  <c r="BU47" i="3"/>
  <c r="BV47" i="3"/>
  <c r="BU48" i="3"/>
  <c r="BV48" i="3"/>
  <c r="BV49" i="3"/>
  <c r="BV50" i="3"/>
  <c r="BV51" i="3"/>
  <c r="BV52" i="3"/>
  <c r="BV53" i="3"/>
  <c r="BV54" i="3"/>
  <c r="BU58" i="3"/>
  <c r="BV58" i="3"/>
  <c r="BU59" i="3"/>
  <c r="BV59" i="3"/>
  <c r="BU60" i="3"/>
  <c r="BV60" i="3"/>
  <c r="BU61" i="3"/>
  <c r="BV61" i="3"/>
  <c r="BU62" i="3"/>
  <c r="BV62" i="3"/>
  <c r="BU63" i="3"/>
  <c r="BV63" i="3"/>
  <c r="BU64" i="3"/>
  <c r="BV64" i="3"/>
  <c r="BU65" i="3"/>
  <c r="BV65" i="3"/>
  <c r="BU66" i="3"/>
  <c r="BV66" i="3"/>
  <c r="BU67" i="3"/>
  <c r="BV67" i="3"/>
  <c r="BU68" i="3"/>
  <c r="BV68" i="3"/>
  <c r="BU69" i="3"/>
  <c r="BV69" i="3"/>
  <c r="BU70" i="3"/>
  <c r="BV70" i="3"/>
  <c r="BU71" i="3"/>
  <c r="BV71" i="3"/>
  <c r="BU72" i="3"/>
  <c r="BV72" i="3"/>
  <c r="BU73" i="3"/>
  <c r="BV73" i="3"/>
  <c r="BU74" i="3"/>
  <c r="BV74" i="3"/>
  <c r="BU75" i="3"/>
  <c r="BV75" i="3"/>
  <c r="BV76" i="3"/>
  <c r="BV77" i="3"/>
  <c r="BV78" i="3"/>
  <c r="BV79" i="3"/>
  <c r="BV80" i="3"/>
  <c r="BV81" i="3"/>
  <c r="BV82" i="3"/>
  <c r="BV83" i="3"/>
  <c r="BV84" i="3"/>
  <c r="BV85" i="3"/>
  <c r="BV86" i="3"/>
  <c r="BV87" i="3"/>
  <c r="BV91" i="3"/>
  <c r="BV92" i="3"/>
  <c r="BV93" i="3"/>
  <c r="BV94" i="3"/>
  <c r="BV95" i="3"/>
  <c r="BV96" i="3"/>
  <c r="BU97" i="3"/>
  <c r="BV97" i="3"/>
  <c r="BU98" i="3"/>
  <c r="BV98" i="3"/>
  <c r="BU99" i="3"/>
  <c r="BV99" i="3"/>
  <c r="BU100" i="3"/>
  <c r="BV100" i="3"/>
  <c r="BU101" i="3"/>
  <c r="BV101" i="3"/>
  <c r="BU102" i="3"/>
  <c r="BV102" i="3"/>
  <c r="BV103" i="3"/>
  <c r="BV104" i="3"/>
  <c r="BV105" i="3"/>
  <c r="BV106" i="3"/>
  <c r="BV107" i="3"/>
  <c r="BV108" i="3"/>
  <c r="BV109" i="3"/>
  <c r="BV110" i="3"/>
  <c r="BV111" i="3"/>
  <c r="BV112" i="3"/>
  <c r="BV113" i="3"/>
  <c r="BV114" i="3"/>
  <c r="BV115" i="3"/>
  <c r="BV116" i="3"/>
  <c r="BV117" i="3"/>
  <c r="BV118" i="3"/>
  <c r="BV119" i="3"/>
  <c r="BV120" i="3"/>
  <c r="BU124" i="3"/>
  <c r="BV124" i="3"/>
  <c r="BU125" i="3"/>
  <c r="BV125" i="3"/>
  <c r="BU126" i="3"/>
  <c r="BV126" i="3"/>
  <c r="BU127" i="3"/>
  <c r="BV127" i="3"/>
  <c r="BU128" i="3"/>
  <c r="BV128" i="3"/>
  <c r="BU129" i="3"/>
  <c r="BV129" i="3"/>
  <c r="BV130" i="3"/>
  <c r="BU131" i="3"/>
  <c r="BV131" i="3"/>
  <c r="BU132" i="3"/>
  <c r="BV132" i="3"/>
  <c r="BU133" i="3"/>
  <c r="BV133" i="3"/>
  <c r="BU134" i="3"/>
  <c r="BV134" i="3"/>
  <c r="BU135" i="3"/>
  <c r="BV135" i="3"/>
  <c r="BU136" i="3"/>
  <c r="BV136" i="3"/>
  <c r="BU137" i="3"/>
  <c r="BV137" i="3"/>
  <c r="BU138" i="3"/>
  <c r="BV138" i="3"/>
  <c r="BU139" i="3"/>
  <c r="BV139" i="3"/>
  <c r="BU140" i="3"/>
  <c r="BV140" i="3"/>
  <c r="BU141" i="3"/>
  <c r="BV141" i="3"/>
  <c r="BU142" i="3"/>
  <c r="BV142" i="3"/>
  <c r="BU143" i="3"/>
  <c r="BV143" i="3"/>
  <c r="BU144" i="3"/>
  <c r="BV144" i="3"/>
  <c r="BU145" i="3"/>
  <c r="BV145" i="3"/>
  <c r="BU146" i="3"/>
  <c r="BV146" i="3"/>
  <c r="BU147" i="3"/>
  <c r="BV147" i="3"/>
  <c r="BV148" i="3"/>
  <c r="BV149" i="3"/>
  <c r="BV150" i="3"/>
  <c r="BV151" i="3"/>
  <c r="BV152" i="3"/>
  <c r="BV153" i="3"/>
  <c r="BV157" i="3"/>
  <c r="BV158" i="3"/>
  <c r="BV159" i="3"/>
  <c r="BV160" i="3"/>
  <c r="BV161" i="3"/>
  <c r="BV162" i="3"/>
  <c r="BV163" i="3"/>
  <c r="BU164" i="3"/>
  <c r="BV164" i="3"/>
  <c r="BU165" i="3"/>
  <c r="BV165" i="3"/>
  <c r="BU166" i="3"/>
  <c r="BV166" i="3"/>
  <c r="BU167" i="3"/>
  <c r="BV167" i="3"/>
  <c r="BU168" i="3"/>
  <c r="BV168" i="3"/>
  <c r="BV169" i="3"/>
  <c r="BV170" i="3"/>
  <c r="BV171" i="3"/>
  <c r="BV172" i="3"/>
  <c r="BV173" i="3"/>
  <c r="BV174" i="3"/>
  <c r="BV175" i="3"/>
  <c r="BV176" i="3"/>
  <c r="BV177" i="3"/>
  <c r="BV178" i="3"/>
  <c r="BV179" i="3"/>
  <c r="BV180" i="3"/>
  <c r="BV181" i="3"/>
  <c r="BV182" i="3"/>
  <c r="BV183" i="3"/>
  <c r="BV184" i="3"/>
  <c r="BV185" i="3"/>
  <c r="BV186" i="3"/>
  <c r="BV190" i="3"/>
  <c r="BV191" i="3"/>
  <c r="BV192" i="3"/>
  <c r="BV193" i="3"/>
  <c r="BV194" i="3"/>
  <c r="BV195" i="3"/>
  <c r="BV196" i="3"/>
  <c r="BU197" i="3"/>
  <c r="BV197" i="3"/>
  <c r="BU198" i="3"/>
  <c r="BV198" i="3"/>
  <c r="BU199" i="3"/>
  <c r="BV199" i="3"/>
  <c r="BU200" i="3"/>
  <c r="BV200" i="3"/>
  <c r="BU201" i="3"/>
  <c r="BV201" i="3"/>
  <c r="BV202" i="3"/>
  <c r="BV203" i="3"/>
  <c r="BV204" i="3"/>
  <c r="BV205" i="3"/>
  <c r="BV206" i="3"/>
  <c r="BV207" i="3"/>
  <c r="BV208" i="3"/>
  <c r="BV209" i="3"/>
  <c r="BV210" i="3"/>
  <c r="BV211" i="3"/>
  <c r="BV212" i="3"/>
  <c r="BV213" i="3"/>
  <c r="BV214" i="3"/>
  <c r="BV222" i="3"/>
  <c r="BW37" i="3"/>
  <c r="BW38" i="3"/>
  <c r="BW39" i="3"/>
  <c r="BW40" i="3"/>
  <c r="BW41" i="3"/>
  <c r="BW42" i="3"/>
  <c r="BW43" i="3"/>
  <c r="BW44" i="3"/>
  <c r="BW45" i="3"/>
  <c r="BW46" i="3"/>
  <c r="BW47" i="3"/>
  <c r="BW48" i="3"/>
  <c r="BW49" i="3"/>
  <c r="BW50" i="3"/>
  <c r="BW51" i="3"/>
  <c r="BW52" i="3"/>
  <c r="BW53" i="3"/>
  <c r="BW54" i="3"/>
  <c r="BW70" i="3"/>
  <c r="BW71" i="3"/>
  <c r="BW72" i="3"/>
  <c r="BW73" i="3"/>
  <c r="BW74" i="3"/>
  <c r="BW75" i="3"/>
  <c r="BW82" i="3"/>
  <c r="BW83" i="3"/>
  <c r="BW84" i="3"/>
  <c r="BW85" i="3"/>
  <c r="BW86" i="3"/>
  <c r="BW87" i="3"/>
  <c r="BW91" i="3"/>
  <c r="BW92" i="3"/>
  <c r="BW93" i="3"/>
  <c r="BW94" i="3"/>
  <c r="BW95" i="3"/>
  <c r="BW96" i="3"/>
  <c r="BW97" i="3"/>
  <c r="BW98" i="3"/>
  <c r="BW99" i="3"/>
  <c r="BW100" i="3"/>
  <c r="BW101" i="3"/>
  <c r="BW102" i="3"/>
  <c r="BW103" i="3"/>
  <c r="BW104" i="3"/>
  <c r="BW105" i="3"/>
  <c r="BW106" i="3"/>
  <c r="BW107" i="3"/>
  <c r="BW108" i="3"/>
  <c r="BW109" i="3"/>
  <c r="BW110" i="3"/>
  <c r="BW111" i="3"/>
  <c r="BW112" i="3"/>
  <c r="BW113" i="3"/>
  <c r="BW114" i="3"/>
  <c r="BW115" i="3"/>
  <c r="BW116" i="3"/>
  <c r="BW117" i="3"/>
  <c r="BW118" i="3"/>
  <c r="BW119" i="3"/>
  <c r="BW120" i="3"/>
  <c r="BW136" i="3"/>
  <c r="BW137" i="3"/>
  <c r="BW138" i="3"/>
  <c r="BW139" i="3"/>
  <c r="BW140" i="3"/>
  <c r="BW141" i="3"/>
  <c r="BW142" i="3"/>
  <c r="BW143" i="3"/>
  <c r="BW144" i="3"/>
  <c r="BW145" i="3"/>
  <c r="BW146" i="3"/>
  <c r="BW147" i="3"/>
  <c r="BW148" i="3"/>
  <c r="BW149" i="3"/>
  <c r="BW150" i="3"/>
  <c r="BW151" i="3"/>
  <c r="BW152" i="3"/>
  <c r="BW153" i="3"/>
  <c r="BW157" i="3"/>
  <c r="BW158" i="3"/>
  <c r="BW159" i="3"/>
  <c r="BW160" i="3"/>
  <c r="BW161" i="3"/>
  <c r="BW162" i="3"/>
  <c r="BW163" i="3"/>
  <c r="BW164" i="3"/>
  <c r="BW165" i="3"/>
  <c r="BW166" i="3"/>
  <c r="BW167" i="3"/>
  <c r="BW168" i="3"/>
  <c r="BW169" i="3"/>
  <c r="BW170" i="3"/>
  <c r="BW171" i="3"/>
  <c r="BW172" i="3"/>
  <c r="BW173" i="3"/>
  <c r="BW174" i="3"/>
  <c r="BW175" i="3"/>
  <c r="BW176" i="3"/>
  <c r="BW177" i="3"/>
  <c r="BW178" i="3"/>
  <c r="BW179" i="3"/>
  <c r="BW180" i="3"/>
  <c r="BW181" i="3"/>
  <c r="BW182" i="3"/>
  <c r="BW183" i="3"/>
  <c r="BW184" i="3"/>
  <c r="BW185" i="3"/>
  <c r="BW186" i="3"/>
  <c r="BW190" i="3"/>
  <c r="BW191" i="3"/>
  <c r="BW192" i="3"/>
  <c r="BW193" i="3"/>
  <c r="BW194" i="3"/>
  <c r="BW195" i="3"/>
  <c r="BW196" i="3"/>
  <c r="BW197" i="3"/>
  <c r="BW198" i="3"/>
  <c r="BW199" i="3"/>
  <c r="BW200" i="3"/>
  <c r="BW201" i="3"/>
  <c r="BW202" i="3"/>
  <c r="BW203" i="3"/>
  <c r="BW204" i="3"/>
  <c r="BW205" i="3"/>
  <c r="BW206" i="3"/>
  <c r="BW207" i="3"/>
  <c r="BW208" i="3"/>
  <c r="BW209" i="3"/>
  <c r="BW210" i="3"/>
  <c r="BW211" i="3"/>
  <c r="BW212" i="3"/>
  <c r="BW213" i="3"/>
  <c r="BW214" i="3"/>
  <c r="BW222" i="3"/>
  <c r="BU49" i="3"/>
  <c r="BU50" i="3"/>
  <c r="BU51" i="3"/>
  <c r="BU52" i="3"/>
  <c r="BU53" i="3"/>
  <c r="BU54" i="3"/>
  <c r="BU76" i="3"/>
  <c r="BU77" i="3"/>
  <c r="BU78" i="3"/>
  <c r="BU79" i="3"/>
  <c r="BU80" i="3"/>
  <c r="BU81" i="3"/>
  <c r="BU82" i="3"/>
  <c r="BU83" i="3"/>
  <c r="BU84" i="3"/>
  <c r="BU85" i="3"/>
  <c r="BU86" i="3"/>
  <c r="BU87" i="3"/>
  <c r="BU91" i="3"/>
  <c r="BU92" i="3"/>
  <c r="BU93" i="3"/>
  <c r="BU94" i="3"/>
  <c r="BU95" i="3"/>
  <c r="BU96" i="3"/>
  <c r="BU103" i="3"/>
  <c r="BU104" i="3"/>
  <c r="BU105" i="3"/>
  <c r="BU106" i="3"/>
  <c r="BU107" i="3"/>
  <c r="BU108" i="3"/>
  <c r="BU109" i="3"/>
  <c r="BU110" i="3"/>
  <c r="BU111" i="3"/>
  <c r="BU112" i="3"/>
  <c r="BU113" i="3"/>
  <c r="BU114" i="3"/>
  <c r="BU115" i="3"/>
  <c r="BU116" i="3"/>
  <c r="BU117" i="3"/>
  <c r="BU118" i="3"/>
  <c r="BU119" i="3"/>
  <c r="BU120" i="3"/>
  <c r="BU130" i="3"/>
  <c r="BU148" i="3"/>
  <c r="BU149" i="3"/>
  <c r="BU150" i="3"/>
  <c r="BU151" i="3"/>
  <c r="BU152" i="3"/>
  <c r="BU153" i="3"/>
  <c r="BU157" i="3"/>
  <c r="BU158" i="3"/>
  <c r="BU159" i="3"/>
  <c r="BU160" i="3"/>
  <c r="BU161" i="3"/>
  <c r="BU162" i="3"/>
  <c r="BU163" i="3"/>
  <c r="BU169" i="3"/>
  <c r="BU170" i="3"/>
  <c r="BU171" i="3"/>
  <c r="BU172" i="3"/>
  <c r="BU173" i="3"/>
  <c r="BU174" i="3"/>
  <c r="BU175" i="3"/>
  <c r="BU176" i="3"/>
  <c r="BU177" i="3"/>
  <c r="BU178" i="3"/>
  <c r="BU179" i="3"/>
  <c r="BU180" i="3"/>
  <c r="BU181" i="3"/>
  <c r="BU182" i="3"/>
  <c r="BU183" i="3"/>
  <c r="BU184" i="3"/>
  <c r="BU185" i="3"/>
  <c r="BU186" i="3"/>
  <c r="BU190" i="3"/>
  <c r="BU191" i="3"/>
  <c r="BU192" i="3"/>
  <c r="BU193" i="3"/>
  <c r="BU194" i="3"/>
  <c r="BU195" i="3"/>
  <c r="BU196" i="3"/>
  <c r="BU202" i="3"/>
  <c r="BU203" i="3"/>
  <c r="BU204" i="3"/>
  <c r="BU205" i="3"/>
  <c r="BU206" i="3"/>
  <c r="BU207" i="3"/>
  <c r="BU208" i="3"/>
  <c r="BU209" i="3"/>
  <c r="BU210" i="3"/>
  <c r="BU211" i="3"/>
  <c r="BU212" i="3"/>
  <c r="BU213" i="3"/>
  <c r="BU214" i="3"/>
  <c r="BU222" i="3"/>
  <c r="HS25" i="3"/>
  <c r="HT25" i="3"/>
  <c r="HS26" i="3"/>
  <c r="HT26" i="3"/>
  <c r="HS27" i="3"/>
  <c r="HT27" i="3"/>
  <c r="HS28" i="3"/>
  <c r="HT28" i="3"/>
  <c r="HS29" i="3"/>
  <c r="HT29" i="3"/>
  <c r="HS30" i="3"/>
  <c r="HT30" i="3"/>
  <c r="HS31" i="3"/>
  <c r="HT31" i="3"/>
  <c r="HS32" i="3"/>
  <c r="HT32" i="3"/>
  <c r="HS33" i="3"/>
  <c r="HT33" i="3"/>
  <c r="HS34" i="3"/>
  <c r="HT34" i="3"/>
  <c r="HS35" i="3"/>
  <c r="HT35" i="3"/>
  <c r="HS36" i="3"/>
  <c r="HT36" i="3"/>
  <c r="HT37" i="3"/>
  <c r="HT38" i="3"/>
  <c r="HT39" i="3"/>
  <c r="HT40" i="3"/>
  <c r="HT41" i="3"/>
  <c r="HT42" i="3"/>
  <c r="HT43" i="3"/>
  <c r="HT44" i="3"/>
  <c r="HT45" i="3"/>
  <c r="HT46" i="3"/>
  <c r="HT47" i="3"/>
  <c r="HT48" i="3"/>
  <c r="HT49" i="3"/>
  <c r="HT50" i="3"/>
  <c r="HT51" i="3"/>
  <c r="HT52" i="3"/>
  <c r="HT53" i="3"/>
  <c r="HT54" i="3"/>
  <c r="HS58" i="3"/>
  <c r="HT58" i="3"/>
  <c r="HS59" i="3"/>
  <c r="HT59" i="3"/>
  <c r="HS60" i="3"/>
  <c r="HT60" i="3"/>
  <c r="HS61" i="3"/>
  <c r="HT61" i="3"/>
  <c r="HS62" i="3"/>
  <c r="HT62" i="3"/>
  <c r="HS63" i="3"/>
  <c r="HT63" i="3"/>
  <c r="HS64" i="3"/>
  <c r="HT64" i="3"/>
  <c r="HS65" i="3"/>
  <c r="HT65" i="3"/>
  <c r="HS66" i="3"/>
  <c r="HT66" i="3"/>
  <c r="HS67" i="3"/>
  <c r="HT67" i="3"/>
  <c r="HS68" i="3"/>
  <c r="HT68" i="3"/>
  <c r="HS69" i="3"/>
  <c r="HT69" i="3"/>
  <c r="HT70" i="3"/>
  <c r="HT71" i="3"/>
  <c r="HT72" i="3"/>
  <c r="HT73" i="3"/>
  <c r="HT74" i="3"/>
  <c r="HT75" i="3"/>
  <c r="HS76" i="3"/>
  <c r="HT76" i="3"/>
  <c r="HS77" i="3"/>
  <c r="HT77" i="3"/>
  <c r="HS78" i="3"/>
  <c r="HT78" i="3"/>
  <c r="HS79" i="3"/>
  <c r="HT79" i="3"/>
  <c r="HS80" i="3"/>
  <c r="HT80" i="3"/>
  <c r="HS81" i="3"/>
  <c r="HT81" i="3"/>
  <c r="HT82" i="3"/>
  <c r="HT83" i="3"/>
  <c r="HT84" i="3"/>
  <c r="HT85" i="3"/>
  <c r="HT86" i="3"/>
  <c r="HT87" i="3"/>
  <c r="HT91" i="3"/>
  <c r="HT92" i="3"/>
  <c r="HT93" i="3"/>
  <c r="HT94" i="3"/>
  <c r="HT95" i="3"/>
  <c r="HT96" i="3"/>
  <c r="HT97" i="3"/>
  <c r="HT98" i="3"/>
  <c r="HT99" i="3"/>
  <c r="HT100" i="3"/>
  <c r="HT101" i="3"/>
  <c r="HT102" i="3"/>
  <c r="HT103" i="3"/>
  <c r="HT104" i="3"/>
  <c r="HT105" i="3"/>
  <c r="HT106" i="3"/>
  <c r="HT107" i="3"/>
  <c r="HT108" i="3"/>
  <c r="HT109" i="3"/>
  <c r="HT110" i="3"/>
  <c r="HT111" i="3"/>
  <c r="HT112" i="3"/>
  <c r="HT113" i="3"/>
  <c r="HT114" i="3"/>
  <c r="HT115" i="3"/>
  <c r="HT116" i="3"/>
  <c r="HT117" i="3"/>
  <c r="HT118" i="3"/>
  <c r="HT119" i="3"/>
  <c r="HT120" i="3"/>
  <c r="HS124" i="3"/>
  <c r="HT124" i="3"/>
  <c r="HS125" i="3"/>
  <c r="HT125" i="3"/>
  <c r="HS126" i="3"/>
  <c r="HT126" i="3"/>
  <c r="HS127" i="3"/>
  <c r="HT127" i="3"/>
  <c r="HS128" i="3"/>
  <c r="HT128" i="3"/>
  <c r="HS129" i="3"/>
  <c r="HT129" i="3"/>
  <c r="HS130" i="3"/>
  <c r="HT130" i="3"/>
  <c r="HS131" i="3"/>
  <c r="HT131" i="3"/>
  <c r="HS132" i="3"/>
  <c r="HT132" i="3"/>
  <c r="HS133" i="3"/>
  <c r="HT133" i="3"/>
  <c r="HS134" i="3"/>
  <c r="HT134" i="3"/>
  <c r="HS135" i="3"/>
  <c r="HT135" i="3"/>
  <c r="HT136" i="3"/>
  <c r="HT137" i="3"/>
  <c r="HT138" i="3"/>
  <c r="HT139" i="3"/>
  <c r="HT140" i="3"/>
  <c r="HT141" i="3"/>
  <c r="HT142" i="3"/>
  <c r="HT143" i="3"/>
  <c r="HT144" i="3"/>
  <c r="HT145" i="3"/>
  <c r="HT146" i="3"/>
  <c r="HT147" i="3"/>
  <c r="HT148" i="3"/>
  <c r="HT149" i="3"/>
  <c r="HT150" i="3"/>
  <c r="HT151" i="3"/>
  <c r="HT152" i="3"/>
  <c r="HT153" i="3"/>
  <c r="HT157" i="3"/>
  <c r="HT158" i="3"/>
  <c r="HT159" i="3"/>
  <c r="HT160" i="3"/>
  <c r="HT161" i="3"/>
  <c r="HT162" i="3"/>
  <c r="HT163" i="3"/>
  <c r="HT164" i="3"/>
  <c r="HT165" i="3"/>
  <c r="HT166" i="3"/>
  <c r="HT167" i="3"/>
  <c r="HT168" i="3"/>
  <c r="HT169" i="3"/>
  <c r="HT170" i="3"/>
  <c r="HT171" i="3"/>
  <c r="HT172" i="3"/>
  <c r="HT173" i="3"/>
  <c r="HT174" i="3"/>
  <c r="HT175" i="3"/>
  <c r="HT176" i="3"/>
  <c r="HT177" i="3"/>
  <c r="HT178" i="3"/>
  <c r="HT179" i="3"/>
  <c r="HT180" i="3"/>
  <c r="HT181" i="3"/>
  <c r="HT182" i="3"/>
  <c r="HT183" i="3"/>
  <c r="HT184" i="3"/>
  <c r="HT185" i="3"/>
  <c r="HT186" i="3"/>
  <c r="HT190" i="3"/>
  <c r="HT191" i="3"/>
  <c r="HT192" i="3"/>
  <c r="HT193" i="3"/>
  <c r="HT194" i="3"/>
  <c r="HT195" i="3"/>
  <c r="HT196" i="3"/>
  <c r="HT197" i="3"/>
  <c r="HT198" i="3"/>
  <c r="HT199" i="3"/>
  <c r="HT200" i="3"/>
  <c r="HT201" i="3"/>
  <c r="HT202" i="3"/>
  <c r="HT203" i="3"/>
  <c r="HT204" i="3"/>
  <c r="HT205" i="3"/>
  <c r="HT206" i="3"/>
  <c r="HT207" i="3"/>
  <c r="HT208" i="3"/>
  <c r="HT209" i="3"/>
  <c r="HT210" i="3"/>
  <c r="HT211" i="3"/>
  <c r="HT212" i="3"/>
  <c r="HT213" i="3"/>
  <c r="HT214" i="3"/>
  <c r="HT222" i="3"/>
  <c r="HO31" i="3"/>
  <c r="HP31" i="3"/>
  <c r="HO32" i="3"/>
  <c r="HP32" i="3"/>
  <c r="HO33" i="3"/>
  <c r="HP33" i="3"/>
  <c r="HO34" i="3"/>
  <c r="HP34" i="3"/>
  <c r="HO35" i="3"/>
  <c r="HP35" i="3"/>
  <c r="HO36" i="3"/>
  <c r="HP36" i="3"/>
  <c r="HO37" i="3"/>
  <c r="HP37" i="3"/>
  <c r="HO38" i="3"/>
  <c r="HP38" i="3"/>
  <c r="HO39" i="3"/>
  <c r="HP39" i="3"/>
  <c r="HO40" i="3"/>
  <c r="HP40" i="3"/>
  <c r="HO41" i="3"/>
  <c r="HP41" i="3"/>
  <c r="HO42" i="3"/>
  <c r="HP42" i="3"/>
  <c r="HO43" i="3"/>
  <c r="HP43" i="3"/>
  <c r="HO44" i="3"/>
  <c r="HP44" i="3"/>
  <c r="HO45" i="3"/>
  <c r="HP45" i="3"/>
  <c r="HO46" i="3"/>
  <c r="HP46" i="3"/>
  <c r="HO47" i="3"/>
  <c r="HP47" i="3"/>
  <c r="HO48" i="3"/>
  <c r="HP48" i="3"/>
  <c r="HO49" i="3"/>
  <c r="HP49" i="3"/>
  <c r="HO50" i="3"/>
  <c r="HP50" i="3"/>
  <c r="HO51" i="3"/>
  <c r="HP51" i="3"/>
  <c r="HO52" i="3"/>
  <c r="HP52" i="3"/>
  <c r="HO53" i="3"/>
  <c r="HP53" i="3"/>
  <c r="HO54" i="3"/>
  <c r="HP54" i="3"/>
  <c r="HO58" i="3"/>
  <c r="HP58" i="3"/>
  <c r="HO59" i="3"/>
  <c r="HP59" i="3"/>
  <c r="HO60" i="3"/>
  <c r="HP60" i="3"/>
  <c r="HO61" i="3"/>
  <c r="HP61" i="3"/>
  <c r="HO62" i="3"/>
  <c r="HP62" i="3"/>
  <c r="HO63" i="3"/>
  <c r="HP63" i="3"/>
  <c r="HO64" i="3"/>
  <c r="HP64" i="3"/>
  <c r="HO65" i="3"/>
  <c r="HP65" i="3"/>
  <c r="HO66" i="3"/>
  <c r="HP66" i="3"/>
  <c r="HO67" i="3"/>
  <c r="HP67" i="3"/>
  <c r="HO68" i="3"/>
  <c r="HP68" i="3"/>
  <c r="HO69" i="3"/>
  <c r="HP69" i="3"/>
  <c r="HO70" i="3"/>
  <c r="HP70" i="3"/>
  <c r="HO71" i="3"/>
  <c r="HP71" i="3"/>
  <c r="HO72" i="3"/>
  <c r="HP72" i="3"/>
  <c r="HO73" i="3"/>
  <c r="HP73" i="3"/>
  <c r="HO74" i="3"/>
  <c r="HP74" i="3"/>
  <c r="HO75" i="3"/>
  <c r="HP75" i="3"/>
  <c r="HO76" i="3"/>
  <c r="HP76" i="3"/>
  <c r="HO77" i="3"/>
  <c r="HP77" i="3"/>
  <c r="HO78" i="3"/>
  <c r="HP78" i="3"/>
  <c r="HO79" i="3"/>
  <c r="HP79" i="3"/>
  <c r="HO80" i="3"/>
  <c r="HP80" i="3"/>
  <c r="HO81" i="3"/>
  <c r="HP81" i="3"/>
  <c r="HO82" i="3"/>
  <c r="HP82" i="3"/>
  <c r="HO83" i="3"/>
  <c r="HP83" i="3"/>
  <c r="HO84" i="3"/>
  <c r="HP84" i="3"/>
  <c r="HO85" i="3"/>
  <c r="HP85" i="3"/>
  <c r="HO86" i="3"/>
  <c r="HP86" i="3"/>
  <c r="HO87" i="3"/>
  <c r="HP87" i="3"/>
  <c r="HO91" i="3"/>
  <c r="HP91" i="3"/>
  <c r="HO92" i="3"/>
  <c r="HP92" i="3"/>
  <c r="HO93" i="3"/>
  <c r="HP93" i="3"/>
  <c r="HO94" i="3"/>
  <c r="HP94" i="3"/>
  <c r="HO95" i="3"/>
  <c r="HP95" i="3"/>
  <c r="HO96" i="3"/>
  <c r="HP96" i="3"/>
  <c r="HO97" i="3"/>
  <c r="HP97" i="3"/>
  <c r="HO98" i="3"/>
  <c r="HP98" i="3"/>
  <c r="HO99" i="3"/>
  <c r="HP99" i="3"/>
  <c r="HO100" i="3"/>
  <c r="HP100" i="3"/>
  <c r="HO101" i="3"/>
  <c r="HP101" i="3"/>
  <c r="HO102" i="3"/>
  <c r="HP102" i="3"/>
  <c r="HO103" i="3"/>
  <c r="HP103" i="3"/>
  <c r="HO104" i="3"/>
  <c r="HP104" i="3"/>
  <c r="HO105" i="3"/>
  <c r="HP105" i="3"/>
  <c r="HO106" i="3"/>
  <c r="HP106" i="3"/>
  <c r="HO107" i="3"/>
  <c r="HP107" i="3"/>
  <c r="HO108" i="3"/>
  <c r="HP108" i="3"/>
  <c r="HO109" i="3"/>
  <c r="HP109" i="3"/>
  <c r="HO110" i="3"/>
  <c r="HP110" i="3"/>
  <c r="HO111" i="3"/>
  <c r="HP111" i="3"/>
  <c r="HO112" i="3"/>
  <c r="HP112" i="3"/>
  <c r="HO113" i="3"/>
  <c r="HP113" i="3"/>
  <c r="HO114" i="3"/>
  <c r="HP114" i="3"/>
  <c r="HO115" i="3"/>
  <c r="HP115" i="3"/>
  <c r="HO116" i="3"/>
  <c r="HP116" i="3"/>
  <c r="HO117" i="3"/>
  <c r="HP117" i="3"/>
  <c r="HO118" i="3"/>
  <c r="HP118" i="3"/>
  <c r="HO119" i="3"/>
  <c r="HP119" i="3"/>
  <c r="HO120" i="3"/>
  <c r="HP120" i="3"/>
  <c r="HO124" i="3"/>
  <c r="HP124" i="3"/>
  <c r="HO125" i="3"/>
  <c r="HP125" i="3"/>
  <c r="HO126" i="3"/>
  <c r="HP126" i="3"/>
  <c r="HO127" i="3"/>
  <c r="HP127" i="3"/>
  <c r="HO128" i="3"/>
  <c r="HP128" i="3"/>
  <c r="HO129" i="3"/>
  <c r="HP129" i="3"/>
  <c r="HO130" i="3"/>
  <c r="HP130" i="3"/>
  <c r="HO131" i="3"/>
  <c r="HP131" i="3"/>
  <c r="HO132" i="3"/>
  <c r="HP132" i="3"/>
  <c r="HO133" i="3"/>
  <c r="HP133" i="3"/>
  <c r="HO134" i="3"/>
  <c r="HP134" i="3"/>
  <c r="HO135" i="3"/>
  <c r="HP135" i="3"/>
  <c r="HO136" i="3"/>
  <c r="HP136" i="3"/>
  <c r="HO137" i="3"/>
  <c r="HP137" i="3"/>
  <c r="HO138" i="3"/>
  <c r="HP138" i="3"/>
  <c r="HO139" i="3"/>
  <c r="HP139" i="3"/>
  <c r="HO140" i="3"/>
  <c r="HP140" i="3"/>
  <c r="HO141" i="3"/>
  <c r="HP141" i="3"/>
  <c r="HO142" i="3"/>
  <c r="HP142" i="3"/>
  <c r="HO143" i="3"/>
  <c r="HP143" i="3"/>
  <c r="HO144" i="3"/>
  <c r="HP144" i="3"/>
  <c r="HO145" i="3"/>
  <c r="HP145" i="3"/>
  <c r="HO146" i="3"/>
  <c r="HP146" i="3"/>
  <c r="HO147" i="3"/>
  <c r="HP147" i="3"/>
  <c r="HO148" i="3"/>
  <c r="HP148" i="3"/>
  <c r="HO149" i="3"/>
  <c r="HP149" i="3"/>
  <c r="HO150" i="3"/>
  <c r="HP150" i="3"/>
  <c r="HO151" i="3"/>
  <c r="HP151" i="3"/>
  <c r="HO152" i="3"/>
  <c r="HP152" i="3"/>
  <c r="HO153" i="3"/>
  <c r="HP153" i="3"/>
  <c r="HO157" i="3"/>
  <c r="HP157" i="3"/>
  <c r="HO158" i="3"/>
  <c r="HP158" i="3"/>
  <c r="HO159" i="3"/>
  <c r="HP159" i="3"/>
  <c r="HO160" i="3"/>
  <c r="HP160" i="3"/>
  <c r="HO161" i="3"/>
  <c r="HP161" i="3"/>
  <c r="HO162" i="3"/>
  <c r="HP162" i="3"/>
  <c r="HO163" i="3"/>
  <c r="HP163" i="3"/>
  <c r="HO164" i="3"/>
  <c r="HP164" i="3"/>
  <c r="HO165" i="3"/>
  <c r="HP165" i="3"/>
  <c r="HO166" i="3"/>
  <c r="HP166" i="3"/>
  <c r="HO167" i="3"/>
  <c r="HP167" i="3"/>
  <c r="HO168" i="3"/>
  <c r="HP168" i="3"/>
  <c r="HO169" i="3"/>
  <c r="HP169" i="3"/>
  <c r="HO170" i="3"/>
  <c r="HP170" i="3"/>
  <c r="HO171" i="3"/>
  <c r="HP171" i="3"/>
  <c r="HO172" i="3"/>
  <c r="HP172" i="3"/>
  <c r="HO173" i="3"/>
  <c r="HP173" i="3"/>
  <c r="HO174" i="3"/>
  <c r="HP174" i="3"/>
  <c r="HO175" i="3"/>
  <c r="HP175" i="3"/>
  <c r="HO176" i="3"/>
  <c r="HP176" i="3"/>
  <c r="HO177" i="3"/>
  <c r="HP177" i="3"/>
  <c r="HO178" i="3"/>
  <c r="HP178" i="3"/>
  <c r="HO179" i="3"/>
  <c r="HP179" i="3"/>
  <c r="HO180" i="3"/>
  <c r="HP180" i="3"/>
  <c r="HO181" i="3"/>
  <c r="HP181" i="3"/>
  <c r="HO182" i="3"/>
  <c r="HP182" i="3"/>
  <c r="HO183" i="3"/>
  <c r="HP183" i="3"/>
  <c r="HO184" i="3"/>
  <c r="HP184" i="3"/>
  <c r="HO185" i="3"/>
  <c r="HP185" i="3"/>
  <c r="HO186" i="3"/>
  <c r="HP186" i="3"/>
  <c r="HO190" i="3"/>
  <c r="HP190" i="3"/>
  <c r="HO191" i="3"/>
  <c r="HP191" i="3"/>
  <c r="HO192" i="3"/>
  <c r="HP192" i="3"/>
  <c r="HO193" i="3"/>
  <c r="HP193" i="3"/>
  <c r="HO194" i="3"/>
  <c r="HP194" i="3"/>
  <c r="HO195" i="3"/>
  <c r="HP195" i="3"/>
  <c r="HO196" i="3"/>
  <c r="HP196" i="3"/>
  <c r="HO197" i="3"/>
  <c r="HP197" i="3"/>
  <c r="HO198" i="3"/>
  <c r="HP198" i="3"/>
  <c r="HO199" i="3"/>
  <c r="HP199" i="3"/>
  <c r="HO200" i="3"/>
  <c r="HP200" i="3"/>
  <c r="HO201" i="3"/>
  <c r="HP201" i="3"/>
  <c r="HO202" i="3"/>
  <c r="HP202" i="3"/>
  <c r="HO203" i="3"/>
  <c r="HP203" i="3"/>
  <c r="HO204" i="3"/>
  <c r="HP204" i="3"/>
  <c r="HO205" i="3"/>
  <c r="HP205" i="3"/>
  <c r="HO206" i="3"/>
  <c r="HP206" i="3"/>
  <c r="HO207" i="3"/>
  <c r="HP207" i="3"/>
  <c r="HO208" i="3"/>
  <c r="HP208" i="3"/>
  <c r="HO209" i="3"/>
  <c r="HP209" i="3"/>
  <c r="HO210" i="3"/>
  <c r="HP210" i="3"/>
  <c r="HO211" i="3"/>
  <c r="HP211" i="3"/>
  <c r="HO212" i="3"/>
  <c r="HP212" i="3"/>
  <c r="HO213" i="3"/>
  <c r="HP213" i="3"/>
  <c r="HO214" i="3"/>
  <c r="HP214" i="3"/>
  <c r="HQ25" i="3"/>
  <c r="HR25" i="3"/>
  <c r="HQ26" i="3"/>
  <c r="HR26" i="3"/>
  <c r="HQ27" i="3"/>
  <c r="HR27" i="3"/>
  <c r="HQ28" i="3"/>
  <c r="HR28" i="3"/>
  <c r="HQ29" i="3"/>
  <c r="HR29" i="3"/>
  <c r="HQ30" i="3"/>
  <c r="HR30" i="3"/>
  <c r="HQ31" i="3"/>
  <c r="HR31" i="3"/>
  <c r="HQ32" i="3"/>
  <c r="HR32" i="3"/>
  <c r="HQ33" i="3"/>
  <c r="HR33" i="3"/>
  <c r="HQ34" i="3"/>
  <c r="HR34" i="3"/>
  <c r="HQ35" i="3"/>
  <c r="HR35" i="3"/>
  <c r="HQ36" i="3"/>
  <c r="HR36" i="3"/>
  <c r="HQ37" i="3"/>
  <c r="HR37" i="3"/>
  <c r="HQ38" i="3"/>
  <c r="HR38" i="3"/>
  <c r="HQ39" i="3"/>
  <c r="HR39" i="3"/>
  <c r="HQ40" i="3"/>
  <c r="HR40" i="3"/>
  <c r="HQ41" i="3"/>
  <c r="HR41" i="3"/>
  <c r="HQ42" i="3"/>
  <c r="HR42" i="3"/>
  <c r="HQ43" i="3"/>
  <c r="HR43" i="3"/>
  <c r="HQ44" i="3"/>
  <c r="HR44" i="3"/>
  <c r="HQ45" i="3"/>
  <c r="HR45" i="3"/>
  <c r="HQ46" i="3"/>
  <c r="HR46" i="3"/>
  <c r="HQ47" i="3"/>
  <c r="HR47" i="3"/>
  <c r="HQ48" i="3"/>
  <c r="HR48" i="3"/>
  <c r="HR49" i="3"/>
  <c r="HR50" i="3"/>
  <c r="HR51" i="3"/>
  <c r="HR52" i="3"/>
  <c r="HR53" i="3"/>
  <c r="HR54" i="3"/>
  <c r="HQ58" i="3"/>
  <c r="HR58" i="3"/>
  <c r="HQ59" i="3"/>
  <c r="HR59" i="3"/>
  <c r="HQ60" i="3"/>
  <c r="HR60" i="3"/>
  <c r="HQ61" i="3"/>
  <c r="HR61" i="3"/>
  <c r="HQ62" i="3"/>
  <c r="HR62" i="3"/>
  <c r="HQ63" i="3"/>
  <c r="HR63" i="3"/>
  <c r="HQ64" i="3"/>
  <c r="HR64" i="3"/>
  <c r="HQ65" i="3"/>
  <c r="HR65" i="3"/>
  <c r="HQ66" i="3"/>
  <c r="HR66" i="3"/>
  <c r="HQ67" i="3"/>
  <c r="HR67" i="3"/>
  <c r="HQ68" i="3"/>
  <c r="HR68" i="3"/>
  <c r="HQ69" i="3"/>
  <c r="HR69" i="3"/>
  <c r="HQ70" i="3"/>
  <c r="HR70" i="3"/>
  <c r="HQ71" i="3"/>
  <c r="HR71" i="3"/>
  <c r="HQ72" i="3"/>
  <c r="HR72" i="3"/>
  <c r="HQ73" i="3"/>
  <c r="HR73" i="3"/>
  <c r="HQ74" i="3"/>
  <c r="HR74" i="3"/>
  <c r="HQ75" i="3"/>
  <c r="HR75" i="3"/>
  <c r="HR76" i="3"/>
  <c r="HR77" i="3"/>
  <c r="HR78" i="3"/>
  <c r="HR79" i="3"/>
  <c r="HR80" i="3"/>
  <c r="HR81" i="3"/>
  <c r="HR82" i="3"/>
  <c r="HR83" i="3"/>
  <c r="HR84" i="3"/>
  <c r="HR85" i="3"/>
  <c r="HR86" i="3"/>
  <c r="HR87" i="3"/>
  <c r="HR91" i="3"/>
  <c r="HR92" i="3"/>
  <c r="HR93" i="3"/>
  <c r="HR94" i="3"/>
  <c r="HR95" i="3"/>
  <c r="HR96" i="3"/>
  <c r="HQ97" i="3"/>
  <c r="HR97" i="3"/>
  <c r="HQ98" i="3"/>
  <c r="HR98" i="3"/>
  <c r="HQ99" i="3"/>
  <c r="HR99" i="3"/>
  <c r="HQ100" i="3"/>
  <c r="HR100" i="3"/>
  <c r="HQ101" i="3"/>
  <c r="HR101" i="3"/>
  <c r="HQ102" i="3"/>
  <c r="HR102" i="3"/>
  <c r="HR103" i="3"/>
  <c r="HR104" i="3"/>
  <c r="HR105" i="3"/>
  <c r="HR106" i="3"/>
  <c r="HR107" i="3"/>
  <c r="HR108" i="3"/>
  <c r="HR109" i="3"/>
  <c r="HR110" i="3"/>
  <c r="HR111" i="3"/>
  <c r="HR112" i="3"/>
  <c r="HR113" i="3"/>
  <c r="HR114" i="3"/>
  <c r="HR115" i="3"/>
  <c r="HR116" i="3"/>
  <c r="HR117" i="3"/>
  <c r="HR118" i="3"/>
  <c r="HR119" i="3"/>
  <c r="HR120" i="3"/>
  <c r="HQ124" i="3"/>
  <c r="HR124" i="3"/>
  <c r="HQ125" i="3"/>
  <c r="HR125" i="3"/>
  <c r="HQ126" i="3"/>
  <c r="HR126" i="3"/>
  <c r="HQ127" i="3"/>
  <c r="HR127" i="3"/>
  <c r="HQ128" i="3"/>
  <c r="HR128" i="3"/>
  <c r="HQ129" i="3"/>
  <c r="HR129" i="3"/>
  <c r="HR130" i="3"/>
  <c r="HQ131" i="3"/>
  <c r="HR131" i="3"/>
  <c r="HQ132" i="3"/>
  <c r="HR132" i="3"/>
  <c r="HQ133" i="3"/>
  <c r="HR133" i="3"/>
  <c r="HQ134" i="3"/>
  <c r="HR134" i="3"/>
  <c r="HQ135" i="3"/>
  <c r="HR135" i="3"/>
  <c r="HQ136" i="3"/>
  <c r="HR136" i="3"/>
  <c r="HQ137" i="3"/>
  <c r="HR137" i="3"/>
  <c r="HQ138" i="3"/>
  <c r="HR138" i="3"/>
  <c r="HQ139" i="3"/>
  <c r="HR139" i="3"/>
  <c r="HQ140" i="3"/>
  <c r="HR140" i="3"/>
  <c r="HQ141" i="3"/>
  <c r="HR141" i="3"/>
  <c r="HQ142" i="3"/>
  <c r="HR142" i="3"/>
  <c r="HQ143" i="3"/>
  <c r="HR143" i="3"/>
  <c r="HQ144" i="3"/>
  <c r="HR144" i="3"/>
  <c r="HQ145" i="3"/>
  <c r="HR145" i="3"/>
  <c r="HQ146" i="3"/>
  <c r="HR146" i="3"/>
  <c r="HQ147" i="3"/>
  <c r="HR147" i="3"/>
  <c r="HR148" i="3"/>
  <c r="HR149" i="3"/>
  <c r="HR150" i="3"/>
  <c r="HR151" i="3"/>
  <c r="HR152" i="3"/>
  <c r="HR153" i="3"/>
  <c r="HR157" i="3"/>
  <c r="HR158" i="3"/>
  <c r="HR159" i="3"/>
  <c r="HR160" i="3"/>
  <c r="HR161" i="3"/>
  <c r="HR162" i="3"/>
  <c r="HR163" i="3"/>
  <c r="HQ164" i="3"/>
  <c r="HR164" i="3"/>
  <c r="HQ165" i="3"/>
  <c r="HR165" i="3"/>
  <c r="HQ166" i="3"/>
  <c r="HR166" i="3"/>
  <c r="HQ167" i="3"/>
  <c r="HR167" i="3"/>
  <c r="HQ168" i="3"/>
  <c r="HR168" i="3"/>
  <c r="HR169" i="3"/>
  <c r="HR170" i="3"/>
  <c r="HR171" i="3"/>
  <c r="HR172" i="3"/>
  <c r="HR173" i="3"/>
  <c r="HR174" i="3"/>
  <c r="HR175" i="3"/>
  <c r="HR176" i="3"/>
  <c r="HR177" i="3"/>
  <c r="HR178" i="3"/>
  <c r="HR179" i="3"/>
  <c r="HR180" i="3"/>
  <c r="HR181" i="3"/>
  <c r="HR182" i="3"/>
  <c r="HR183" i="3"/>
  <c r="HR184" i="3"/>
  <c r="HR185" i="3"/>
  <c r="HR186" i="3"/>
  <c r="HR190" i="3"/>
  <c r="HR191" i="3"/>
  <c r="HR192" i="3"/>
  <c r="HR193" i="3"/>
  <c r="HR194" i="3"/>
  <c r="HR195" i="3"/>
  <c r="HR196" i="3"/>
  <c r="HQ197" i="3"/>
  <c r="HR197" i="3"/>
  <c r="HQ198" i="3"/>
  <c r="HR198" i="3"/>
  <c r="HQ199" i="3"/>
  <c r="HR199" i="3"/>
  <c r="HQ200" i="3"/>
  <c r="HR200" i="3"/>
  <c r="HQ201" i="3"/>
  <c r="HR201" i="3"/>
  <c r="HR202" i="3"/>
  <c r="HR203" i="3"/>
  <c r="HR204" i="3"/>
  <c r="HR205" i="3"/>
  <c r="HR206" i="3"/>
  <c r="HR207" i="3"/>
  <c r="HR208" i="3"/>
  <c r="HR209" i="3"/>
  <c r="HR210" i="3"/>
  <c r="HR211" i="3"/>
  <c r="HR212" i="3"/>
  <c r="HR213" i="3"/>
  <c r="HR214" i="3"/>
  <c r="HR222" i="3"/>
  <c r="HS37" i="3"/>
  <c r="HS38" i="3"/>
  <c r="HS39" i="3"/>
  <c r="HS40" i="3"/>
  <c r="HS41" i="3"/>
  <c r="HS42" i="3"/>
  <c r="HS43" i="3"/>
  <c r="HS44" i="3"/>
  <c r="HS45" i="3"/>
  <c r="HS46" i="3"/>
  <c r="HS47" i="3"/>
  <c r="HS48" i="3"/>
  <c r="HS49" i="3"/>
  <c r="HS50" i="3"/>
  <c r="HS51" i="3"/>
  <c r="HS52" i="3"/>
  <c r="HS53" i="3"/>
  <c r="HS54" i="3"/>
  <c r="HS70" i="3"/>
  <c r="HS71" i="3"/>
  <c r="HS72" i="3"/>
  <c r="HS73" i="3"/>
  <c r="HS74" i="3"/>
  <c r="HS75" i="3"/>
  <c r="HS82" i="3"/>
  <c r="HS83" i="3"/>
  <c r="HS84" i="3"/>
  <c r="HS85" i="3"/>
  <c r="HS86" i="3"/>
  <c r="HS87" i="3"/>
  <c r="HS91" i="3"/>
  <c r="HS92" i="3"/>
  <c r="HS93" i="3"/>
  <c r="HS94" i="3"/>
  <c r="HS95" i="3"/>
  <c r="HS96" i="3"/>
  <c r="HS97" i="3"/>
  <c r="HS98" i="3"/>
  <c r="HS99" i="3"/>
  <c r="HS100" i="3"/>
  <c r="HS101" i="3"/>
  <c r="HS102" i="3"/>
  <c r="HS103" i="3"/>
  <c r="HS104" i="3"/>
  <c r="HS105" i="3"/>
  <c r="HS106" i="3"/>
  <c r="HS107" i="3"/>
  <c r="HS108" i="3"/>
  <c r="HS109" i="3"/>
  <c r="HS110" i="3"/>
  <c r="HS111" i="3"/>
  <c r="HS112" i="3"/>
  <c r="HS113" i="3"/>
  <c r="HS114" i="3"/>
  <c r="HS115" i="3"/>
  <c r="HS116" i="3"/>
  <c r="HS117" i="3"/>
  <c r="HS118" i="3"/>
  <c r="HS119" i="3"/>
  <c r="HS120" i="3"/>
  <c r="HS136" i="3"/>
  <c r="HS137" i="3"/>
  <c r="HS138" i="3"/>
  <c r="HS139" i="3"/>
  <c r="HS140" i="3"/>
  <c r="HS141" i="3"/>
  <c r="HS142" i="3"/>
  <c r="HS143" i="3"/>
  <c r="HS144" i="3"/>
  <c r="HS145" i="3"/>
  <c r="HS146" i="3"/>
  <c r="HS147" i="3"/>
  <c r="HS148" i="3"/>
  <c r="HS149" i="3"/>
  <c r="HS150" i="3"/>
  <c r="HS151" i="3"/>
  <c r="HS152" i="3"/>
  <c r="HS153" i="3"/>
  <c r="HS157" i="3"/>
  <c r="HS158" i="3"/>
  <c r="HS159" i="3"/>
  <c r="HS160" i="3"/>
  <c r="HS161" i="3"/>
  <c r="HS162" i="3"/>
  <c r="HS163" i="3"/>
  <c r="HS164" i="3"/>
  <c r="HS165" i="3"/>
  <c r="HS166" i="3"/>
  <c r="HS167" i="3"/>
  <c r="HS168" i="3"/>
  <c r="HS169" i="3"/>
  <c r="HS170" i="3"/>
  <c r="HS171" i="3"/>
  <c r="HS172" i="3"/>
  <c r="HS173" i="3"/>
  <c r="HS174" i="3"/>
  <c r="HS175" i="3"/>
  <c r="HS176" i="3"/>
  <c r="HS177" i="3"/>
  <c r="HS178" i="3"/>
  <c r="HS179" i="3"/>
  <c r="HS180" i="3"/>
  <c r="HS181" i="3"/>
  <c r="HS182" i="3"/>
  <c r="HS183" i="3"/>
  <c r="HS184" i="3"/>
  <c r="HS185" i="3"/>
  <c r="HS186" i="3"/>
  <c r="HS190" i="3"/>
  <c r="HS191" i="3"/>
  <c r="HS192" i="3"/>
  <c r="HS193" i="3"/>
  <c r="HS194" i="3"/>
  <c r="HS195" i="3"/>
  <c r="HS196" i="3"/>
  <c r="HS197" i="3"/>
  <c r="HS198" i="3"/>
  <c r="HS199" i="3"/>
  <c r="HS200" i="3"/>
  <c r="HS201" i="3"/>
  <c r="HS202" i="3"/>
  <c r="HS203" i="3"/>
  <c r="HS204" i="3"/>
  <c r="HS205" i="3"/>
  <c r="HS206" i="3"/>
  <c r="HS207" i="3"/>
  <c r="HS208" i="3"/>
  <c r="HS209" i="3"/>
  <c r="HS210" i="3"/>
  <c r="HS211" i="3"/>
  <c r="HS212" i="3"/>
  <c r="HS213" i="3"/>
  <c r="HS214" i="3"/>
  <c r="HS222" i="3"/>
  <c r="HQ49" i="3"/>
  <c r="HQ50" i="3"/>
  <c r="HQ51" i="3"/>
  <c r="HQ52" i="3"/>
  <c r="HQ53" i="3"/>
  <c r="HQ54" i="3"/>
  <c r="HQ76" i="3"/>
  <c r="HQ77" i="3"/>
  <c r="HQ78" i="3"/>
  <c r="HQ79" i="3"/>
  <c r="HQ80" i="3"/>
  <c r="HQ81" i="3"/>
  <c r="HQ82" i="3"/>
  <c r="HQ83" i="3"/>
  <c r="HQ84" i="3"/>
  <c r="HQ85" i="3"/>
  <c r="HQ86" i="3"/>
  <c r="HQ87" i="3"/>
  <c r="HQ91" i="3"/>
  <c r="HQ92" i="3"/>
  <c r="HQ93" i="3"/>
  <c r="HQ94" i="3"/>
  <c r="HQ95" i="3"/>
  <c r="HQ96" i="3"/>
  <c r="HQ103" i="3"/>
  <c r="HQ104" i="3"/>
  <c r="HQ105" i="3"/>
  <c r="HQ106" i="3"/>
  <c r="HQ107" i="3"/>
  <c r="HQ108" i="3"/>
  <c r="HQ109" i="3"/>
  <c r="HQ110" i="3"/>
  <c r="HQ111" i="3"/>
  <c r="HQ112" i="3"/>
  <c r="HQ113" i="3"/>
  <c r="HQ114" i="3"/>
  <c r="HQ115" i="3"/>
  <c r="HQ116" i="3"/>
  <c r="HQ117" i="3"/>
  <c r="HQ118" i="3"/>
  <c r="HQ119" i="3"/>
  <c r="HQ120" i="3"/>
  <c r="HQ130" i="3"/>
  <c r="HQ148" i="3"/>
  <c r="HQ149" i="3"/>
  <c r="HQ150" i="3"/>
  <c r="HQ151" i="3"/>
  <c r="HQ152" i="3"/>
  <c r="HQ153" i="3"/>
  <c r="HQ157" i="3"/>
  <c r="HQ158" i="3"/>
  <c r="HQ159" i="3"/>
  <c r="HQ160" i="3"/>
  <c r="HQ161" i="3"/>
  <c r="HQ162" i="3"/>
  <c r="HQ163" i="3"/>
  <c r="HQ169" i="3"/>
  <c r="HQ170" i="3"/>
  <c r="HQ171" i="3"/>
  <c r="HQ172" i="3"/>
  <c r="HQ173" i="3"/>
  <c r="HQ174" i="3"/>
  <c r="HQ175" i="3"/>
  <c r="HQ176" i="3"/>
  <c r="HQ177" i="3"/>
  <c r="HQ178" i="3"/>
  <c r="HQ179" i="3"/>
  <c r="HQ180" i="3"/>
  <c r="HQ181" i="3"/>
  <c r="HQ182" i="3"/>
  <c r="HQ183" i="3"/>
  <c r="HQ184" i="3"/>
  <c r="HQ185" i="3"/>
  <c r="HQ186" i="3"/>
  <c r="HQ190" i="3"/>
  <c r="HQ191" i="3"/>
  <c r="HQ192" i="3"/>
  <c r="HQ193" i="3"/>
  <c r="HQ194" i="3"/>
  <c r="HQ195" i="3"/>
  <c r="HQ196" i="3"/>
  <c r="HQ202" i="3"/>
  <c r="HQ203" i="3"/>
  <c r="HQ204" i="3"/>
  <c r="HQ205" i="3"/>
  <c r="HQ206" i="3"/>
  <c r="HQ207" i="3"/>
  <c r="HQ208" i="3"/>
  <c r="HQ209" i="3"/>
  <c r="HQ210" i="3"/>
  <c r="HQ211" i="3"/>
  <c r="HQ212" i="3"/>
  <c r="HQ213" i="3"/>
  <c r="HQ214" i="3"/>
  <c r="HQ222" i="3"/>
  <c r="GZ25" i="3"/>
  <c r="HA25" i="3"/>
  <c r="GZ26" i="3"/>
  <c r="HA26" i="3"/>
  <c r="GZ27" i="3"/>
  <c r="HA27" i="3"/>
  <c r="GZ28" i="3"/>
  <c r="HA28" i="3"/>
  <c r="GZ29" i="3"/>
  <c r="HA29" i="3"/>
  <c r="GZ30" i="3"/>
  <c r="HA30" i="3"/>
  <c r="GZ31" i="3"/>
  <c r="HA31" i="3"/>
  <c r="GZ32" i="3"/>
  <c r="HA32" i="3"/>
  <c r="GZ33" i="3"/>
  <c r="HA33" i="3"/>
  <c r="GZ34" i="3"/>
  <c r="HA34" i="3"/>
  <c r="GZ35" i="3"/>
  <c r="HA35" i="3"/>
  <c r="GZ36" i="3"/>
  <c r="HA36" i="3"/>
  <c r="HA37" i="3"/>
  <c r="HA38" i="3"/>
  <c r="HA39" i="3"/>
  <c r="HA40" i="3"/>
  <c r="HA41" i="3"/>
  <c r="HA42" i="3"/>
  <c r="HA43" i="3"/>
  <c r="HA44" i="3"/>
  <c r="HA45" i="3"/>
  <c r="HA46" i="3"/>
  <c r="HA47" i="3"/>
  <c r="HA48" i="3"/>
  <c r="HA49" i="3"/>
  <c r="HA50" i="3"/>
  <c r="HA51" i="3"/>
  <c r="HA52" i="3"/>
  <c r="HA53" i="3"/>
  <c r="HA54" i="3"/>
  <c r="GZ58" i="3"/>
  <c r="HA58" i="3"/>
  <c r="GZ59" i="3"/>
  <c r="HA59" i="3"/>
  <c r="GZ60" i="3"/>
  <c r="HA60" i="3"/>
  <c r="GZ61" i="3"/>
  <c r="HA61" i="3"/>
  <c r="GZ62" i="3"/>
  <c r="HA62" i="3"/>
  <c r="GZ63" i="3"/>
  <c r="HA63" i="3"/>
  <c r="GZ64" i="3"/>
  <c r="HA64" i="3"/>
  <c r="GZ65" i="3"/>
  <c r="HA65" i="3"/>
  <c r="GZ66" i="3"/>
  <c r="HA66" i="3"/>
  <c r="GZ67" i="3"/>
  <c r="HA67" i="3"/>
  <c r="GZ68" i="3"/>
  <c r="HA68" i="3"/>
  <c r="GZ69" i="3"/>
  <c r="HA69" i="3"/>
  <c r="HA70" i="3"/>
  <c r="HA71" i="3"/>
  <c r="HA72" i="3"/>
  <c r="HA73" i="3"/>
  <c r="HA74" i="3"/>
  <c r="HA75" i="3"/>
  <c r="GZ76" i="3"/>
  <c r="HA76" i="3"/>
  <c r="GZ77" i="3"/>
  <c r="HA77" i="3"/>
  <c r="GZ78" i="3"/>
  <c r="HA78" i="3"/>
  <c r="GZ79" i="3"/>
  <c r="HA79" i="3"/>
  <c r="GZ80" i="3"/>
  <c r="HA80" i="3"/>
  <c r="GZ81" i="3"/>
  <c r="HA81" i="3"/>
  <c r="HA82" i="3"/>
  <c r="HA83" i="3"/>
  <c r="HA84" i="3"/>
  <c r="HA85" i="3"/>
  <c r="HA86" i="3"/>
  <c r="HA87" i="3"/>
  <c r="HA91" i="3"/>
  <c r="HA92" i="3"/>
  <c r="HA93" i="3"/>
  <c r="HA94" i="3"/>
  <c r="HA95" i="3"/>
  <c r="HA96" i="3"/>
  <c r="HA97" i="3"/>
  <c r="HA98" i="3"/>
  <c r="HA99" i="3"/>
  <c r="HA100" i="3"/>
  <c r="HA101" i="3"/>
  <c r="HA102" i="3"/>
  <c r="HA103" i="3"/>
  <c r="HA104" i="3"/>
  <c r="HA105" i="3"/>
  <c r="HA106" i="3"/>
  <c r="HA107" i="3"/>
  <c r="HA108" i="3"/>
  <c r="HA109" i="3"/>
  <c r="HA110" i="3"/>
  <c r="HA111" i="3"/>
  <c r="HA112" i="3"/>
  <c r="HA113" i="3"/>
  <c r="HA114" i="3"/>
  <c r="HA115" i="3"/>
  <c r="HA116" i="3"/>
  <c r="HA117" i="3"/>
  <c r="HA118" i="3"/>
  <c r="HA119" i="3"/>
  <c r="HA120" i="3"/>
  <c r="GZ124" i="3"/>
  <c r="HA124" i="3"/>
  <c r="GZ125" i="3"/>
  <c r="HA125" i="3"/>
  <c r="GZ126" i="3"/>
  <c r="HA126" i="3"/>
  <c r="GZ127" i="3"/>
  <c r="HA127" i="3"/>
  <c r="GZ128" i="3"/>
  <c r="HA128" i="3"/>
  <c r="GZ129" i="3"/>
  <c r="HA129" i="3"/>
  <c r="GZ130" i="3"/>
  <c r="HA130" i="3"/>
  <c r="GZ131" i="3"/>
  <c r="HA131" i="3"/>
  <c r="GZ132" i="3"/>
  <c r="HA132" i="3"/>
  <c r="GZ133" i="3"/>
  <c r="HA133" i="3"/>
  <c r="GZ134" i="3"/>
  <c r="HA134" i="3"/>
  <c r="GZ135" i="3"/>
  <c r="HA135" i="3"/>
  <c r="HA136" i="3"/>
  <c r="HA137" i="3"/>
  <c r="HA138" i="3"/>
  <c r="HA139" i="3"/>
  <c r="HA140" i="3"/>
  <c r="HA141" i="3"/>
  <c r="HA142" i="3"/>
  <c r="HA143" i="3"/>
  <c r="HA144" i="3"/>
  <c r="HA145" i="3"/>
  <c r="HA146" i="3"/>
  <c r="HA147" i="3"/>
  <c r="HA148" i="3"/>
  <c r="HA149" i="3"/>
  <c r="HA150" i="3"/>
  <c r="HA151" i="3"/>
  <c r="HA152" i="3"/>
  <c r="HA153" i="3"/>
  <c r="HA157" i="3"/>
  <c r="HA158" i="3"/>
  <c r="HA159" i="3"/>
  <c r="HA160" i="3"/>
  <c r="HA161" i="3"/>
  <c r="HA162" i="3"/>
  <c r="HA163" i="3"/>
  <c r="HA164" i="3"/>
  <c r="HA165" i="3"/>
  <c r="HA166" i="3"/>
  <c r="HA167" i="3"/>
  <c r="HA168" i="3"/>
  <c r="HA169" i="3"/>
  <c r="HA170" i="3"/>
  <c r="HA171" i="3"/>
  <c r="HA172" i="3"/>
  <c r="HA173" i="3"/>
  <c r="HA174" i="3"/>
  <c r="HA175" i="3"/>
  <c r="HA176" i="3"/>
  <c r="HA177" i="3"/>
  <c r="HA178" i="3"/>
  <c r="HA179" i="3"/>
  <c r="HA180" i="3"/>
  <c r="HA181" i="3"/>
  <c r="HA182" i="3"/>
  <c r="HA183" i="3"/>
  <c r="HA184" i="3"/>
  <c r="HA185" i="3"/>
  <c r="HA186" i="3"/>
  <c r="HA190" i="3"/>
  <c r="HA191" i="3"/>
  <c r="HA192" i="3"/>
  <c r="HA193" i="3"/>
  <c r="HA194" i="3"/>
  <c r="HA195" i="3"/>
  <c r="HA196" i="3"/>
  <c r="HA197" i="3"/>
  <c r="HA198" i="3"/>
  <c r="HA199" i="3"/>
  <c r="HA200" i="3"/>
  <c r="HA201" i="3"/>
  <c r="HA202" i="3"/>
  <c r="HA203" i="3"/>
  <c r="HA204" i="3"/>
  <c r="HA205" i="3"/>
  <c r="HA206" i="3"/>
  <c r="HA207" i="3"/>
  <c r="HA208" i="3"/>
  <c r="HA209" i="3"/>
  <c r="HA210" i="3"/>
  <c r="HA211" i="3"/>
  <c r="HA212" i="3"/>
  <c r="HA213" i="3"/>
  <c r="HA214" i="3"/>
  <c r="HA222" i="3"/>
  <c r="GV31" i="3"/>
  <c r="GW31" i="3"/>
  <c r="GV32" i="3"/>
  <c r="GW32" i="3"/>
  <c r="GV33" i="3"/>
  <c r="GW33" i="3"/>
  <c r="GV34" i="3"/>
  <c r="GW34" i="3"/>
  <c r="GV35" i="3"/>
  <c r="GW35" i="3"/>
  <c r="GV36" i="3"/>
  <c r="GW36" i="3"/>
  <c r="GV37" i="3"/>
  <c r="GW37" i="3"/>
  <c r="GV38" i="3"/>
  <c r="GW38" i="3"/>
  <c r="GV39" i="3"/>
  <c r="GW39" i="3"/>
  <c r="GV40" i="3"/>
  <c r="GW40" i="3"/>
  <c r="GV41" i="3"/>
  <c r="GW41" i="3"/>
  <c r="GV42" i="3"/>
  <c r="GW42" i="3"/>
  <c r="GV43" i="3"/>
  <c r="GW43" i="3"/>
  <c r="GV44" i="3"/>
  <c r="GW44" i="3"/>
  <c r="GV45" i="3"/>
  <c r="GW45" i="3"/>
  <c r="GV46" i="3"/>
  <c r="GW46" i="3"/>
  <c r="GV47" i="3"/>
  <c r="GW47" i="3"/>
  <c r="GV48" i="3"/>
  <c r="GW48" i="3"/>
  <c r="GV49" i="3"/>
  <c r="GW49" i="3"/>
  <c r="GV50" i="3"/>
  <c r="GW50" i="3"/>
  <c r="GV51" i="3"/>
  <c r="GW51" i="3"/>
  <c r="GV52" i="3"/>
  <c r="GW52" i="3"/>
  <c r="GV53" i="3"/>
  <c r="GW53" i="3"/>
  <c r="GV54" i="3"/>
  <c r="GW54" i="3"/>
  <c r="GV58" i="3"/>
  <c r="GW58" i="3"/>
  <c r="GV59" i="3"/>
  <c r="GW59" i="3"/>
  <c r="GV60" i="3"/>
  <c r="GW60" i="3"/>
  <c r="GV61" i="3"/>
  <c r="GW61" i="3"/>
  <c r="GV62" i="3"/>
  <c r="GW62" i="3"/>
  <c r="GV63" i="3"/>
  <c r="GW63" i="3"/>
  <c r="GV64" i="3"/>
  <c r="GW64" i="3"/>
  <c r="GV65" i="3"/>
  <c r="GW65" i="3"/>
  <c r="GV66" i="3"/>
  <c r="GW66" i="3"/>
  <c r="GV67" i="3"/>
  <c r="GW67" i="3"/>
  <c r="GV68" i="3"/>
  <c r="GW68" i="3"/>
  <c r="GV69" i="3"/>
  <c r="GW69" i="3"/>
  <c r="GV70" i="3"/>
  <c r="GW70" i="3"/>
  <c r="GV71" i="3"/>
  <c r="GW71" i="3"/>
  <c r="GV72" i="3"/>
  <c r="GW72" i="3"/>
  <c r="GV73" i="3"/>
  <c r="GW73" i="3"/>
  <c r="GV74" i="3"/>
  <c r="GW74" i="3"/>
  <c r="GV75" i="3"/>
  <c r="GW75" i="3"/>
  <c r="GV76" i="3"/>
  <c r="GW76" i="3"/>
  <c r="GV77" i="3"/>
  <c r="GW77" i="3"/>
  <c r="GV78" i="3"/>
  <c r="GW78" i="3"/>
  <c r="GV79" i="3"/>
  <c r="GW79" i="3"/>
  <c r="GV80" i="3"/>
  <c r="GW80" i="3"/>
  <c r="GV81" i="3"/>
  <c r="GW81" i="3"/>
  <c r="GV82" i="3"/>
  <c r="GW82" i="3"/>
  <c r="GV83" i="3"/>
  <c r="GW83" i="3"/>
  <c r="GV84" i="3"/>
  <c r="GW84" i="3"/>
  <c r="GV85" i="3"/>
  <c r="GW85" i="3"/>
  <c r="GV86" i="3"/>
  <c r="GW86" i="3"/>
  <c r="GV87" i="3"/>
  <c r="GW87" i="3"/>
  <c r="GV91" i="3"/>
  <c r="GW91" i="3"/>
  <c r="GV92" i="3"/>
  <c r="GW92" i="3"/>
  <c r="GV93" i="3"/>
  <c r="GW93" i="3"/>
  <c r="GV94" i="3"/>
  <c r="GW94" i="3"/>
  <c r="GV95" i="3"/>
  <c r="GW95" i="3"/>
  <c r="GV96" i="3"/>
  <c r="GW96" i="3"/>
  <c r="GV97" i="3"/>
  <c r="GW97" i="3"/>
  <c r="GV98" i="3"/>
  <c r="GW98" i="3"/>
  <c r="GV99" i="3"/>
  <c r="GW99" i="3"/>
  <c r="GV100" i="3"/>
  <c r="GW100" i="3"/>
  <c r="GV101" i="3"/>
  <c r="GW101" i="3"/>
  <c r="GV102" i="3"/>
  <c r="GW102" i="3"/>
  <c r="GV103" i="3"/>
  <c r="GW103" i="3"/>
  <c r="GV104" i="3"/>
  <c r="GW104" i="3"/>
  <c r="GV105" i="3"/>
  <c r="GW105" i="3"/>
  <c r="GV106" i="3"/>
  <c r="GW106" i="3"/>
  <c r="GV107" i="3"/>
  <c r="GW107" i="3"/>
  <c r="GV108" i="3"/>
  <c r="GW108" i="3"/>
  <c r="GV109" i="3"/>
  <c r="GW109" i="3"/>
  <c r="GV110" i="3"/>
  <c r="GW110" i="3"/>
  <c r="GV111" i="3"/>
  <c r="GW111" i="3"/>
  <c r="GV112" i="3"/>
  <c r="GW112" i="3"/>
  <c r="GV113" i="3"/>
  <c r="GW113" i="3"/>
  <c r="GV114" i="3"/>
  <c r="GW114" i="3"/>
  <c r="GV115" i="3"/>
  <c r="GW115" i="3"/>
  <c r="GV116" i="3"/>
  <c r="GW116" i="3"/>
  <c r="GV117" i="3"/>
  <c r="GW117" i="3"/>
  <c r="GV118" i="3"/>
  <c r="GW118" i="3"/>
  <c r="GV119" i="3"/>
  <c r="GW119" i="3"/>
  <c r="GV120" i="3"/>
  <c r="GW120" i="3"/>
  <c r="GV124" i="3"/>
  <c r="GW124" i="3"/>
  <c r="GV125" i="3"/>
  <c r="GW125" i="3"/>
  <c r="GV126" i="3"/>
  <c r="GW126" i="3"/>
  <c r="GV127" i="3"/>
  <c r="GW127" i="3"/>
  <c r="GV128" i="3"/>
  <c r="GW128" i="3"/>
  <c r="GV129" i="3"/>
  <c r="GW129" i="3"/>
  <c r="GV130" i="3"/>
  <c r="GW130" i="3"/>
  <c r="GV131" i="3"/>
  <c r="GW131" i="3"/>
  <c r="GV132" i="3"/>
  <c r="GW132" i="3"/>
  <c r="GV133" i="3"/>
  <c r="GW133" i="3"/>
  <c r="GV134" i="3"/>
  <c r="GW134" i="3"/>
  <c r="GV135" i="3"/>
  <c r="GW135" i="3"/>
  <c r="GV136" i="3"/>
  <c r="GW136" i="3"/>
  <c r="GV137" i="3"/>
  <c r="GW137" i="3"/>
  <c r="GV138" i="3"/>
  <c r="GW138" i="3"/>
  <c r="GV139" i="3"/>
  <c r="GW139" i="3"/>
  <c r="GV140" i="3"/>
  <c r="GW140" i="3"/>
  <c r="GV141" i="3"/>
  <c r="GW141" i="3"/>
  <c r="GV142" i="3"/>
  <c r="GW142" i="3"/>
  <c r="GV143" i="3"/>
  <c r="GW143" i="3"/>
  <c r="GV144" i="3"/>
  <c r="GW144" i="3"/>
  <c r="GV145" i="3"/>
  <c r="GW145" i="3"/>
  <c r="GV146" i="3"/>
  <c r="GW146" i="3"/>
  <c r="GV147" i="3"/>
  <c r="GW147" i="3"/>
  <c r="GV148" i="3"/>
  <c r="GW148" i="3"/>
  <c r="GV149" i="3"/>
  <c r="GW149" i="3"/>
  <c r="GV150" i="3"/>
  <c r="GW150" i="3"/>
  <c r="GV151" i="3"/>
  <c r="GW151" i="3"/>
  <c r="GV152" i="3"/>
  <c r="GW152" i="3"/>
  <c r="GV153" i="3"/>
  <c r="GW153" i="3"/>
  <c r="GV157" i="3"/>
  <c r="GW157" i="3"/>
  <c r="GV158" i="3"/>
  <c r="GW158" i="3"/>
  <c r="GV159" i="3"/>
  <c r="GW159" i="3"/>
  <c r="GV160" i="3"/>
  <c r="GW160" i="3"/>
  <c r="GV161" i="3"/>
  <c r="GW161" i="3"/>
  <c r="GV162" i="3"/>
  <c r="GW162" i="3"/>
  <c r="GV163" i="3"/>
  <c r="GW163" i="3"/>
  <c r="GV164" i="3"/>
  <c r="GW164" i="3"/>
  <c r="GV165" i="3"/>
  <c r="GW165" i="3"/>
  <c r="GV166" i="3"/>
  <c r="GW166" i="3"/>
  <c r="GV167" i="3"/>
  <c r="GW167" i="3"/>
  <c r="GV168" i="3"/>
  <c r="GW168" i="3"/>
  <c r="GV169" i="3"/>
  <c r="GW169" i="3"/>
  <c r="GV170" i="3"/>
  <c r="GW170" i="3"/>
  <c r="GV171" i="3"/>
  <c r="GW171" i="3"/>
  <c r="GV172" i="3"/>
  <c r="GW172" i="3"/>
  <c r="GV173" i="3"/>
  <c r="GW173" i="3"/>
  <c r="GV174" i="3"/>
  <c r="GW174" i="3"/>
  <c r="GV175" i="3"/>
  <c r="GW175" i="3"/>
  <c r="GV176" i="3"/>
  <c r="GW176" i="3"/>
  <c r="GV177" i="3"/>
  <c r="GW177" i="3"/>
  <c r="GV178" i="3"/>
  <c r="GW178" i="3"/>
  <c r="GV179" i="3"/>
  <c r="GW179" i="3"/>
  <c r="GV180" i="3"/>
  <c r="GW180" i="3"/>
  <c r="GV181" i="3"/>
  <c r="GW181" i="3"/>
  <c r="GV182" i="3"/>
  <c r="GW182" i="3"/>
  <c r="GV183" i="3"/>
  <c r="GW183" i="3"/>
  <c r="GV184" i="3"/>
  <c r="GW184" i="3"/>
  <c r="GV185" i="3"/>
  <c r="GW185" i="3"/>
  <c r="GV186" i="3"/>
  <c r="GW186" i="3"/>
  <c r="GV190" i="3"/>
  <c r="GW190" i="3"/>
  <c r="GV191" i="3"/>
  <c r="GW191" i="3"/>
  <c r="GV192" i="3"/>
  <c r="GW192" i="3"/>
  <c r="GV193" i="3"/>
  <c r="GW193" i="3"/>
  <c r="GV194" i="3"/>
  <c r="GW194" i="3"/>
  <c r="GV195" i="3"/>
  <c r="GW195" i="3"/>
  <c r="GV196" i="3"/>
  <c r="GW196" i="3"/>
  <c r="GV197" i="3"/>
  <c r="GW197" i="3"/>
  <c r="GV198" i="3"/>
  <c r="GW198" i="3"/>
  <c r="GV199" i="3"/>
  <c r="GW199" i="3"/>
  <c r="GV200" i="3"/>
  <c r="GW200" i="3"/>
  <c r="GV201" i="3"/>
  <c r="GW201" i="3"/>
  <c r="GV202" i="3"/>
  <c r="GW202" i="3"/>
  <c r="GV203" i="3"/>
  <c r="GW203" i="3"/>
  <c r="GV204" i="3"/>
  <c r="GW204" i="3"/>
  <c r="GV205" i="3"/>
  <c r="GW205" i="3"/>
  <c r="GV206" i="3"/>
  <c r="GW206" i="3"/>
  <c r="GV207" i="3"/>
  <c r="GW207" i="3"/>
  <c r="GV208" i="3"/>
  <c r="GW208" i="3"/>
  <c r="GV209" i="3"/>
  <c r="GW209" i="3"/>
  <c r="GV210" i="3"/>
  <c r="GW210" i="3"/>
  <c r="GV211" i="3"/>
  <c r="GW211" i="3"/>
  <c r="GV212" i="3"/>
  <c r="GW212" i="3"/>
  <c r="GV213" i="3"/>
  <c r="GW213" i="3"/>
  <c r="GV214" i="3"/>
  <c r="GW214" i="3"/>
  <c r="GX25" i="3"/>
  <c r="GY25" i="3"/>
  <c r="GX26" i="3"/>
  <c r="GY26" i="3"/>
  <c r="GX27" i="3"/>
  <c r="GY27" i="3"/>
  <c r="GX28" i="3"/>
  <c r="GY28" i="3"/>
  <c r="GX29" i="3"/>
  <c r="GY29" i="3"/>
  <c r="GX30" i="3"/>
  <c r="GY30" i="3"/>
  <c r="GX31" i="3"/>
  <c r="GY31" i="3"/>
  <c r="GX32" i="3"/>
  <c r="GY32" i="3"/>
  <c r="GX33" i="3"/>
  <c r="GY33" i="3"/>
  <c r="GX34" i="3"/>
  <c r="GY34" i="3"/>
  <c r="GX35" i="3"/>
  <c r="GY35" i="3"/>
  <c r="GX36" i="3"/>
  <c r="GY36" i="3"/>
  <c r="GX37" i="3"/>
  <c r="GY37" i="3"/>
  <c r="GX38" i="3"/>
  <c r="GY38" i="3"/>
  <c r="GX39" i="3"/>
  <c r="GY39" i="3"/>
  <c r="GX40" i="3"/>
  <c r="GY40" i="3"/>
  <c r="GX41" i="3"/>
  <c r="GY41" i="3"/>
  <c r="GX42" i="3"/>
  <c r="GY42" i="3"/>
  <c r="GX43" i="3"/>
  <c r="GY43" i="3"/>
  <c r="GX44" i="3"/>
  <c r="GY44" i="3"/>
  <c r="GX45" i="3"/>
  <c r="GY45" i="3"/>
  <c r="GX46" i="3"/>
  <c r="GY46" i="3"/>
  <c r="GX47" i="3"/>
  <c r="GY47" i="3"/>
  <c r="GX48" i="3"/>
  <c r="GY48" i="3"/>
  <c r="GY49" i="3"/>
  <c r="GY50" i="3"/>
  <c r="GY51" i="3"/>
  <c r="GY52" i="3"/>
  <c r="GY53" i="3"/>
  <c r="GY54" i="3"/>
  <c r="GX58" i="3"/>
  <c r="GY58" i="3"/>
  <c r="GX59" i="3"/>
  <c r="GY59" i="3"/>
  <c r="GX60" i="3"/>
  <c r="GY60" i="3"/>
  <c r="GX61" i="3"/>
  <c r="GY61" i="3"/>
  <c r="GX62" i="3"/>
  <c r="GY62" i="3"/>
  <c r="GX63" i="3"/>
  <c r="GY63" i="3"/>
  <c r="GX64" i="3"/>
  <c r="GY64" i="3"/>
  <c r="GX65" i="3"/>
  <c r="GY65" i="3"/>
  <c r="GX66" i="3"/>
  <c r="GY66" i="3"/>
  <c r="GX67" i="3"/>
  <c r="GY67" i="3"/>
  <c r="GX68" i="3"/>
  <c r="GY68" i="3"/>
  <c r="GX69" i="3"/>
  <c r="GY69" i="3"/>
  <c r="GX70" i="3"/>
  <c r="GY70" i="3"/>
  <c r="GX71" i="3"/>
  <c r="GY71" i="3"/>
  <c r="GX72" i="3"/>
  <c r="GY72" i="3"/>
  <c r="GX73" i="3"/>
  <c r="GY73" i="3"/>
  <c r="GX74" i="3"/>
  <c r="GY74" i="3"/>
  <c r="GX75" i="3"/>
  <c r="GY75" i="3"/>
  <c r="GY76" i="3"/>
  <c r="GY77" i="3"/>
  <c r="GY78" i="3"/>
  <c r="GY79" i="3"/>
  <c r="GY80" i="3"/>
  <c r="GY81" i="3"/>
  <c r="GY82" i="3"/>
  <c r="GY83" i="3"/>
  <c r="GY84" i="3"/>
  <c r="GY85" i="3"/>
  <c r="GY86" i="3"/>
  <c r="GY87" i="3"/>
  <c r="GY91" i="3"/>
  <c r="GY92" i="3"/>
  <c r="GY93" i="3"/>
  <c r="GY94" i="3"/>
  <c r="GY95" i="3"/>
  <c r="GY96" i="3"/>
  <c r="GX97" i="3"/>
  <c r="GY97" i="3"/>
  <c r="GX98" i="3"/>
  <c r="GY98" i="3"/>
  <c r="GX99" i="3"/>
  <c r="GY99" i="3"/>
  <c r="GX100" i="3"/>
  <c r="GY100" i="3"/>
  <c r="GX101" i="3"/>
  <c r="GY101" i="3"/>
  <c r="GX102" i="3"/>
  <c r="GY102" i="3"/>
  <c r="GY103" i="3"/>
  <c r="GY104" i="3"/>
  <c r="GY105" i="3"/>
  <c r="GY106" i="3"/>
  <c r="GY107" i="3"/>
  <c r="GY108" i="3"/>
  <c r="GY109" i="3"/>
  <c r="GY110" i="3"/>
  <c r="GY111" i="3"/>
  <c r="GY112" i="3"/>
  <c r="GY113" i="3"/>
  <c r="GY114" i="3"/>
  <c r="GY115" i="3"/>
  <c r="GY116" i="3"/>
  <c r="GY117" i="3"/>
  <c r="GY118" i="3"/>
  <c r="GY119" i="3"/>
  <c r="GY120" i="3"/>
  <c r="GX124" i="3"/>
  <c r="GY124" i="3"/>
  <c r="GX125" i="3"/>
  <c r="GY125" i="3"/>
  <c r="GX126" i="3"/>
  <c r="GY126" i="3"/>
  <c r="GX127" i="3"/>
  <c r="GY127" i="3"/>
  <c r="GX128" i="3"/>
  <c r="GY128" i="3"/>
  <c r="GX129" i="3"/>
  <c r="GY129" i="3"/>
  <c r="GY130" i="3"/>
  <c r="GX131" i="3"/>
  <c r="GY131" i="3"/>
  <c r="GX132" i="3"/>
  <c r="GY132" i="3"/>
  <c r="GX133" i="3"/>
  <c r="GY133" i="3"/>
  <c r="GX134" i="3"/>
  <c r="GY134" i="3"/>
  <c r="GX135" i="3"/>
  <c r="GY135" i="3"/>
  <c r="GX136" i="3"/>
  <c r="GY136" i="3"/>
  <c r="GX137" i="3"/>
  <c r="GY137" i="3"/>
  <c r="GX138" i="3"/>
  <c r="GY138" i="3"/>
  <c r="GX139" i="3"/>
  <c r="GY139" i="3"/>
  <c r="GX140" i="3"/>
  <c r="GY140" i="3"/>
  <c r="GX141" i="3"/>
  <c r="GY141" i="3"/>
  <c r="GX142" i="3"/>
  <c r="GY142" i="3"/>
  <c r="GX143" i="3"/>
  <c r="GY143" i="3"/>
  <c r="GX144" i="3"/>
  <c r="GY144" i="3"/>
  <c r="GX145" i="3"/>
  <c r="GY145" i="3"/>
  <c r="GX146" i="3"/>
  <c r="GY146" i="3"/>
  <c r="GX147" i="3"/>
  <c r="GY147" i="3"/>
  <c r="GY148" i="3"/>
  <c r="GY149" i="3"/>
  <c r="GY150" i="3"/>
  <c r="GY151" i="3"/>
  <c r="GY152" i="3"/>
  <c r="GY153" i="3"/>
  <c r="GY157" i="3"/>
  <c r="GY158" i="3"/>
  <c r="GY159" i="3"/>
  <c r="GY160" i="3"/>
  <c r="GY161" i="3"/>
  <c r="GY162" i="3"/>
  <c r="GY163" i="3"/>
  <c r="GX164" i="3"/>
  <c r="GY164" i="3"/>
  <c r="GX165" i="3"/>
  <c r="GY165" i="3"/>
  <c r="GX166" i="3"/>
  <c r="GY166" i="3"/>
  <c r="GX167" i="3"/>
  <c r="GY167" i="3"/>
  <c r="GX168" i="3"/>
  <c r="GY168" i="3"/>
  <c r="GY169" i="3"/>
  <c r="GY170" i="3"/>
  <c r="GY171" i="3"/>
  <c r="GY172" i="3"/>
  <c r="GY173" i="3"/>
  <c r="GY174" i="3"/>
  <c r="GY175" i="3"/>
  <c r="GY176" i="3"/>
  <c r="GY177" i="3"/>
  <c r="GY178" i="3"/>
  <c r="GY179" i="3"/>
  <c r="GY180" i="3"/>
  <c r="GY181" i="3"/>
  <c r="GY182" i="3"/>
  <c r="GY183" i="3"/>
  <c r="GY184" i="3"/>
  <c r="GY185" i="3"/>
  <c r="GY186" i="3"/>
  <c r="GY190" i="3"/>
  <c r="GY191" i="3"/>
  <c r="GY192" i="3"/>
  <c r="GY193" i="3"/>
  <c r="GY194" i="3"/>
  <c r="GY195" i="3"/>
  <c r="GY196" i="3"/>
  <c r="GX197" i="3"/>
  <c r="GY197" i="3"/>
  <c r="GX198" i="3"/>
  <c r="GY198" i="3"/>
  <c r="GX199" i="3"/>
  <c r="GY199" i="3"/>
  <c r="GX200" i="3"/>
  <c r="GY200" i="3"/>
  <c r="GX201" i="3"/>
  <c r="GY201" i="3"/>
  <c r="GY202" i="3"/>
  <c r="GY203" i="3"/>
  <c r="GY204" i="3"/>
  <c r="GY205" i="3"/>
  <c r="GY206" i="3"/>
  <c r="GY207" i="3"/>
  <c r="GY208" i="3"/>
  <c r="GY209" i="3"/>
  <c r="GY210" i="3"/>
  <c r="GY211" i="3"/>
  <c r="GY212" i="3"/>
  <c r="GY213" i="3"/>
  <c r="GY214" i="3"/>
  <c r="GY222" i="3"/>
  <c r="GZ37" i="3"/>
  <c r="GZ38" i="3"/>
  <c r="GZ39" i="3"/>
  <c r="GZ40" i="3"/>
  <c r="GZ41" i="3"/>
  <c r="GZ42" i="3"/>
  <c r="GZ43" i="3"/>
  <c r="GZ44" i="3"/>
  <c r="GZ45" i="3"/>
  <c r="GZ46" i="3"/>
  <c r="GZ47" i="3"/>
  <c r="GZ48" i="3"/>
  <c r="GZ49" i="3"/>
  <c r="GZ50" i="3"/>
  <c r="GZ51" i="3"/>
  <c r="GZ52" i="3"/>
  <c r="GZ53" i="3"/>
  <c r="GZ54" i="3"/>
  <c r="GZ70" i="3"/>
  <c r="GZ71" i="3"/>
  <c r="GZ72" i="3"/>
  <c r="GZ73" i="3"/>
  <c r="GZ74" i="3"/>
  <c r="GZ75" i="3"/>
  <c r="GZ82" i="3"/>
  <c r="GZ83" i="3"/>
  <c r="GZ84" i="3"/>
  <c r="GZ85" i="3"/>
  <c r="GZ86" i="3"/>
  <c r="GZ87" i="3"/>
  <c r="GZ91" i="3"/>
  <c r="GZ92" i="3"/>
  <c r="GZ93" i="3"/>
  <c r="GZ94" i="3"/>
  <c r="GZ95" i="3"/>
  <c r="GZ96" i="3"/>
  <c r="GZ97" i="3"/>
  <c r="GZ98" i="3"/>
  <c r="GZ99" i="3"/>
  <c r="GZ100" i="3"/>
  <c r="GZ101" i="3"/>
  <c r="GZ102" i="3"/>
  <c r="GZ103" i="3"/>
  <c r="GZ104" i="3"/>
  <c r="GZ105" i="3"/>
  <c r="GZ106" i="3"/>
  <c r="GZ107" i="3"/>
  <c r="GZ108" i="3"/>
  <c r="GZ109" i="3"/>
  <c r="GZ110" i="3"/>
  <c r="GZ111" i="3"/>
  <c r="GZ112" i="3"/>
  <c r="GZ113" i="3"/>
  <c r="GZ114" i="3"/>
  <c r="GZ115" i="3"/>
  <c r="GZ116" i="3"/>
  <c r="GZ117" i="3"/>
  <c r="GZ118" i="3"/>
  <c r="GZ119" i="3"/>
  <c r="GZ120" i="3"/>
  <c r="GZ136" i="3"/>
  <c r="GZ137" i="3"/>
  <c r="GZ138" i="3"/>
  <c r="GZ139" i="3"/>
  <c r="GZ140" i="3"/>
  <c r="GZ141" i="3"/>
  <c r="GZ142" i="3"/>
  <c r="GZ143" i="3"/>
  <c r="GZ144" i="3"/>
  <c r="GZ145" i="3"/>
  <c r="GZ146" i="3"/>
  <c r="GZ147" i="3"/>
  <c r="GZ148" i="3"/>
  <c r="GZ149" i="3"/>
  <c r="GZ150" i="3"/>
  <c r="GZ151" i="3"/>
  <c r="GZ152" i="3"/>
  <c r="GZ153" i="3"/>
  <c r="GZ157" i="3"/>
  <c r="GZ158" i="3"/>
  <c r="GZ159" i="3"/>
  <c r="GZ160" i="3"/>
  <c r="GZ161" i="3"/>
  <c r="GZ162" i="3"/>
  <c r="GZ163" i="3"/>
  <c r="GZ164" i="3"/>
  <c r="GZ165" i="3"/>
  <c r="GZ166" i="3"/>
  <c r="GZ167" i="3"/>
  <c r="GZ168" i="3"/>
  <c r="GZ169" i="3"/>
  <c r="GZ170" i="3"/>
  <c r="GZ171" i="3"/>
  <c r="GZ172" i="3"/>
  <c r="GZ173" i="3"/>
  <c r="GZ174" i="3"/>
  <c r="GZ175" i="3"/>
  <c r="GZ176" i="3"/>
  <c r="GZ177" i="3"/>
  <c r="GZ178" i="3"/>
  <c r="GZ179" i="3"/>
  <c r="GZ180" i="3"/>
  <c r="GZ181" i="3"/>
  <c r="GZ182" i="3"/>
  <c r="GZ183" i="3"/>
  <c r="GZ184" i="3"/>
  <c r="GZ185" i="3"/>
  <c r="GZ186" i="3"/>
  <c r="GZ190" i="3"/>
  <c r="GZ191" i="3"/>
  <c r="GZ192" i="3"/>
  <c r="GZ193" i="3"/>
  <c r="GZ194" i="3"/>
  <c r="GZ195" i="3"/>
  <c r="GZ196" i="3"/>
  <c r="GZ197" i="3"/>
  <c r="GZ198" i="3"/>
  <c r="GZ199" i="3"/>
  <c r="GZ200" i="3"/>
  <c r="GZ201" i="3"/>
  <c r="GZ202" i="3"/>
  <c r="GZ203" i="3"/>
  <c r="GZ204" i="3"/>
  <c r="GZ205" i="3"/>
  <c r="GZ206" i="3"/>
  <c r="GZ207" i="3"/>
  <c r="GZ208" i="3"/>
  <c r="GZ209" i="3"/>
  <c r="GZ210" i="3"/>
  <c r="GZ211" i="3"/>
  <c r="GZ212" i="3"/>
  <c r="GZ213" i="3"/>
  <c r="GZ214" i="3"/>
  <c r="GZ222" i="3"/>
  <c r="GX49" i="3"/>
  <c r="GX50" i="3"/>
  <c r="GX51" i="3"/>
  <c r="GX52" i="3"/>
  <c r="GX53" i="3"/>
  <c r="GX54" i="3"/>
  <c r="GX76" i="3"/>
  <c r="GX77" i="3"/>
  <c r="GX78" i="3"/>
  <c r="GX79" i="3"/>
  <c r="GX80" i="3"/>
  <c r="GX81" i="3"/>
  <c r="GX82" i="3"/>
  <c r="GX83" i="3"/>
  <c r="GX84" i="3"/>
  <c r="GX85" i="3"/>
  <c r="GX86" i="3"/>
  <c r="GX87" i="3"/>
  <c r="GX91" i="3"/>
  <c r="GX92" i="3"/>
  <c r="GX93" i="3"/>
  <c r="GX94" i="3"/>
  <c r="GX95" i="3"/>
  <c r="GX96" i="3"/>
  <c r="GX103" i="3"/>
  <c r="GX104" i="3"/>
  <c r="GX105" i="3"/>
  <c r="GX106" i="3"/>
  <c r="GX107" i="3"/>
  <c r="GX108" i="3"/>
  <c r="GX109" i="3"/>
  <c r="GX110" i="3"/>
  <c r="GX111" i="3"/>
  <c r="GX112" i="3"/>
  <c r="GX113" i="3"/>
  <c r="GX114" i="3"/>
  <c r="GX115" i="3"/>
  <c r="GX116" i="3"/>
  <c r="GX117" i="3"/>
  <c r="GX118" i="3"/>
  <c r="GX119" i="3"/>
  <c r="GX120" i="3"/>
  <c r="GX130" i="3"/>
  <c r="GX148" i="3"/>
  <c r="GX149" i="3"/>
  <c r="GX150" i="3"/>
  <c r="GX151" i="3"/>
  <c r="GX152" i="3"/>
  <c r="GX153" i="3"/>
  <c r="GX157" i="3"/>
  <c r="GX158" i="3"/>
  <c r="GX159" i="3"/>
  <c r="GX160" i="3"/>
  <c r="GX161" i="3"/>
  <c r="GX162" i="3"/>
  <c r="GX163" i="3"/>
  <c r="GX169" i="3"/>
  <c r="GX170" i="3"/>
  <c r="GX171" i="3"/>
  <c r="GX172" i="3"/>
  <c r="GX173" i="3"/>
  <c r="GX174" i="3"/>
  <c r="GX175" i="3"/>
  <c r="GX176" i="3"/>
  <c r="GX177" i="3"/>
  <c r="GX178" i="3"/>
  <c r="GX179" i="3"/>
  <c r="GX180" i="3"/>
  <c r="GX181" i="3"/>
  <c r="GX182" i="3"/>
  <c r="GX183" i="3"/>
  <c r="GX184" i="3"/>
  <c r="GX185" i="3"/>
  <c r="GX186" i="3"/>
  <c r="GX190" i="3"/>
  <c r="GX191" i="3"/>
  <c r="GX192" i="3"/>
  <c r="GX193" i="3"/>
  <c r="GX194" i="3"/>
  <c r="GX195" i="3"/>
  <c r="GX196" i="3"/>
  <c r="GX202" i="3"/>
  <c r="GX203" i="3"/>
  <c r="GX204" i="3"/>
  <c r="GX205" i="3"/>
  <c r="GX206" i="3"/>
  <c r="GX207" i="3"/>
  <c r="GX208" i="3"/>
  <c r="GX209" i="3"/>
  <c r="GX210" i="3"/>
  <c r="GX211" i="3"/>
  <c r="GX212" i="3"/>
  <c r="GX213" i="3"/>
  <c r="GX214" i="3"/>
  <c r="GX222" i="3"/>
  <c r="GG25" i="3"/>
  <c r="GH25" i="3"/>
  <c r="GG26" i="3"/>
  <c r="GH26" i="3"/>
  <c r="GG27" i="3"/>
  <c r="GH27" i="3"/>
  <c r="GG28" i="3"/>
  <c r="GH28" i="3"/>
  <c r="GG29" i="3"/>
  <c r="GH29" i="3"/>
  <c r="GG30" i="3"/>
  <c r="GH30" i="3"/>
  <c r="GG31" i="3"/>
  <c r="GH31" i="3"/>
  <c r="GG32" i="3"/>
  <c r="GH32" i="3"/>
  <c r="GG33" i="3"/>
  <c r="GH33" i="3"/>
  <c r="GG34" i="3"/>
  <c r="GH34" i="3"/>
  <c r="GG35" i="3"/>
  <c r="GH35" i="3"/>
  <c r="GG36" i="3"/>
  <c r="GH36" i="3"/>
  <c r="GH37" i="3"/>
  <c r="GH38" i="3"/>
  <c r="GH39" i="3"/>
  <c r="GH40" i="3"/>
  <c r="GH41" i="3"/>
  <c r="GH42" i="3"/>
  <c r="GH43" i="3"/>
  <c r="GH44" i="3"/>
  <c r="GH45" i="3"/>
  <c r="GH46" i="3"/>
  <c r="GH47" i="3"/>
  <c r="GH48" i="3"/>
  <c r="GH49" i="3"/>
  <c r="GH50" i="3"/>
  <c r="GH51" i="3"/>
  <c r="GH52" i="3"/>
  <c r="GH53" i="3"/>
  <c r="GH54" i="3"/>
  <c r="GG58" i="3"/>
  <c r="GH58" i="3"/>
  <c r="GG59" i="3"/>
  <c r="GH59" i="3"/>
  <c r="GG60" i="3"/>
  <c r="GH60" i="3"/>
  <c r="GG61" i="3"/>
  <c r="GH61" i="3"/>
  <c r="GG62" i="3"/>
  <c r="GH62" i="3"/>
  <c r="GG63" i="3"/>
  <c r="GH63" i="3"/>
  <c r="GG64" i="3"/>
  <c r="GH64" i="3"/>
  <c r="GG65" i="3"/>
  <c r="GH65" i="3"/>
  <c r="GG66" i="3"/>
  <c r="GH66" i="3"/>
  <c r="GG67" i="3"/>
  <c r="GH67" i="3"/>
  <c r="GG68" i="3"/>
  <c r="GH68" i="3"/>
  <c r="GG69" i="3"/>
  <c r="GH69" i="3"/>
  <c r="GH70" i="3"/>
  <c r="GH71" i="3"/>
  <c r="GH72" i="3"/>
  <c r="GH73" i="3"/>
  <c r="GH74" i="3"/>
  <c r="GH75" i="3"/>
  <c r="GG76" i="3"/>
  <c r="GH76" i="3"/>
  <c r="GG77" i="3"/>
  <c r="GH77" i="3"/>
  <c r="GG78" i="3"/>
  <c r="GH78" i="3"/>
  <c r="GG79" i="3"/>
  <c r="GH79" i="3"/>
  <c r="GG80" i="3"/>
  <c r="GH80" i="3"/>
  <c r="GG81" i="3"/>
  <c r="GH81" i="3"/>
  <c r="GH82" i="3"/>
  <c r="GH83" i="3"/>
  <c r="GH84" i="3"/>
  <c r="GH85" i="3"/>
  <c r="GH86" i="3"/>
  <c r="GH87" i="3"/>
  <c r="GH91" i="3"/>
  <c r="GH92" i="3"/>
  <c r="GH93" i="3"/>
  <c r="GH94" i="3"/>
  <c r="GH95" i="3"/>
  <c r="GH96" i="3"/>
  <c r="GH97" i="3"/>
  <c r="GH98" i="3"/>
  <c r="GH99" i="3"/>
  <c r="GH100" i="3"/>
  <c r="GH101" i="3"/>
  <c r="GH102" i="3"/>
  <c r="GH103" i="3"/>
  <c r="GH104" i="3"/>
  <c r="GH105" i="3"/>
  <c r="GH106" i="3"/>
  <c r="GH107" i="3"/>
  <c r="GH108" i="3"/>
  <c r="GH109" i="3"/>
  <c r="GH110" i="3"/>
  <c r="GH111" i="3"/>
  <c r="GH112" i="3"/>
  <c r="GH113" i="3"/>
  <c r="GH114" i="3"/>
  <c r="GH115" i="3"/>
  <c r="GH116" i="3"/>
  <c r="GH117" i="3"/>
  <c r="GH118" i="3"/>
  <c r="GH119" i="3"/>
  <c r="GH120" i="3"/>
  <c r="GG124" i="3"/>
  <c r="GH124" i="3"/>
  <c r="GG125" i="3"/>
  <c r="GH125" i="3"/>
  <c r="GG126" i="3"/>
  <c r="GH126" i="3"/>
  <c r="GG127" i="3"/>
  <c r="GH127" i="3"/>
  <c r="GG128" i="3"/>
  <c r="GH128" i="3"/>
  <c r="GG129" i="3"/>
  <c r="GH129" i="3"/>
  <c r="GG130" i="3"/>
  <c r="GH130" i="3"/>
  <c r="GG131" i="3"/>
  <c r="GH131" i="3"/>
  <c r="GG132" i="3"/>
  <c r="GH132" i="3"/>
  <c r="GG133" i="3"/>
  <c r="GH133" i="3"/>
  <c r="GG134" i="3"/>
  <c r="GH134" i="3"/>
  <c r="GG135" i="3"/>
  <c r="GH135" i="3"/>
  <c r="GH136" i="3"/>
  <c r="GH137" i="3"/>
  <c r="GH138" i="3"/>
  <c r="GH139" i="3"/>
  <c r="GH140" i="3"/>
  <c r="GH141" i="3"/>
  <c r="GH142" i="3"/>
  <c r="GH143" i="3"/>
  <c r="GH144" i="3"/>
  <c r="GH145" i="3"/>
  <c r="GH146" i="3"/>
  <c r="GH147" i="3"/>
  <c r="GH148" i="3"/>
  <c r="GH149" i="3"/>
  <c r="GH150" i="3"/>
  <c r="GH151" i="3"/>
  <c r="GH152" i="3"/>
  <c r="GH153" i="3"/>
  <c r="GH157" i="3"/>
  <c r="GH158" i="3"/>
  <c r="GH159" i="3"/>
  <c r="GH160" i="3"/>
  <c r="GH161" i="3"/>
  <c r="GH162" i="3"/>
  <c r="GH163" i="3"/>
  <c r="GH164" i="3"/>
  <c r="GH165" i="3"/>
  <c r="GH166" i="3"/>
  <c r="GH167" i="3"/>
  <c r="GH168" i="3"/>
  <c r="GH169" i="3"/>
  <c r="GH170" i="3"/>
  <c r="GH171" i="3"/>
  <c r="GH172" i="3"/>
  <c r="GH173" i="3"/>
  <c r="GH174" i="3"/>
  <c r="GH175" i="3"/>
  <c r="GH176" i="3"/>
  <c r="GH177" i="3"/>
  <c r="GH178" i="3"/>
  <c r="GH179" i="3"/>
  <c r="GH180" i="3"/>
  <c r="GH181" i="3"/>
  <c r="GH182" i="3"/>
  <c r="GH183" i="3"/>
  <c r="GH184" i="3"/>
  <c r="GH185" i="3"/>
  <c r="GH186" i="3"/>
  <c r="GH190" i="3"/>
  <c r="GH191" i="3"/>
  <c r="GH192" i="3"/>
  <c r="GH193" i="3"/>
  <c r="GH194" i="3"/>
  <c r="GH195" i="3"/>
  <c r="GH196" i="3"/>
  <c r="GH197" i="3"/>
  <c r="GH198" i="3"/>
  <c r="GH199" i="3"/>
  <c r="GH200" i="3"/>
  <c r="GH201" i="3"/>
  <c r="GH202" i="3"/>
  <c r="GH203" i="3"/>
  <c r="GH204" i="3"/>
  <c r="GH205" i="3"/>
  <c r="GH206" i="3"/>
  <c r="GH207" i="3"/>
  <c r="GH208" i="3"/>
  <c r="GH209" i="3"/>
  <c r="GH210" i="3"/>
  <c r="GH211" i="3"/>
  <c r="GH212" i="3"/>
  <c r="GH213" i="3"/>
  <c r="GH214" i="3"/>
  <c r="GH222" i="3"/>
  <c r="GC31" i="3"/>
  <c r="GD31" i="3"/>
  <c r="GC32" i="3"/>
  <c r="GD32" i="3"/>
  <c r="GC33" i="3"/>
  <c r="GD33" i="3"/>
  <c r="GC34" i="3"/>
  <c r="GD34" i="3"/>
  <c r="GC35" i="3"/>
  <c r="GD35" i="3"/>
  <c r="GC36" i="3"/>
  <c r="GD36" i="3"/>
  <c r="GC37" i="3"/>
  <c r="GD37" i="3"/>
  <c r="GC38" i="3"/>
  <c r="GD38" i="3"/>
  <c r="GC39" i="3"/>
  <c r="GD39" i="3"/>
  <c r="GC40" i="3"/>
  <c r="GD40" i="3"/>
  <c r="GC41" i="3"/>
  <c r="GD41" i="3"/>
  <c r="GC42" i="3"/>
  <c r="GD42" i="3"/>
  <c r="GC43" i="3"/>
  <c r="GD43" i="3"/>
  <c r="GC44" i="3"/>
  <c r="GD44" i="3"/>
  <c r="GC45" i="3"/>
  <c r="GD45" i="3"/>
  <c r="GC46" i="3"/>
  <c r="GD46" i="3"/>
  <c r="GC47" i="3"/>
  <c r="GD47" i="3"/>
  <c r="GC48" i="3"/>
  <c r="GD48" i="3"/>
  <c r="GC49" i="3"/>
  <c r="GD49" i="3"/>
  <c r="GC50" i="3"/>
  <c r="GD50" i="3"/>
  <c r="GC51" i="3"/>
  <c r="GD51" i="3"/>
  <c r="GC52" i="3"/>
  <c r="GD52" i="3"/>
  <c r="GC53" i="3"/>
  <c r="GD53" i="3"/>
  <c r="GC54" i="3"/>
  <c r="GD54" i="3"/>
  <c r="GC58" i="3"/>
  <c r="GD58" i="3"/>
  <c r="GC59" i="3"/>
  <c r="GD59" i="3"/>
  <c r="GC60" i="3"/>
  <c r="GD60" i="3"/>
  <c r="GC61" i="3"/>
  <c r="GD61" i="3"/>
  <c r="GC62" i="3"/>
  <c r="GD62" i="3"/>
  <c r="GC63" i="3"/>
  <c r="GD63" i="3"/>
  <c r="GC64" i="3"/>
  <c r="GD64" i="3"/>
  <c r="GC65" i="3"/>
  <c r="GD65" i="3"/>
  <c r="GC66" i="3"/>
  <c r="GD66" i="3"/>
  <c r="GC67" i="3"/>
  <c r="GD67" i="3"/>
  <c r="GC68" i="3"/>
  <c r="GD68" i="3"/>
  <c r="GC69" i="3"/>
  <c r="GD69" i="3"/>
  <c r="GC70" i="3"/>
  <c r="GD70" i="3"/>
  <c r="GC71" i="3"/>
  <c r="GD71" i="3"/>
  <c r="GC72" i="3"/>
  <c r="GD72" i="3"/>
  <c r="GC73" i="3"/>
  <c r="GD73" i="3"/>
  <c r="GC74" i="3"/>
  <c r="GD74" i="3"/>
  <c r="GC75" i="3"/>
  <c r="GD75" i="3"/>
  <c r="GC76" i="3"/>
  <c r="GD76" i="3"/>
  <c r="GC77" i="3"/>
  <c r="GD77" i="3"/>
  <c r="GC78" i="3"/>
  <c r="GD78" i="3"/>
  <c r="GC79" i="3"/>
  <c r="GD79" i="3"/>
  <c r="GC80" i="3"/>
  <c r="GD80" i="3"/>
  <c r="GC81" i="3"/>
  <c r="GD81" i="3"/>
  <c r="GC82" i="3"/>
  <c r="GD82" i="3"/>
  <c r="GC83" i="3"/>
  <c r="GD83" i="3"/>
  <c r="GC84" i="3"/>
  <c r="GD84" i="3"/>
  <c r="GC85" i="3"/>
  <c r="GD85" i="3"/>
  <c r="GC86" i="3"/>
  <c r="GD86" i="3"/>
  <c r="GC87" i="3"/>
  <c r="GD87" i="3"/>
  <c r="GC91" i="3"/>
  <c r="GD91" i="3"/>
  <c r="GC92" i="3"/>
  <c r="GD92" i="3"/>
  <c r="GC93" i="3"/>
  <c r="GD93" i="3"/>
  <c r="GC94" i="3"/>
  <c r="GD94" i="3"/>
  <c r="GC95" i="3"/>
  <c r="GD95" i="3"/>
  <c r="GC96" i="3"/>
  <c r="GD96" i="3"/>
  <c r="GC97" i="3"/>
  <c r="GD97" i="3"/>
  <c r="GC98" i="3"/>
  <c r="GD98" i="3"/>
  <c r="GC99" i="3"/>
  <c r="GD99" i="3"/>
  <c r="GC100" i="3"/>
  <c r="GD100" i="3"/>
  <c r="GC101" i="3"/>
  <c r="GD101" i="3"/>
  <c r="GC102" i="3"/>
  <c r="GD102" i="3"/>
  <c r="GC103" i="3"/>
  <c r="GD103" i="3"/>
  <c r="GC104" i="3"/>
  <c r="GD104" i="3"/>
  <c r="GC105" i="3"/>
  <c r="GD105" i="3"/>
  <c r="GC106" i="3"/>
  <c r="GD106" i="3"/>
  <c r="GC107" i="3"/>
  <c r="GD107" i="3"/>
  <c r="GC108" i="3"/>
  <c r="GD108" i="3"/>
  <c r="GC109" i="3"/>
  <c r="GD109" i="3"/>
  <c r="GC110" i="3"/>
  <c r="GD110" i="3"/>
  <c r="GC111" i="3"/>
  <c r="GD111" i="3"/>
  <c r="GC112" i="3"/>
  <c r="GD112" i="3"/>
  <c r="GC113" i="3"/>
  <c r="GD113" i="3"/>
  <c r="GC114" i="3"/>
  <c r="GD114" i="3"/>
  <c r="GC115" i="3"/>
  <c r="GD115" i="3"/>
  <c r="GC116" i="3"/>
  <c r="GD116" i="3"/>
  <c r="GC117" i="3"/>
  <c r="GD117" i="3"/>
  <c r="GC118" i="3"/>
  <c r="GD118" i="3"/>
  <c r="GC119" i="3"/>
  <c r="GD119" i="3"/>
  <c r="GC120" i="3"/>
  <c r="GD120" i="3"/>
  <c r="GC124" i="3"/>
  <c r="GD124" i="3"/>
  <c r="GC125" i="3"/>
  <c r="GD125" i="3"/>
  <c r="GC126" i="3"/>
  <c r="GD126" i="3"/>
  <c r="GC127" i="3"/>
  <c r="GD127" i="3"/>
  <c r="GC128" i="3"/>
  <c r="GD128" i="3"/>
  <c r="GC129" i="3"/>
  <c r="GD129" i="3"/>
  <c r="GC130" i="3"/>
  <c r="GD130" i="3"/>
  <c r="GC131" i="3"/>
  <c r="GD131" i="3"/>
  <c r="GC132" i="3"/>
  <c r="GD132" i="3"/>
  <c r="GC133" i="3"/>
  <c r="GD133" i="3"/>
  <c r="GC134" i="3"/>
  <c r="GD134" i="3"/>
  <c r="GC135" i="3"/>
  <c r="GD135" i="3"/>
  <c r="GC136" i="3"/>
  <c r="GD136" i="3"/>
  <c r="GC137" i="3"/>
  <c r="GD137" i="3"/>
  <c r="GC138" i="3"/>
  <c r="GD138" i="3"/>
  <c r="GC139" i="3"/>
  <c r="GD139" i="3"/>
  <c r="GC140" i="3"/>
  <c r="GD140" i="3"/>
  <c r="GC141" i="3"/>
  <c r="GD141" i="3"/>
  <c r="GC142" i="3"/>
  <c r="GD142" i="3"/>
  <c r="GC143" i="3"/>
  <c r="GD143" i="3"/>
  <c r="GC144" i="3"/>
  <c r="GD144" i="3"/>
  <c r="GC145" i="3"/>
  <c r="GD145" i="3"/>
  <c r="GC146" i="3"/>
  <c r="GD146" i="3"/>
  <c r="GC147" i="3"/>
  <c r="GD147" i="3"/>
  <c r="GC148" i="3"/>
  <c r="GD148" i="3"/>
  <c r="GC149" i="3"/>
  <c r="GD149" i="3"/>
  <c r="GC150" i="3"/>
  <c r="GD150" i="3"/>
  <c r="GC151" i="3"/>
  <c r="GD151" i="3"/>
  <c r="GC152" i="3"/>
  <c r="GD152" i="3"/>
  <c r="GC153" i="3"/>
  <c r="GD153" i="3"/>
  <c r="GC157" i="3"/>
  <c r="GD157" i="3"/>
  <c r="GC158" i="3"/>
  <c r="GD158" i="3"/>
  <c r="GC159" i="3"/>
  <c r="GD159" i="3"/>
  <c r="GC160" i="3"/>
  <c r="GD160" i="3"/>
  <c r="GC161" i="3"/>
  <c r="GD161" i="3"/>
  <c r="GC162" i="3"/>
  <c r="GD162" i="3"/>
  <c r="GC163" i="3"/>
  <c r="GD163" i="3"/>
  <c r="GC164" i="3"/>
  <c r="GD164" i="3"/>
  <c r="GC165" i="3"/>
  <c r="GD165" i="3"/>
  <c r="GC166" i="3"/>
  <c r="GD166" i="3"/>
  <c r="GC167" i="3"/>
  <c r="GD167" i="3"/>
  <c r="GC168" i="3"/>
  <c r="GD168" i="3"/>
  <c r="GC169" i="3"/>
  <c r="GD169" i="3"/>
  <c r="GC170" i="3"/>
  <c r="GD170" i="3"/>
  <c r="GC171" i="3"/>
  <c r="GD171" i="3"/>
  <c r="GC172" i="3"/>
  <c r="GD172" i="3"/>
  <c r="GC173" i="3"/>
  <c r="GD173" i="3"/>
  <c r="GC174" i="3"/>
  <c r="GD174" i="3"/>
  <c r="GC175" i="3"/>
  <c r="GD175" i="3"/>
  <c r="GC176" i="3"/>
  <c r="GD176" i="3"/>
  <c r="GC177" i="3"/>
  <c r="GD177" i="3"/>
  <c r="GC178" i="3"/>
  <c r="GD178" i="3"/>
  <c r="GC179" i="3"/>
  <c r="GD179" i="3"/>
  <c r="GC180" i="3"/>
  <c r="GD180" i="3"/>
  <c r="GC181" i="3"/>
  <c r="GD181" i="3"/>
  <c r="GC182" i="3"/>
  <c r="GD182" i="3"/>
  <c r="GC183" i="3"/>
  <c r="GD183" i="3"/>
  <c r="GC184" i="3"/>
  <c r="GD184" i="3"/>
  <c r="GC185" i="3"/>
  <c r="GD185" i="3"/>
  <c r="GC186" i="3"/>
  <c r="GD186" i="3"/>
  <c r="GC190" i="3"/>
  <c r="GD190" i="3"/>
  <c r="GC191" i="3"/>
  <c r="GD191" i="3"/>
  <c r="GC192" i="3"/>
  <c r="GD192" i="3"/>
  <c r="GC193" i="3"/>
  <c r="GD193" i="3"/>
  <c r="GC194" i="3"/>
  <c r="GD194" i="3"/>
  <c r="GC195" i="3"/>
  <c r="GD195" i="3"/>
  <c r="GC196" i="3"/>
  <c r="GD196" i="3"/>
  <c r="GC197" i="3"/>
  <c r="GD197" i="3"/>
  <c r="GC198" i="3"/>
  <c r="GD198" i="3"/>
  <c r="GC199" i="3"/>
  <c r="GD199" i="3"/>
  <c r="GC200" i="3"/>
  <c r="GD200" i="3"/>
  <c r="GC201" i="3"/>
  <c r="GD201" i="3"/>
  <c r="GC202" i="3"/>
  <c r="GD202" i="3"/>
  <c r="GC203" i="3"/>
  <c r="GD203" i="3"/>
  <c r="GC204" i="3"/>
  <c r="GD204" i="3"/>
  <c r="GC205" i="3"/>
  <c r="GD205" i="3"/>
  <c r="GC206" i="3"/>
  <c r="GD206" i="3"/>
  <c r="GC207" i="3"/>
  <c r="GD207" i="3"/>
  <c r="GC208" i="3"/>
  <c r="GD208" i="3"/>
  <c r="GC209" i="3"/>
  <c r="GD209" i="3"/>
  <c r="GC210" i="3"/>
  <c r="GD210" i="3"/>
  <c r="GC211" i="3"/>
  <c r="GD211" i="3"/>
  <c r="GC212" i="3"/>
  <c r="GD212" i="3"/>
  <c r="GC213" i="3"/>
  <c r="GD213" i="3"/>
  <c r="GC214" i="3"/>
  <c r="GD214" i="3"/>
  <c r="GE25" i="3"/>
  <c r="GF25" i="3"/>
  <c r="GE26" i="3"/>
  <c r="GF26" i="3"/>
  <c r="GE27" i="3"/>
  <c r="GF27" i="3"/>
  <c r="GE28" i="3"/>
  <c r="GF28" i="3"/>
  <c r="GE29" i="3"/>
  <c r="GF29" i="3"/>
  <c r="GE30" i="3"/>
  <c r="GF30" i="3"/>
  <c r="GE31" i="3"/>
  <c r="GF31" i="3"/>
  <c r="GE32" i="3"/>
  <c r="GF32" i="3"/>
  <c r="GE33" i="3"/>
  <c r="GF33" i="3"/>
  <c r="GE34" i="3"/>
  <c r="GF34" i="3"/>
  <c r="GE35" i="3"/>
  <c r="GF35" i="3"/>
  <c r="GE36" i="3"/>
  <c r="GF36" i="3"/>
  <c r="GE37" i="3"/>
  <c r="GF37" i="3"/>
  <c r="GE38" i="3"/>
  <c r="GF38" i="3"/>
  <c r="GE39" i="3"/>
  <c r="GF39" i="3"/>
  <c r="GE40" i="3"/>
  <c r="GF40" i="3"/>
  <c r="GE41" i="3"/>
  <c r="GF41" i="3"/>
  <c r="GE42" i="3"/>
  <c r="GF42" i="3"/>
  <c r="GE43" i="3"/>
  <c r="GF43" i="3"/>
  <c r="GE44" i="3"/>
  <c r="GF44" i="3"/>
  <c r="GE45" i="3"/>
  <c r="GF45" i="3"/>
  <c r="GE46" i="3"/>
  <c r="GF46" i="3"/>
  <c r="GE47" i="3"/>
  <c r="GF47" i="3"/>
  <c r="GE48" i="3"/>
  <c r="GF48" i="3"/>
  <c r="GF49" i="3"/>
  <c r="GF50" i="3"/>
  <c r="GF51" i="3"/>
  <c r="GF52" i="3"/>
  <c r="GF53" i="3"/>
  <c r="GF54" i="3"/>
  <c r="GE58" i="3"/>
  <c r="GF58" i="3"/>
  <c r="GE59" i="3"/>
  <c r="GF59" i="3"/>
  <c r="GE60" i="3"/>
  <c r="GF60" i="3"/>
  <c r="GE61" i="3"/>
  <c r="GF61" i="3"/>
  <c r="GE62" i="3"/>
  <c r="GF62" i="3"/>
  <c r="GE63" i="3"/>
  <c r="GF63" i="3"/>
  <c r="GE64" i="3"/>
  <c r="GF64" i="3"/>
  <c r="GE65" i="3"/>
  <c r="GF65" i="3"/>
  <c r="GE66" i="3"/>
  <c r="GF66" i="3"/>
  <c r="GE67" i="3"/>
  <c r="GF67" i="3"/>
  <c r="GE68" i="3"/>
  <c r="GF68" i="3"/>
  <c r="GE69" i="3"/>
  <c r="GF69" i="3"/>
  <c r="GE70" i="3"/>
  <c r="GF70" i="3"/>
  <c r="GE71" i="3"/>
  <c r="GF71" i="3"/>
  <c r="GE72" i="3"/>
  <c r="GF72" i="3"/>
  <c r="GE73" i="3"/>
  <c r="GF73" i="3"/>
  <c r="GE74" i="3"/>
  <c r="GF74" i="3"/>
  <c r="GE75" i="3"/>
  <c r="GF75" i="3"/>
  <c r="GF76" i="3"/>
  <c r="GF77" i="3"/>
  <c r="GF78" i="3"/>
  <c r="GF79" i="3"/>
  <c r="GF80" i="3"/>
  <c r="GF81" i="3"/>
  <c r="GF82" i="3"/>
  <c r="GF83" i="3"/>
  <c r="GF84" i="3"/>
  <c r="GF85" i="3"/>
  <c r="GF86" i="3"/>
  <c r="GF87" i="3"/>
  <c r="GF91" i="3"/>
  <c r="GF92" i="3"/>
  <c r="GF93" i="3"/>
  <c r="GF94" i="3"/>
  <c r="GF95" i="3"/>
  <c r="GF96" i="3"/>
  <c r="GE97" i="3"/>
  <c r="GF97" i="3"/>
  <c r="GE98" i="3"/>
  <c r="GF98" i="3"/>
  <c r="GE99" i="3"/>
  <c r="GF99" i="3"/>
  <c r="GE100" i="3"/>
  <c r="GF100" i="3"/>
  <c r="GE101" i="3"/>
  <c r="GF101" i="3"/>
  <c r="GE102" i="3"/>
  <c r="GF102" i="3"/>
  <c r="GF103" i="3"/>
  <c r="GF104" i="3"/>
  <c r="GF105" i="3"/>
  <c r="GF106" i="3"/>
  <c r="GF107" i="3"/>
  <c r="GF108" i="3"/>
  <c r="GF109" i="3"/>
  <c r="GF110" i="3"/>
  <c r="GF111" i="3"/>
  <c r="GF112" i="3"/>
  <c r="GF113" i="3"/>
  <c r="GF114" i="3"/>
  <c r="GF115" i="3"/>
  <c r="GF116" i="3"/>
  <c r="GF117" i="3"/>
  <c r="GF118" i="3"/>
  <c r="GF119" i="3"/>
  <c r="GF120" i="3"/>
  <c r="GE124" i="3"/>
  <c r="GF124" i="3"/>
  <c r="GE125" i="3"/>
  <c r="GF125" i="3"/>
  <c r="GE126" i="3"/>
  <c r="GF126" i="3"/>
  <c r="GE127" i="3"/>
  <c r="GF127" i="3"/>
  <c r="GE128" i="3"/>
  <c r="GF128" i="3"/>
  <c r="GE129" i="3"/>
  <c r="GF129" i="3"/>
  <c r="GF130" i="3"/>
  <c r="GE131" i="3"/>
  <c r="GF131" i="3"/>
  <c r="GE132" i="3"/>
  <c r="GF132" i="3"/>
  <c r="GE133" i="3"/>
  <c r="GF133" i="3"/>
  <c r="GE134" i="3"/>
  <c r="GF134" i="3"/>
  <c r="GE135" i="3"/>
  <c r="GF135" i="3"/>
  <c r="GE136" i="3"/>
  <c r="GF136" i="3"/>
  <c r="GE137" i="3"/>
  <c r="GF137" i="3"/>
  <c r="GE138" i="3"/>
  <c r="GF138" i="3"/>
  <c r="GE139" i="3"/>
  <c r="GF139" i="3"/>
  <c r="GE140" i="3"/>
  <c r="GF140" i="3"/>
  <c r="GE141" i="3"/>
  <c r="GF141" i="3"/>
  <c r="GE142" i="3"/>
  <c r="GF142" i="3"/>
  <c r="GE143" i="3"/>
  <c r="GF143" i="3"/>
  <c r="GE144" i="3"/>
  <c r="GF144" i="3"/>
  <c r="GE145" i="3"/>
  <c r="GF145" i="3"/>
  <c r="GE146" i="3"/>
  <c r="GF146" i="3"/>
  <c r="GE147" i="3"/>
  <c r="GF147" i="3"/>
  <c r="GF148" i="3"/>
  <c r="GF149" i="3"/>
  <c r="GF150" i="3"/>
  <c r="GF151" i="3"/>
  <c r="GF152" i="3"/>
  <c r="GF153" i="3"/>
  <c r="GF157" i="3"/>
  <c r="GF158" i="3"/>
  <c r="GF159" i="3"/>
  <c r="GF160" i="3"/>
  <c r="GF161" i="3"/>
  <c r="GF162" i="3"/>
  <c r="GF163" i="3"/>
  <c r="GE164" i="3"/>
  <c r="GF164" i="3"/>
  <c r="GE165" i="3"/>
  <c r="GF165" i="3"/>
  <c r="GE166" i="3"/>
  <c r="GF166" i="3"/>
  <c r="GE167" i="3"/>
  <c r="GF167" i="3"/>
  <c r="GE168" i="3"/>
  <c r="GF168" i="3"/>
  <c r="GF169" i="3"/>
  <c r="GF170" i="3"/>
  <c r="GF171" i="3"/>
  <c r="GF172" i="3"/>
  <c r="GF173" i="3"/>
  <c r="GF174" i="3"/>
  <c r="GF175" i="3"/>
  <c r="GF176" i="3"/>
  <c r="GF177" i="3"/>
  <c r="GF178" i="3"/>
  <c r="GF179" i="3"/>
  <c r="GF180" i="3"/>
  <c r="GF181" i="3"/>
  <c r="GF182" i="3"/>
  <c r="GF183" i="3"/>
  <c r="GF184" i="3"/>
  <c r="GF185" i="3"/>
  <c r="GF186" i="3"/>
  <c r="GF190" i="3"/>
  <c r="GF191" i="3"/>
  <c r="GF192" i="3"/>
  <c r="GF193" i="3"/>
  <c r="GF194" i="3"/>
  <c r="GF195" i="3"/>
  <c r="GF196" i="3"/>
  <c r="GE197" i="3"/>
  <c r="GF197" i="3"/>
  <c r="GE198" i="3"/>
  <c r="GF198" i="3"/>
  <c r="GE199" i="3"/>
  <c r="GF199" i="3"/>
  <c r="GE200" i="3"/>
  <c r="GF200" i="3"/>
  <c r="GE201" i="3"/>
  <c r="GF201" i="3"/>
  <c r="GF202" i="3"/>
  <c r="GF203" i="3"/>
  <c r="GF204" i="3"/>
  <c r="GF205" i="3"/>
  <c r="GF206" i="3"/>
  <c r="GF207" i="3"/>
  <c r="GF208" i="3"/>
  <c r="GF209" i="3"/>
  <c r="GF210" i="3"/>
  <c r="GF211" i="3"/>
  <c r="GF212" i="3"/>
  <c r="GF213" i="3"/>
  <c r="GF214" i="3"/>
  <c r="GF222" i="3"/>
  <c r="GG37" i="3"/>
  <c r="GG38" i="3"/>
  <c r="GG39" i="3"/>
  <c r="GG40" i="3"/>
  <c r="GG41" i="3"/>
  <c r="GG42" i="3"/>
  <c r="GG43" i="3"/>
  <c r="GG44" i="3"/>
  <c r="GG45" i="3"/>
  <c r="GG46" i="3"/>
  <c r="GG47" i="3"/>
  <c r="GG48" i="3"/>
  <c r="GG49" i="3"/>
  <c r="GG50" i="3"/>
  <c r="GG51" i="3"/>
  <c r="GG52" i="3"/>
  <c r="GG53" i="3"/>
  <c r="GG54" i="3"/>
  <c r="GG70" i="3"/>
  <c r="GG71" i="3"/>
  <c r="GG72" i="3"/>
  <c r="GG73" i="3"/>
  <c r="GG74" i="3"/>
  <c r="GG75" i="3"/>
  <c r="GG82" i="3"/>
  <c r="GG83" i="3"/>
  <c r="GG84" i="3"/>
  <c r="GG85" i="3"/>
  <c r="GG86" i="3"/>
  <c r="GG87" i="3"/>
  <c r="GG91" i="3"/>
  <c r="GG92" i="3"/>
  <c r="GG93" i="3"/>
  <c r="GG94" i="3"/>
  <c r="GG95" i="3"/>
  <c r="GG96" i="3"/>
  <c r="GG97" i="3"/>
  <c r="GG98" i="3"/>
  <c r="GG99" i="3"/>
  <c r="GG100" i="3"/>
  <c r="GG101" i="3"/>
  <c r="GG102" i="3"/>
  <c r="GG103" i="3"/>
  <c r="GG104" i="3"/>
  <c r="GG105" i="3"/>
  <c r="GG106" i="3"/>
  <c r="GG107" i="3"/>
  <c r="GG108" i="3"/>
  <c r="GG109" i="3"/>
  <c r="GG110" i="3"/>
  <c r="GG111" i="3"/>
  <c r="GG112" i="3"/>
  <c r="GG113" i="3"/>
  <c r="GG114" i="3"/>
  <c r="GG115" i="3"/>
  <c r="GG116" i="3"/>
  <c r="GG117" i="3"/>
  <c r="GG118" i="3"/>
  <c r="GG119" i="3"/>
  <c r="GG120" i="3"/>
  <c r="GG136" i="3"/>
  <c r="GG137" i="3"/>
  <c r="GG138" i="3"/>
  <c r="GG139" i="3"/>
  <c r="GG140" i="3"/>
  <c r="GG141" i="3"/>
  <c r="GG142" i="3"/>
  <c r="GG143" i="3"/>
  <c r="GG144" i="3"/>
  <c r="GG145" i="3"/>
  <c r="GG146" i="3"/>
  <c r="GG147" i="3"/>
  <c r="GG148" i="3"/>
  <c r="GG149" i="3"/>
  <c r="GG150" i="3"/>
  <c r="GG151" i="3"/>
  <c r="GG152" i="3"/>
  <c r="GG153" i="3"/>
  <c r="GG157" i="3"/>
  <c r="GG158" i="3"/>
  <c r="GG159" i="3"/>
  <c r="GG160" i="3"/>
  <c r="GG161" i="3"/>
  <c r="GG162" i="3"/>
  <c r="GG163" i="3"/>
  <c r="GG164" i="3"/>
  <c r="GG165" i="3"/>
  <c r="GG166" i="3"/>
  <c r="GG167" i="3"/>
  <c r="GG168" i="3"/>
  <c r="GG169" i="3"/>
  <c r="GG170" i="3"/>
  <c r="GG171" i="3"/>
  <c r="GG172" i="3"/>
  <c r="GG173" i="3"/>
  <c r="GG174" i="3"/>
  <c r="GG175" i="3"/>
  <c r="GG176" i="3"/>
  <c r="GG177" i="3"/>
  <c r="GG178" i="3"/>
  <c r="GG179" i="3"/>
  <c r="GG180" i="3"/>
  <c r="GG181" i="3"/>
  <c r="GG182" i="3"/>
  <c r="GG183" i="3"/>
  <c r="GG184" i="3"/>
  <c r="GG185" i="3"/>
  <c r="GG186" i="3"/>
  <c r="GG190" i="3"/>
  <c r="GG191" i="3"/>
  <c r="GG192" i="3"/>
  <c r="GG193" i="3"/>
  <c r="GG194" i="3"/>
  <c r="GG195" i="3"/>
  <c r="GG196" i="3"/>
  <c r="GG197" i="3"/>
  <c r="GG198" i="3"/>
  <c r="GG199" i="3"/>
  <c r="GG200" i="3"/>
  <c r="GG201" i="3"/>
  <c r="GG202" i="3"/>
  <c r="GG203" i="3"/>
  <c r="GG204" i="3"/>
  <c r="GG205" i="3"/>
  <c r="GG206" i="3"/>
  <c r="GG207" i="3"/>
  <c r="GG208" i="3"/>
  <c r="GG209" i="3"/>
  <c r="GG210" i="3"/>
  <c r="GG211" i="3"/>
  <c r="GG212" i="3"/>
  <c r="GG213" i="3"/>
  <c r="GG214" i="3"/>
  <c r="GG222" i="3"/>
  <c r="GE49" i="3"/>
  <c r="GE50" i="3"/>
  <c r="GE51" i="3"/>
  <c r="GE52" i="3"/>
  <c r="GE53" i="3"/>
  <c r="GE54" i="3"/>
  <c r="GE76" i="3"/>
  <c r="GE77" i="3"/>
  <c r="GE78" i="3"/>
  <c r="GE79" i="3"/>
  <c r="GE80" i="3"/>
  <c r="GE81" i="3"/>
  <c r="GE82" i="3"/>
  <c r="GE83" i="3"/>
  <c r="GE84" i="3"/>
  <c r="GE85" i="3"/>
  <c r="GE86" i="3"/>
  <c r="GE87" i="3"/>
  <c r="GE91" i="3"/>
  <c r="GE92" i="3"/>
  <c r="GE93" i="3"/>
  <c r="GE94" i="3"/>
  <c r="GE95" i="3"/>
  <c r="GE96" i="3"/>
  <c r="GE103" i="3"/>
  <c r="GE104" i="3"/>
  <c r="GE105" i="3"/>
  <c r="GE106" i="3"/>
  <c r="GE107" i="3"/>
  <c r="GE108" i="3"/>
  <c r="GE109" i="3"/>
  <c r="GE110" i="3"/>
  <c r="GE111" i="3"/>
  <c r="GE112" i="3"/>
  <c r="GE113" i="3"/>
  <c r="GE114" i="3"/>
  <c r="GE115" i="3"/>
  <c r="GE116" i="3"/>
  <c r="GE117" i="3"/>
  <c r="GE118" i="3"/>
  <c r="GE119" i="3"/>
  <c r="GE120" i="3"/>
  <c r="GE130" i="3"/>
  <c r="GE148" i="3"/>
  <c r="GE149" i="3"/>
  <c r="GE150" i="3"/>
  <c r="GE151" i="3"/>
  <c r="GE152" i="3"/>
  <c r="GE153" i="3"/>
  <c r="GE157" i="3"/>
  <c r="GE158" i="3"/>
  <c r="GE159" i="3"/>
  <c r="GE160" i="3"/>
  <c r="GE161" i="3"/>
  <c r="GE162" i="3"/>
  <c r="GE163" i="3"/>
  <c r="GE169" i="3"/>
  <c r="GE170" i="3"/>
  <c r="GE171" i="3"/>
  <c r="GE172" i="3"/>
  <c r="GE173" i="3"/>
  <c r="GE174" i="3"/>
  <c r="GE175" i="3"/>
  <c r="GE176" i="3"/>
  <c r="GE177" i="3"/>
  <c r="GE178" i="3"/>
  <c r="GE179" i="3"/>
  <c r="GE180" i="3"/>
  <c r="GE181" i="3"/>
  <c r="GE182" i="3"/>
  <c r="GE183" i="3"/>
  <c r="GE184" i="3"/>
  <c r="GE185" i="3"/>
  <c r="GE186" i="3"/>
  <c r="GE190" i="3"/>
  <c r="GE191" i="3"/>
  <c r="GE192" i="3"/>
  <c r="GE193" i="3"/>
  <c r="GE194" i="3"/>
  <c r="GE195" i="3"/>
  <c r="GE196" i="3"/>
  <c r="GE202" i="3"/>
  <c r="GE203" i="3"/>
  <c r="GE204" i="3"/>
  <c r="GE205" i="3"/>
  <c r="GE206" i="3"/>
  <c r="GE207" i="3"/>
  <c r="GE208" i="3"/>
  <c r="GE209" i="3"/>
  <c r="GE210" i="3"/>
  <c r="GE211" i="3"/>
  <c r="GE212" i="3"/>
  <c r="GE213" i="3"/>
  <c r="GE214" i="3"/>
  <c r="GE222" i="3"/>
  <c r="FO25" i="3"/>
  <c r="FP25" i="3"/>
  <c r="FO26" i="3"/>
  <c r="FP26" i="3"/>
  <c r="FO27" i="3"/>
  <c r="FP27" i="3"/>
  <c r="FO28" i="3"/>
  <c r="FP28" i="3"/>
  <c r="FO29" i="3"/>
  <c r="FP29" i="3"/>
  <c r="FO30" i="3"/>
  <c r="FP30" i="3"/>
  <c r="FO31" i="3"/>
  <c r="FP31" i="3"/>
  <c r="FO32" i="3"/>
  <c r="FP32" i="3"/>
  <c r="FO33" i="3"/>
  <c r="FP33" i="3"/>
  <c r="FO34" i="3"/>
  <c r="FP34" i="3"/>
  <c r="FO35" i="3"/>
  <c r="FP35" i="3"/>
  <c r="FO36" i="3"/>
  <c r="FP36" i="3"/>
  <c r="FP37" i="3"/>
  <c r="FP38" i="3"/>
  <c r="FP39" i="3"/>
  <c r="FP40" i="3"/>
  <c r="FP41" i="3"/>
  <c r="FP42" i="3"/>
  <c r="FP43" i="3"/>
  <c r="FP44" i="3"/>
  <c r="FP45" i="3"/>
  <c r="FP46" i="3"/>
  <c r="FP47" i="3"/>
  <c r="FP48" i="3"/>
  <c r="FP49" i="3"/>
  <c r="FP50" i="3"/>
  <c r="FP51" i="3"/>
  <c r="FP52" i="3"/>
  <c r="FP53" i="3"/>
  <c r="FP54" i="3"/>
  <c r="FO58" i="3"/>
  <c r="FP58" i="3"/>
  <c r="FO59" i="3"/>
  <c r="FP59" i="3"/>
  <c r="FO60" i="3"/>
  <c r="FP60" i="3"/>
  <c r="FO61" i="3"/>
  <c r="FP61" i="3"/>
  <c r="FO62" i="3"/>
  <c r="FP62" i="3"/>
  <c r="FO63" i="3"/>
  <c r="FP63" i="3"/>
  <c r="FO64" i="3"/>
  <c r="FP64" i="3"/>
  <c r="FO65" i="3"/>
  <c r="FP65" i="3"/>
  <c r="FO66" i="3"/>
  <c r="FP66" i="3"/>
  <c r="FO67" i="3"/>
  <c r="FP67" i="3"/>
  <c r="FO68" i="3"/>
  <c r="FP68" i="3"/>
  <c r="FO69" i="3"/>
  <c r="FP69" i="3"/>
  <c r="FP70" i="3"/>
  <c r="FP71" i="3"/>
  <c r="FP72" i="3"/>
  <c r="FP73" i="3"/>
  <c r="FP74" i="3"/>
  <c r="FP75" i="3"/>
  <c r="FO76" i="3"/>
  <c r="FP76" i="3"/>
  <c r="FO77" i="3"/>
  <c r="FP77" i="3"/>
  <c r="FO78" i="3"/>
  <c r="FP78" i="3"/>
  <c r="FO79" i="3"/>
  <c r="FP79" i="3"/>
  <c r="FO80" i="3"/>
  <c r="FP80" i="3"/>
  <c r="FO81" i="3"/>
  <c r="FP81" i="3"/>
  <c r="FP82" i="3"/>
  <c r="FP83" i="3"/>
  <c r="FP84" i="3"/>
  <c r="FP85" i="3"/>
  <c r="FP86" i="3"/>
  <c r="FP87" i="3"/>
  <c r="FP91" i="3"/>
  <c r="FP92" i="3"/>
  <c r="FP93" i="3"/>
  <c r="FP94" i="3"/>
  <c r="FP95" i="3"/>
  <c r="FP96" i="3"/>
  <c r="FP97" i="3"/>
  <c r="FP98" i="3"/>
  <c r="FP99" i="3"/>
  <c r="FP100" i="3"/>
  <c r="FP101" i="3"/>
  <c r="FP102" i="3"/>
  <c r="FP103" i="3"/>
  <c r="FP104" i="3"/>
  <c r="FP105" i="3"/>
  <c r="FP106" i="3"/>
  <c r="FP107" i="3"/>
  <c r="FP108" i="3"/>
  <c r="FP109" i="3"/>
  <c r="FP110" i="3"/>
  <c r="FP111" i="3"/>
  <c r="FP112" i="3"/>
  <c r="FP113" i="3"/>
  <c r="FP114" i="3"/>
  <c r="FP115" i="3"/>
  <c r="FP116" i="3"/>
  <c r="FP117" i="3"/>
  <c r="FP118" i="3"/>
  <c r="FP119" i="3"/>
  <c r="FP120" i="3"/>
  <c r="FO124" i="3"/>
  <c r="FP124" i="3"/>
  <c r="FO125" i="3"/>
  <c r="FP125" i="3"/>
  <c r="FO126" i="3"/>
  <c r="FP126" i="3"/>
  <c r="FO127" i="3"/>
  <c r="FP127" i="3"/>
  <c r="FO128" i="3"/>
  <c r="FP128" i="3"/>
  <c r="FO129" i="3"/>
  <c r="FP129" i="3"/>
  <c r="FO130" i="3"/>
  <c r="FP130" i="3"/>
  <c r="FO131" i="3"/>
  <c r="FP131" i="3"/>
  <c r="FO132" i="3"/>
  <c r="FP132" i="3"/>
  <c r="FO133" i="3"/>
  <c r="FP133" i="3"/>
  <c r="FO134" i="3"/>
  <c r="FP134" i="3"/>
  <c r="FO135" i="3"/>
  <c r="FP135" i="3"/>
  <c r="FP136" i="3"/>
  <c r="FP137" i="3"/>
  <c r="FP138" i="3"/>
  <c r="FP139" i="3"/>
  <c r="FP140" i="3"/>
  <c r="FP141" i="3"/>
  <c r="FP142" i="3"/>
  <c r="FP143" i="3"/>
  <c r="FP144" i="3"/>
  <c r="FP145" i="3"/>
  <c r="FP146" i="3"/>
  <c r="FP147" i="3"/>
  <c r="FP148" i="3"/>
  <c r="FP149" i="3"/>
  <c r="FP150" i="3"/>
  <c r="FP151" i="3"/>
  <c r="FP152" i="3"/>
  <c r="FP153" i="3"/>
  <c r="FP157" i="3"/>
  <c r="FP158" i="3"/>
  <c r="FP159" i="3"/>
  <c r="FP160" i="3"/>
  <c r="FP161" i="3"/>
  <c r="FP162" i="3"/>
  <c r="FP163" i="3"/>
  <c r="FP164" i="3"/>
  <c r="FP165" i="3"/>
  <c r="FP166" i="3"/>
  <c r="FP167" i="3"/>
  <c r="FP168" i="3"/>
  <c r="FP169" i="3"/>
  <c r="FP170" i="3"/>
  <c r="FP171" i="3"/>
  <c r="FP172" i="3"/>
  <c r="FP173" i="3"/>
  <c r="FP174" i="3"/>
  <c r="FP175" i="3"/>
  <c r="FP176" i="3"/>
  <c r="FP177" i="3"/>
  <c r="FP178" i="3"/>
  <c r="FP179" i="3"/>
  <c r="FP180" i="3"/>
  <c r="FP181" i="3"/>
  <c r="FP182" i="3"/>
  <c r="FP183" i="3"/>
  <c r="FP184" i="3"/>
  <c r="FP185" i="3"/>
  <c r="FP186" i="3"/>
  <c r="FP190" i="3"/>
  <c r="FP191" i="3"/>
  <c r="FP192" i="3"/>
  <c r="FP193" i="3"/>
  <c r="FP194" i="3"/>
  <c r="FP195" i="3"/>
  <c r="FP196" i="3"/>
  <c r="FP197" i="3"/>
  <c r="FP198" i="3"/>
  <c r="FP199" i="3"/>
  <c r="FP200" i="3"/>
  <c r="FP201" i="3"/>
  <c r="FP202" i="3"/>
  <c r="FP203" i="3"/>
  <c r="FP204" i="3"/>
  <c r="FP205" i="3"/>
  <c r="FP206" i="3"/>
  <c r="FP207" i="3"/>
  <c r="FP208" i="3"/>
  <c r="FP209" i="3"/>
  <c r="FP210" i="3"/>
  <c r="FP211" i="3"/>
  <c r="FP212" i="3"/>
  <c r="FP213" i="3"/>
  <c r="FP214" i="3"/>
  <c r="FP222" i="3"/>
  <c r="FK31" i="3"/>
  <c r="FL31" i="3"/>
  <c r="FK32" i="3"/>
  <c r="FL32" i="3"/>
  <c r="FK33" i="3"/>
  <c r="FL33" i="3"/>
  <c r="FK34" i="3"/>
  <c r="FL34" i="3"/>
  <c r="FK35" i="3"/>
  <c r="FL35" i="3"/>
  <c r="FK36" i="3"/>
  <c r="FL36" i="3"/>
  <c r="FK37" i="3"/>
  <c r="FL37" i="3"/>
  <c r="FK38" i="3"/>
  <c r="FL38" i="3"/>
  <c r="FK39" i="3"/>
  <c r="FL39" i="3"/>
  <c r="FK40" i="3"/>
  <c r="FL40" i="3"/>
  <c r="FK41" i="3"/>
  <c r="FL41" i="3"/>
  <c r="FK42" i="3"/>
  <c r="FL42" i="3"/>
  <c r="FK43" i="3"/>
  <c r="FL43" i="3"/>
  <c r="FK44" i="3"/>
  <c r="FL44" i="3"/>
  <c r="FK45" i="3"/>
  <c r="FL45" i="3"/>
  <c r="FK46" i="3"/>
  <c r="FL46" i="3"/>
  <c r="FK47" i="3"/>
  <c r="FL47" i="3"/>
  <c r="FK48" i="3"/>
  <c r="FL48" i="3"/>
  <c r="FK49" i="3"/>
  <c r="FL49" i="3"/>
  <c r="FK50" i="3"/>
  <c r="FL50" i="3"/>
  <c r="FK51" i="3"/>
  <c r="FL51" i="3"/>
  <c r="FK52" i="3"/>
  <c r="FL52" i="3"/>
  <c r="FK53" i="3"/>
  <c r="FL53" i="3"/>
  <c r="FK54" i="3"/>
  <c r="FL54" i="3"/>
  <c r="FK58" i="3"/>
  <c r="FL58" i="3"/>
  <c r="FK59" i="3"/>
  <c r="FL59" i="3"/>
  <c r="FK60" i="3"/>
  <c r="FL60" i="3"/>
  <c r="FK61" i="3"/>
  <c r="FL61" i="3"/>
  <c r="FK62" i="3"/>
  <c r="FL62" i="3"/>
  <c r="FK63" i="3"/>
  <c r="FL63" i="3"/>
  <c r="FK64" i="3"/>
  <c r="FL64" i="3"/>
  <c r="FK65" i="3"/>
  <c r="FL65" i="3"/>
  <c r="FK66" i="3"/>
  <c r="FL66" i="3"/>
  <c r="FK67" i="3"/>
  <c r="FL67" i="3"/>
  <c r="FK68" i="3"/>
  <c r="FL68" i="3"/>
  <c r="FK69" i="3"/>
  <c r="FL69" i="3"/>
  <c r="FK70" i="3"/>
  <c r="FL70" i="3"/>
  <c r="FK71" i="3"/>
  <c r="FL71" i="3"/>
  <c r="FK72" i="3"/>
  <c r="FL72" i="3"/>
  <c r="FK73" i="3"/>
  <c r="FL73" i="3"/>
  <c r="FK74" i="3"/>
  <c r="FL74" i="3"/>
  <c r="FK75" i="3"/>
  <c r="FL75" i="3"/>
  <c r="FK76" i="3"/>
  <c r="FL76" i="3"/>
  <c r="FK77" i="3"/>
  <c r="FL77" i="3"/>
  <c r="FK78" i="3"/>
  <c r="FL78" i="3"/>
  <c r="FK79" i="3"/>
  <c r="FL79" i="3"/>
  <c r="FK80" i="3"/>
  <c r="FL80" i="3"/>
  <c r="FK81" i="3"/>
  <c r="FL81" i="3"/>
  <c r="FK82" i="3"/>
  <c r="FL82" i="3"/>
  <c r="FK83" i="3"/>
  <c r="FL83" i="3"/>
  <c r="FK84" i="3"/>
  <c r="FL84" i="3"/>
  <c r="FK85" i="3"/>
  <c r="FL85" i="3"/>
  <c r="FK86" i="3"/>
  <c r="FL86" i="3"/>
  <c r="FK87" i="3"/>
  <c r="FL87" i="3"/>
  <c r="FK91" i="3"/>
  <c r="FL91" i="3"/>
  <c r="FK92" i="3"/>
  <c r="FL92" i="3"/>
  <c r="FK93" i="3"/>
  <c r="FL93" i="3"/>
  <c r="FK94" i="3"/>
  <c r="FL94" i="3"/>
  <c r="FK95" i="3"/>
  <c r="FL95" i="3"/>
  <c r="FK96" i="3"/>
  <c r="FL96" i="3"/>
  <c r="FK97" i="3"/>
  <c r="FL97" i="3"/>
  <c r="FK98" i="3"/>
  <c r="FL98" i="3"/>
  <c r="FK99" i="3"/>
  <c r="FL99" i="3"/>
  <c r="FK100" i="3"/>
  <c r="FL100" i="3"/>
  <c r="FK101" i="3"/>
  <c r="FL101" i="3"/>
  <c r="FK102" i="3"/>
  <c r="FL102" i="3"/>
  <c r="FK103" i="3"/>
  <c r="FL103" i="3"/>
  <c r="FK104" i="3"/>
  <c r="FL104" i="3"/>
  <c r="FK105" i="3"/>
  <c r="FL105" i="3"/>
  <c r="FK106" i="3"/>
  <c r="FL106" i="3"/>
  <c r="FK107" i="3"/>
  <c r="FL107" i="3"/>
  <c r="FK108" i="3"/>
  <c r="FL108" i="3"/>
  <c r="FK109" i="3"/>
  <c r="FL109" i="3"/>
  <c r="FK110" i="3"/>
  <c r="FL110" i="3"/>
  <c r="FK111" i="3"/>
  <c r="FL111" i="3"/>
  <c r="FK112" i="3"/>
  <c r="FL112" i="3"/>
  <c r="FK113" i="3"/>
  <c r="FL113" i="3"/>
  <c r="FK114" i="3"/>
  <c r="FL114" i="3"/>
  <c r="FK115" i="3"/>
  <c r="FL115" i="3"/>
  <c r="FK116" i="3"/>
  <c r="FL116" i="3"/>
  <c r="FK117" i="3"/>
  <c r="FL117" i="3"/>
  <c r="FK118" i="3"/>
  <c r="FL118" i="3"/>
  <c r="FK119" i="3"/>
  <c r="FL119" i="3"/>
  <c r="FK120" i="3"/>
  <c r="FL120" i="3"/>
  <c r="FK124" i="3"/>
  <c r="FL124" i="3"/>
  <c r="FK125" i="3"/>
  <c r="FL125" i="3"/>
  <c r="FK126" i="3"/>
  <c r="FL126" i="3"/>
  <c r="FK127" i="3"/>
  <c r="FL127" i="3"/>
  <c r="FK128" i="3"/>
  <c r="FL128" i="3"/>
  <c r="FK129" i="3"/>
  <c r="FL129" i="3"/>
  <c r="FK130" i="3"/>
  <c r="FL130" i="3"/>
  <c r="FK131" i="3"/>
  <c r="FL131" i="3"/>
  <c r="FK132" i="3"/>
  <c r="FL132" i="3"/>
  <c r="FK133" i="3"/>
  <c r="FL133" i="3"/>
  <c r="FK134" i="3"/>
  <c r="FL134" i="3"/>
  <c r="FK135" i="3"/>
  <c r="FL135" i="3"/>
  <c r="FK136" i="3"/>
  <c r="FL136" i="3"/>
  <c r="FK137" i="3"/>
  <c r="FL137" i="3"/>
  <c r="FK138" i="3"/>
  <c r="FL138" i="3"/>
  <c r="FK139" i="3"/>
  <c r="FL139" i="3"/>
  <c r="FK140" i="3"/>
  <c r="FL140" i="3"/>
  <c r="FK141" i="3"/>
  <c r="FL141" i="3"/>
  <c r="FK142" i="3"/>
  <c r="FL142" i="3"/>
  <c r="FK143" i="3"/>
  <c r="FL143" i="3"/>
  <c r="FK144" i="3"/>
  <c r="FL144" i="3"/>
  <c r="FK145" i="3"/>
  <c r="FL145" i="3"/>
  <c r="FK146" i="3"/>
  <c r="FL146" i="3"/>
  <c r="FK147" i="3"/>
  <c r="FL147" i="3"/>
  <c r="FK148" i="3"/>
  <c r="FL148" i="3"/>
  <c r="FK149" i="3"/>
  <c r="FL149" i="3"/>
  <c r="FK150" i="3"/>
  <c r="FL150" i="3"/>
  <c r="FK151" i="3"/>
  <c r="FL151" i="3"/>
  <c r="FK152" i="3"/>
  <c r="FL152" i="3"/>
  <c r="FK153" i="3"/>
  <c r="FL153" i="3"/>
  <c r="FK157" i="3"/>
  <c r="FL157" i="3"/>
  <c r="FK158" i="3"/>
  <c r="FL158" i="3"/>
  <c r="FK159" i="3"/>
  <c r="FL159" i="3"/>
  <c r="FK160" i="3"/>
  <c r="FL160" i="3"/>
  <c r="FK161" i="3"/>
  <c r="FL161" i="3"/>
  <c r="FK162" i="3"/>
  <c r="FL162" i="3"/>
  <c r="FK163" i="3"/>
  <c r="FL163" i="3"/>
  <c r="FK164" i="3"/>
  <c r="FL164" i="3"/>
  <c r="FK165" i="3"/>
  <c r="FL165" i="3"/>
  <c r="FK166" i="3"/>
  <c r="FL166" i="3"/>
  <c r="FK167" i="3"/>
  <c r="FL167" i="3"/>
  <c r="FK168" i="3"/>
  <c r="FL168" i="3"/>
  <c r="FK169" i="3"/>
  <c r="FL169" i="3"/>
  <c r="FK170" i="3"/>
  <c r="FL170" i="3"/>
  <c r="FK171" i="3"/>
  <c r="FL171" i="3"/>
  <c r="FK172" i="3"/>
  <c r="FL172" i="3"/>
  <c r="FK173" i="3"/>
  <c r="FL173" i="3"/>
  <c r="FK174" i="3"/>
  <c r="FL174" i="3"/>
  <c r="FK175" i="3"/>
  <c r="FL175" i="3"/>
  <c r="FK176" i="3"/>
  <c r="FL176" i="3"/>
  <c r="FK177" i="3"/>
  <c r="FL177" i="3"/>
  <c r="FK178" i="3"/>
  <c r="FL178" i="3"/>
  <c r="FK179" i="3"/>
  <c r="FL179" i="3"/>
  <c r="FK180" i="3"/>
  <c r="FL180" i="3"/>
  <c r="FK181" i="3"/>
  <c r="FL181" i="3"/>
  <c r="FK182" i="3"/>
  <c r="FL182" i="3"/>
  <c r="FK183" i="3"/>
  <c r="FL183" i="3"/>
  <c r="FK184" i="3"/>
  <c r="FL184" i="3"/>
  <c r="FK185" i="3"/>
  <c r="FL185" i="3"/>
  <c r="FK186" i="3"/>
  <c r="FL186" i="3"/>
  <c r="FK190" i="3"/>
  <c r="FL190" i="3"/>
  <c r="FK191" i="3"/>
  <c r="FL191" i="3"/>
  <c r="FK192" i="3"/>
  <c r="FL192" i="3"/>
  <c r="FK193" i="3"/>
  <c r="FL193" i="3"/>
  <c r="FK194" i="3"/>
  <c r="FL194" i="3"/>
  <c r="FK195" i="3"/>
  <c r="FL195" i="3"/>
  <c r="FK196" i="3"/>
  <c r="FL196" i="3"/>
  <c r="FK197" i="3"/>
  <c r="FL197" i="3"/>
  <c r="FK198" i="3"/>
  <c r="FL198" i="3"/>
  <c r="FK199" i="3"/>
  <c r="FL199" i="3"/>
  <c r="FK200" i="3"/>
  <c r="FL200" i="3"/>
  <c r="FK201" i="3"/>
  <c r="FL201" i="3"/>
  <c r="FK202" i="3"/>
  <c r="FL202" i="3"/>
  <c r="FK203" i="3"/>
  <c r="FL203" i="3"/>
  <c r="FK204" i="3"/>
  <c r="FL204" i="3"/>
  <c r="FK205" i="3"/>
  <c r="FL205" i="3"/>
  <c r="FK206" i="3"/>
  <c r="FL206" i="3"/>
  <c r="FK207" i="3"/>
  <c r="FL207" i="3"/>
  <c r="FK208" i="3"/>
  <c r="FL208" i="3"/>
  <c r="FK209" i="3"/>
  <c r="FL209" i="3"/>
  <c r="FK210" i="3"/>
  <c r="FL210" i="3"/>
  <c r="FK211" i="3"/>
  <c r="FL211" i="3"/>
  <c r="FK212" i="3"/>
  <c r="FL212" i="3"/>
  <c r="FK213" i="3"/>
  <c r="FL213" i="3"/>
  <c r="FK214" i="3"/>
  <c r="FL214" i="3"/>
  <c r="FM25" i="3"/>
  <c r="FN25" i="3"/>
  <c r="FM26" i="3"/>
  <c r="FN26" i="3"/>
  <c r="FM27" i="3"/>
  <c r="FN27" i="3"/>
  <c r="FM28" i="3"/>
  <c r="FN28" i="3"/>
  <c r="FM29" i="3"/>
  <c r="FN29" i="3"/>
  <c r="FM30" i="3"/>
  <c r="FN30" i="3"/>
  <c r="FM31" i="3"/>
  <c r="FN31" i="3"/>
  <c r="FM32" i="3"/>
  <c r="FN32" i="3"/>
  <c r="FM33" i="3"/>
  <c r="FN33" i="3"/>
  <c r="FM34" i="3"/>
  <c r="FN34" i="3"/>
  <c r="FM35" i="3"/>
  <c r="FN35" i="3"/>
  <c r="FM36" i="3"/>
  <c r="FN36" i="3"/>
  <c r="FM37" i="3"/>
  <c r="FN37" i="3"/>
  <c r="FM38" i="3"/>
  <c r="FN38" i="3"/>
  <c r="FM39" i="3"/>
  <c r="FN39" i="3"/>
  <c r="FM40" i="3"/>
  <c r="FN40" i="3"/>
  <c r="FM41" i="3"/>
  <c r="FN41" i="3"/>
  <c r="FM42" i="3"/>
  <c r="FN42" i="3"/>
  <c r="FM43" i="3"/>
  <c r="FN43" i="3"/>
  <c r="FM44" i="3"/>
  <c r="FN44" i="3"/>
  <c r="FM45" i="3"/>
  <c r="FN45" i="3"/>
  <c r="FM46" i="3"/>
  <c r="FN46" i="3"/>
  <c r="FM47" i="3"/>
  <c r="FN47" i="3"/>
  <c r="FM48" i="3"/>
  <c r="FN48" i="3"/>
  <c r="FN49" i="3"/>
  <c r="FN50" i="3"/>
  <c r="FN51" i="3"/>
  <c r="FN52" i="3"/>
  <c r="FN53" i="3"/>
  <c r="FN54" i="3"/>
  <c r="FM58" i="3"/>
  <c r="FN58" i="3"/>
  <c r="FM59" i="3"/>
  <c r="FN59" i="3"/>
  <c r="FM60" i="3"/>
  <c r="FN60" i="3"/>
  <c r="FM61" i="3"/>
  <c r="FN61" i="3"/>
  <c r="FM62" i="3"/>
  <c r="FN62" i="3"/>
  <c r="FM63" i="3"/>
  <c r="FN63" i="3"/>
  <c r="FM64" i="3"/>
  <c r="FN64" i="3"/>
  <c r="FM65" i="3"/>
  <c r="FN65" i="3"/>
  <c r="FM66" i="3"/>
  <c r="FN66" i="3"/>
  <c r="FM67" i="3"/>
  <c r="FN67" i="3"/>
  <c r="FM68" i="3"/>
  <c r="FN68" i="3"/>
  <c r="FM69" i="3"/>
  <c r="FN69" i="3"/>
  <c r="FM70" i="3"/>
  <c r="FN70" i="3"/>
  <c r="FM71" i="3"/>
  <c r="FN71" i="3"/>
  <c r="FM72" i="3"/>
  <c r="FN72" i="3"/>
  <c r="FM73" i="3"/>
  <c r="FN73" i="3"/>
  <c r="FM74" i="3"/>
  <c r="FN74" i="3"/>
  <c r="FM75" i="3"/>
  <c r="FN75" i="3"/>
  <c r="FN76" i="3"/>
  <c r="FN77" i="3"/>
  <c r="FN78" i="3"/>
  <c r="FN79" i="3"/>
  <c r="FN80" i="3"/>
  <c r="FN81" i="3"/>
  <c r="FN82" i="3"/>
  <c r="FN83" i="3"/>
  <c r="FN84" i="3"/>
  <c r="FN85" i="3"/>
  <c r="FN86" i="3"/>
  <c r="FN87" i="3"/>
  <c r="FN91" i="3"/>
  <c r="FN92" i="3"/>
  <c r="FN93" i="3"/>
  <c r="FN94" i="3"/>
  <c r="FN95" i="3"/>
  <c r="FN96" i="3"/>
  <c r="FM97" i="3"/>
  <c r="FN97" i="3"/>
  <c r="FM98" i="3"/>
  <c r="FN98" i="3"/>
  <c r="FM99" i="3"/>
  <c r="FN99" i="3"/>
  <c r="FM100" i="3"/>
  <c r="FN100" i="3"/>
  <c r="FM101" i="3"/>
  <c r="FN101" i="3"/>
  <c r="FM102" i="3"/>
  <c r="FN102" i="3"/>
  <c r="FN103" i="3"/>
  <c r="FN104" i="3"/>
  <c r="FN105" i="3"/>
  <c r="FN106" i="3"/>
  <c r="FN107" i="3"/>
  <c r="FN108" i="3"/>
  <c r="FN109" i="3"/>
  <c r="FN110" i="3"/>
  <c r="FN111" i="3"/>
  <c r="FN112" i="3"/>
  <c r="FN113" i="3"/>
  <c r="FN114" i="3"/>
  <c r="FN115" i="3"/>
  <c r="FN116" i="3"/>
  <c r="FN117" i="3"/>
  <c r="FN118" i="3"/>
  <c r="FN119" i="3"/>
  <c r="FN120" i="3"/>
  <c r="FM124" i="3"/>
  <c r="FN124" i="3"/>
  <c r="FM125" i="3"/>
  <c r="FN125" i="3"/>
  <c r="FM126" i="3"/>
  <c r="FN126" i="3"/>
  <c r="FM127" i="3"/>
  <c r="FN127" i="3"/>
  <c r="FM128" i="3"/>
  <c r="FN128" i="3"/>
  <c r="FM129" i="3"/>
  <c r="FN129" i="3"/>
  <c r="FN130" i="3"/>
  <c r="FM131" i="3"/>
  <c r="FN131" i="3"/>
  <c r="FM132" i="3"/>
  <c r="FN132" i="3"/>
  <c r="FM133" i="3"/>
  <c r="FN133" i="3"/>
  <c r="FM134" i="3"/>
  <c r="FN134" i="3"/>
  <c r="FM135" i="3"/>
  <c r="FN135" i="3"/>
  <c r="FM136" i="3"/>
  <c r="FN136" i="3"/>
  <c r="FM137" i="3"/>
  <c r="FN137" i="3"/>
  <c r="FM138" i="3"/>
  <c r="FN138" i="3"/>
  <c r="FM139" i="3"/>
  <c r="FN139" i="3"/>
  <c r="FM140" i="3"/>
  <c r="FN140" i="3"/>
  <c r="FM141" i="3"/>
  <c r="FN141" i="3"/>
  <c r="FM142" i="3"/>
  <c r="FN142" i="3"/>
  <c r="FM143" i="3"/>
  <c r="FN143" i="3"/>
  <c r="FM144" i="3"/>
  <c r="FN144" i="3"/>
  <c r="FM145" i="3"/>
  <c r="FN145" i="3"/>
  <c r="FM146" i="3"/>
  <c r="FN146" i="3"/>
  <c r="FM147" i="3"/>
  <c r="FN147" i="3"/>
  <c r="FN148" i="3"/>
  <c r="FN149" i="3"/>
  <c r="FN150" i="3"/>
  <c r="FN151" i="3"/>
  <c r="FN152" i="3"/>
  <c r="FN153" i="3"/>
  <c r="FN157" i="3"/>
  <c r="FN158" i="3"/>
  <c r="FN159" i="3"/>
  <c r="FN160" i="3"/>
  <c r="FN161" i="3"/>
  <c r="FN162" i="3"/>
  <c r="FN163" i="3"/>
  <c r="FM164" i="3"/>
  <c r="FN164" i="3"/>
  <c r="FM165" i="3"/>
  <c r="FN165" i="3"/>
  <c r="FM166" i="3"/>
  <c r="FN166" i="3"/>
  <c r="FM167" i="3"/>
  <c r="FN167" i="3"/>
  <c r="FM168" i="3"/>
  <c r="FN168" i="3"/>
  <c r="FN169" i="3"/>
  <c r="FN170" i="3"/>
  <c r="FN171" i="3"/>
  <c r="FN172" i="3"/>
  <c r="FN173" i="3"/>
  <c r="FN174" i="3"/>
  <c r="FN175" i="3"/>
  <c r="FN176" i="3"/>
  <c r="FN177" i="3"/>
  <c r="FN178" i="3"/>
  <c r="FN179" i="3"/>
  <c r="FN180" i="3"/>
  <c r="FN181" i="3"/>
  <c r="FN182" i="3"/>
  <c r="FN183" i="3"/>
  <c r="FN184" i="3"/>
  <c r="FN185" i="3"/>
  <c r="FN186" i="3"/>
  <c r="FN190" i="3"/>
  <c r="FN191" i="3"/>
  <c r="FN192" i="3"/>
  <c r="FN193" i="3"/>
  <c r="FN194" i="3"/>
  <c r="FN195" i="3"/>
  <c r="FN196" i="3"/>
  <c r="FM197" i="3"/>
  <c r="FN197" i="3"/>
  <c r="FM198" i="3"/>
  <c r="FN198" i="3"/>
  <c r="FM199" i="3"/>
  <c r="FN199" i="3"/>
  <c r="FM200" i="3"/>
  <c r="FN200" i="3"/>
  <c r="FM201" i="3"/>
  <c r="FN201" i="3"/>
  <c r="FN202" i="3"/>
  <c r="FN203" i="3"/>
  <c r="FN204" i="3"/>
  <c r="FN205" i="3"/>
  <c r="FN206" i="3"/>
  <c r="FN207" i="3"/>
  <c r="FN208" i="3"/>
  <c r="FN209" i="3"/>
  <c r="FN210" i="3"/>
  <c r="FN211" i="3"/>
  <c r="FN212" i="3"/>
  <c r="FN213" i="3"/>
  <c r="FN214" i="3"/>
  <c r="FN222" i="3"/>
  <c r="FO37" i="3"/>
  <c r="FO38" i="3"/>
  <c r="FO39" i="3"/>
  <c r="FO40" i="3"/>
  <c r="FO41" i="3"/>
  <c r="FO42" i="3"/>
  <c r="FO43" i="3"/>
  <c r="FO44" i="3"/>
  <c r="FO45" i="3"/>
  <c r="FO46" i="3"/>
  <c r="FO47" i="3"/>
  <c r="FO48" i="3"/>
  <c r="FO49" i="3"/>
  <c r="FO50" i="3"/>
  <c r="FO51" i="3"/>
  <c r="FO52" i="3"/>
  <c r="FO53" i="3"/>
  <c r="FO54" i="3"/>
  <c r="FO70" i="3"/>
  <c r="FO71" i="3"/>
  <c r="FO72" i="3"/>
  <c r="FO73" i="3"/>
  <c r="FO74" i="3"/>
  <c r="FO75" i="3"/>
  <c r="FO82" i="3"/>
  <c r="FO83" i="3"/>
  <c r="FO84" i="3"/>
  <c r="FO85" i="3"/>
  <c r="FO86" i="3"/>
  <c r="FO87" i="3"/>
  <c r="FO91" i="3"/>
  <c r="FO92" i="3"/>
  <c r="FO93" i="3"/>
  <c r="FO94" i="3"/>
  <c r="FO95" i="3"/>
  <c r="FO96" i="3"/>
  <c r="FO97" i="3"/>
  <c r="FO98" i="3"/>
  <c r="FO99" i="3"/>
  <c r="FO100" i="3"/>
  <c r="FO101" i="3"/>
  <c r="FO102" i="3"/>
  <c r="FO103" i="3"/>
  <c r="FO104" i="3"/>
  <c r="FO105" i="3"/>
  <c r="FO106" i="3"/>
  <c r="FO107" i="3"/>
  <c r="FO108" i="3"/>
  <c r="FO109" i="3"/>
  <c r="FO110" i="3"/>
  <c r="FO111" i="3"/>
  <c r="FO112" i="3"/>
  <c r="FO113" i="3"/>
  <c r="FO114" i="3"/>
  <c r="FO115" i="3"/>
  <c r="FO116" i="3"/>
  <c r="FO117" i="3"/>
  <c r="FO118" i="3"/>
  <c r="FO119" i="3"/>
  <c r="FO120" i="3"/>
  <c r="FO136" i="3"/>
  <c r="FO137" i="3"/>
  <c r="FO138" i="3"/>
  <c r="FO139" i="3"/>
  <c r="FO140" i="3"/>
  <c r="FO141" i="3"/>
  <c r="FO142" i="3"/>
  <c r="FO143" i="3"/>
  <c r="FO144" i="3"/>
  <c r="FO145" i="3"/>
  <c r="FO146" i="3"/>
  <c r="FO147" i="3"/>
  <c r="FO148" i="3"/>
  <c r="FO149" i="3"/>
  <c r="FO150" i="3"/>
  <c r="FO151" i="3"/>
  <c r="FO152" i="3"/>
  <c r="FO153" i="3"/>
  <c r="FO157" i="3"/>
  <c r="FO158" i="3"/>
  <c r="FO159" i="3"/>
  <c r="FO160" i="3"/>
  <c r="FO161" i="3"/>
  <c r="FO162" i="3"/>
  <c r="FO163" i="3"/>
  <c r="FO164" i="3"/>
  <c r="FO165" i="3"/>
  <c r="FO166" i="3"/>
  <c r="FO167" i="3"/>
  <c r="FO168" i="3"/>
  <c r="FO169" i="3"/>
  <c r="FO170" i="3"/>
  <c r="FO171" i="3"/>
  <c r="FO172" i="3"/>
  <c r="FO173" i="3"/>
  <c r="FO174" i="3"/>
  <c r="FO175" i="3"/>
  <c r="FO176" i="3"/>
  <c r="FO177" i="3"/>
  <c r="FO178" i="3"/>
  <c r="FO179" i="3"/>
  <c r="FO180" i="3"/>
  <c r="FO181" i="3"/>
  <c r="FO182" i="3"/>
  <c r="FO183" i="3"/>
  <c r="FO184" i="3"/>
  <c r="FO185" i="3"/>
  <c r="FO186" i="3"/>
  <c r="FO190" i="3"/>
  <c r="FO191" i="3"/>
  <c r="FO192" i="3"/>
  <c r="FO193" i="3"/>
  <c r="FO194" i="3"/>
  <c r="FO195" i="3"/>
  <c r="FO196" i="3"/>
  <c r="FO197" i="3"/>
  <c r="FO198" i="3"/>
  <c r="FO199" i="3"/>
  <c r="FO200" i="3"/>
  <c r="FO201" i="3"/>
  <c r="FO202" i="3"/>
  <c r="FO203" i="3"/>
  <c r="FO204" i="3"/>
  <c r="FO205" i="3"/>
  <c r="FO206" i="3"/>
  <c r="FO207" i="3"/>
  <c r="FO208" i="3"/>
  <c r="FO209" i="3"/>
  <c r="FO210" i="3"/>
  <c r="FO211" i="3"/>
  <c r="FO212" i="3"/>
  <c r="FO213" i="3"/>
  <c r="FO214" i="3"/>
  <c r="FO222" i="3"/>
  <c r="FM49" i="3"/>
  <c r="FM50" i="3"/>
  <c r="FM51" i="3"/>
  <c r="FM52" i="3"/>
  <c r="FM53" i="3"/>
  <c r="FM54" i="3"/>
  <c r="FM76" i="3"/>
  <c r="FM77" i="3"/>
  <c r="FM78" i="3"/>
  <c r="FM79" i="3"/>
  <c r="FM80" i="3"/>
  <c r="FM81" i="3"/>
  <c r="FM82" i="3"/>
  <c r="FM83" i="3"/>
  <c r="FM84" i="3"/>
  <c r="FM85" i="3"/>
  <c r="FM86" i="3"/>
  <c r="FM87" i="3"/>
  <c r="FM91" i="3"/>
  <c r="FM92" i="3"/>
  <c r="FM93" i="3"/>
  <c r="FM94" i="3"/>
  <c r="FM95" i="3"/>
  <c r="FM96" i="3"/>
  <c r="FM103" i="3"/>
  <c r="FM104" i="3"/>
  <c r="FM105" i="3"/>
  <c r="FM106" i="3"/>
  <c r="FM107" i="3"/>
  <c r="FM108" i="3"/>
  <c r="FM109" i="3"/>
  <c r="FM110" i="3"/>
  <c r="FM111" i="3"/>
  <c r="FM112" i="3"/>
  <c r="FM113" i="3"/>
  <c r="FM114" i="3"/>
  <c r="FM115" i="3"/>
  <c r="FM116" i="3"/>
  <c r="FM117" i="3"/>
  <c r="FM118" i="3"/>
  <c r="FM119" i="3"/>
  <c r="FM120" i="3"/>
  <c r="FM130" i="3"/>
  <c r="FM148" i="3"/>
  <c r="FM149" i="3"/>
  <c r="FM150" i="3"/>
  <c r="FM151" i="3"/>
  <c r="FM152" i="3"/>
  <c r="FM153" i="3"/>
  <c r="FM157" i="3"/>
  <c r="FM158" i="3"/>
  <c r="FM159" i="3"/>
  <c r="FM160" i="3"/>
  <c r="FM161" i="3"/>
  <c r="FM162" i="3"/>
  <c r="FM163" i="3"/>
  <c r="FM169" i="3"/>
  <c r="FM170" i="3"/>
  <c r="FM171" i="3"/>
  <c r="FM172" i="3"/>
  <c r="FM173" i="3"/>
  <c r="FM174" i="3"/>
  <c r="FM175" i="3"/>
  <c r="FM176" i="3"/>
  <c r="FM177" i="3"/>
  <c r="FM178" i="3"/>
  <c r="FM179" i="3"/>
  <c r="FM180" i="3"/>
  <c r="FM181" i="3"/>
  <c r="FM182" i="3"/>
  <c r="FM183" i="3"/>
  <c r="FM184" i="3"/>
  <c r="FM185" i="3"/>
  <c r="FM186" i="3"/>
  <c r="FM190" i="3"/>
  <c r="FM191" i="3"/>
  <c r="FM192" i="3"/>
  <c r="FM193" i="3"/>
  <c r="FM194" i="3"/>
  <c r="FM195" i="3"/>
  <c r="FM196" i="3"/>
  <c r="FM202" i="3"/>
  <c r="FM203" i="3"/>
  <c r="FM204" i="3"/>
  <c r="FM205" i="3"/>
  <c r="FM206" i="3"/>
  <c r="FM207" i="3"/>
  <c r="FM208" i="3"/>
  <c r="FM209" i="3"/>
  <c r="FM210" i="3"/>
  <c r="FM211" i="3"/>
  <c r="FM212" i="3"/>
  <c r="FM213" i="3"/>
  <c r="FM214" i="3"/>
  <c r="FM222" i="3"/>
  <c r="EU25" i="3"/>
  <c r="EV25" i="3"/>
  <c r="EU26" i="3"/>
  <c r="EV26" i="3"/>
  <c r="EU27" i="3"/>
  <c r="EV27" i="3"/>
  <c r="EU28" i="3"/>
  <c r="EV28" i="3"/>
  <c r="EU29" i="3"/>
  <c r="EV29" i="3"/>
  <c r="EU30" i="3"/>
  <c r="EV30" i="3"/>
  <c r="EU31" i="3"/>
  <c r="EV31" i="3"/>
  <c r="EU32" i="3"/>
  <c r="EV32" i="3"/>
  <c r="EU33" i="3"/>
  <c r="EV33" i="3"/>
  <c r="EU34" i="3"/>
  <c r="EV34" i="3"/>
  <c r="EU35" i="3"/>
  <c r="EV35" i="3"/>
  <c r="EU36" i="3"/>
  <c r="EV36" i="3"/>
  <c r="EV37" i="3"/>
  <c r="EV38" i="3"/>
  <c r="EV39" i="3"/>
  <c r="EV40" i="3"/>
  <c r="EV41" i="3"/>
  <c r="EV42" i="3"/>
  <c r="EV43" i="3"/>
  <c r="EV44" i="3"/>
  <c r="EV45" i="3"/>
  <c r="EV46" i="3"/>
  <c r="EV47" i="3"/>
  <c r="EV48" i="3"/>
  <c r="EV49" i="3"/>
  <c r="EV50" i="3"/>
  <c r="EV51" i="3"/>
  <c r="EV52" i="3"/>
  <c r="EV53" i="3"/>
  <c r="EV54" i="3"/>
  <c r="EU58" i="3"/>
  <c r="EV58" i="3"/>
  <c r="EU59" i="3"/>
  <c r="EV59" i="3"/>
  <c r="EU60" i="3"/>
  <c r="EV60" i="3"/>
  <c r="EU61" i="3"/>
  <c r="EV61" i="3"/>
  <c r="EU62" i="3"/>
  <c r="EV62" i="3"/>
  <c r="EU63" i="3"/>
  <c r="EV63" i="3"/>
  <c r="EU64" i="3"/>
  <c r="EV64" i="3"/>
  <c r="EU65" i="3"/>
  <c r="EV65" i="3"/>
  <c r="EU66" i="3"/>
  <c r="EV66" i="3"/>
  <c r="EU67" i="3"/>
  <c r="EV67" i="3"/>
  <c r="EU68" i="3"/>
  <c r="EV68" i="3"/>
  <c r="EU69" i="3"/>
  <c r="EV69" i="3"/>
  <c r="EV70" i="3"/>
  <c r="EV71" i="3"/>
  <c r="EV72" i="3"/>
  <c r="EV73" i="3"/>
  <c r="EV74" i="3"/>
  <c r="EV75" i="3"/>
  <c r="EU76" i="3"/>
  <c r="EV76" i="3"/>
  <c r="EU77" i="3"/>
  <c r="EV77" i="3"/>
  <c r="EU78" i="3"/>
  <c r="EV78" i="3"/>
  <c r="EU79" i="3"/>
  <c r="EV79" i="3"/>
  <c r="EU80" i="3"/>
  <c r="EV80" i="3"/>
  <c r="EU81" i="3"/>
  <c r="EV81" i="3"/>
  <c r="EV82" i="3"/>
  <c r="EV83" i="3"/>
  <c r="EV84" i="3"/>
  <c r="EV85" i="3"/>
  <c r="EV86" i="3"/>
  <c r="EV87" i="3"/>
  <c r="EV91" i="3"/>
  <c r="EV92" i="3"/>
  <c r="EV93" i="3"/>
  <c r="EV94" i="3"/>
  <c r="EV95" i="3"/>
  <c r="EV96" i="3"/>
  <c r="EV97" i="3"/>
  <c r="EV98" i="3"/>
  <c r="EV99" i="3"/>
  <c r="EV100" i="3"/>
  <c r="EV101" i="3"/>
  <c r="EV102" i="3"/>
  <c r="EV103" i="3"/>
  <c r="EV104" i="3"/>
  <c r="EV105" i="3"/>
  <c r="EV106" i="3"/>
  <c r="EV107" i="3"/>
  <c r="EV108" i="3"/>
  <c r="EV109" i="3"/>
  <c r="EV110" i="3"/>
  <c r="EV111" i="3"/>
  <c r="EV112" i="3"/>
  <c r="EV113" i="3"/>
  <c r="EV114" i="3"/>
  <c r="EV115" i="3"/>
  <c r="EV116" i="3"/>
  <c r="EV117" i="3"/>
  <c r="EV118" i="3"/>
  <c r="EV119" i="3"/>
  <c r="EV120" i="3"/>
  <c r="EU124" i="3"/>
  <c r="EV124" i="3"/>
  <c r="EU125" i="3"/>
  <c r="EV125" i="3"/>
  <c r="EU126" i="3"/>
  <c r="EV126" i="3"/>
  <c r="EU127" i="3"/>
  <c r="EV127" i="3"/>
  <c r="EU128" i="3"/>
  <c r="EV128" i="3"/>
  <c r="EU129" i="3"/>
  <c r="EV129" i="3"/>
  <c r="EU130" i="3"/>
  <c r="EV130" i="3"/>
  <c r="EU131" i="3"/>
  <c r="EV131" i="3"/>
  <c r="EU132" i="3"/>
  <c r="EV132" i="3"/>
  <c r="EU133" i="3"/>
  <c r="EV133" i="3"/>
  <c r="EU134" i="3"/>
  <c r="EV134" i="3"/>
  <c r="EU135" i="3"/>
  <c r="EV135" i="3"/>
  <c r="EV136" i="3"/>
  <c r="EV137" i="3"/>
  <c r="EV138" i="3"/>
  <c r="EV139" i="3"/>
  <c r="EV140" i="3"/>
  <c r="EV141" i="3"/>
  <c r="EV142" i="3"/>
  <c r="EV143" i="3"/>
  <c r="EV144" i="3"/>
  <c r="EV145" i="3"/>
  <c r="EV146" i="3"/>
  <c r="EV147" i="3"/>
  <c r="EV148" i="3"/>
  <c r="EV149" i="3"/>
  <c r="EV150" i="3"/>
  <c r="EV151" i="3"/>
  <c r="EV152" i="3"/>
  <c r="EV153" i="3"/>
  <c r="EV157" i="3"/>
  <c r="EV158" i="3"/>
  <c r="EV159" i="3"/>
  <c r="EV160" i="3"/>
  <c r="EV161" i="3"/>
  <c r="EV162" i="3"/>
  <c r="EV163" i="3"/>
  <c r="EV164" i="3"/>
  <c r="EV165" i="3"/>
  <c r="EV166" i="3"/>
  <c r="EV167" i="3"/>
  <c r="EV168" i="3"/>
  <c r="EV169" i="3"/>
  <c r="EV170" i="3"/>
  <c r="EV171" i="3"/>
  <c r="EV172" i="3"/>
  <c r="EV173" i="3"/>
  <c r="EV174" i="3"/>
  <c r="EV175" i="3"/>
  <c r="EV176" i="3"/>
  <c r="EV177" i="3"/>
  <c r="EV178" i="3"/>
  <c r="EV179" i="3"/>
  <c r="EV180" i="3"/>
  <c r="EV181" i="3"/>
  <c r="EV182" i="3"/>
  <c r="EV183" i="3"/>
  <c r="EV184" i="3"/>
  <c r="EV185" i="3"/>
  <c r="EV186" i="3"/>
  <c r="EV190" i="3"/>
  <c r="EV191" i="3"/>
  <c r="EV192" i="3"/>
  <c r="EV193" i="3"/>
  <c r="EV194" i="3"/>
  <c r="EV195" i="3"/>
  <c r="EV196" i="3"/>
  <c r="EV197" i="3"/>
  <c r="EV198" i="3"/>
  <c r="EV199" i="3"/>
  <c r="EV200" i="3"/>
  <c r="EV201" i="3"/>
  <c r="EV202" i="3"/>
  <c r="EV203" i="3"/>
  <c r="EV204" i="3"/>
  <c r="EV205" i="3"/>
  <c r="EV206" i="3"/>
  <c r="EV207" i="3"/>
  <c r="EV208" i="3"/>
  <c r="EV209" i="3"/>
  <c r="EV210" i="3"/>
  <c r="EV211" i="3"/>
  <c r="EV212" i="3"/>
  <c r="EV213" i="3"/>
  <c r="EV214" i="3"/>
  <c r="EV222" i="3"/>
  <c r="EQ31" i="3"/>
  <c r="ER31" i="3"/>
  <c r="EQ32" i="3"/>
  <c r="ER32" i="3"/>
  <c r="EQ33" i="3"/>
  <c r="ER33" i="3"/>
  <c r="EQ34" i="3"/>
  <c r="ER34" i="3"/>
  <c r="EQ35" i="3"/>
  <c r="ER35" i="3"/>
  <c r="EQ36" i="3"/>
  <c r="ER36" i="3"/>
  <c r="EQ37" i="3"/>
  <c r="ER37" i="3"/>
  <c r="EQ38" i="3"/>
  <c r="ER38" i="3"/>
  <c r="EQ39" i="3"/>
  <c r="ER39" i="3"/>
  <c r="EQ40" i="3"/>
  <c r="ER40" i="3"/>
  <c r="EQ41" i="3"/>
  <c r="ER41" i="3"/>
  <c r="EQ42" i="3"/>
  <c r="ER42" i="3"/>
  <c r="EQ43" i="3"/>
  <c r="ER43" i="3"/>
  <c r="EQ44" i="3"/>
  <c r="ER44" i="3"/>
  <c r="EQ45" i="3"/>
  <c r="ER45" i="3"/>
  <c r="EQ46" i="3"/>
  <c r="ER46" i="3"/>
  <c r="EQ47" i="3"/>
  <c r="ER47" i="3"/>
  <c r="EQ48" i="3"/>
  <c r="ER48" i="3"/>
  <c r="EQ49" i="3"/>
  <c r="ER49" i="3"/>
  <c r="EQ50" i="3"/>
  <c r="ER50" i="3"/>
  <c r="EQ51" i="3"/>
  <c r="ER51" i="3"/>
  <c r="EQ52" i="3"/>
  <c r="ER52" i="3"/>
  <c r="EQ53" i="3"/>
  <c r="ER53" i="3"/>
  <c r="EQ54" i="3"/>
  <c r="ER54" i="3"/>
  <c r="EQ58" i="3"/>
  <c r="ER58" i="3"/>
  <c r="EQ59" i="3"/>
  <c r="ER59" i="3"/>
  <c r="EQ60" i="3"/>
  <c r="ER60" i="3"/>
  <c r="EQ61" i="3"/>
  <c r="ER61" i="3"/>
  <c r="EQ62" i="3"/>
  <c r="ER62" i="3"/>
  <c r="EQ63" i="3"/>
  <c r="ER63" i="3"/>
  <c r="EQ64" i="3"/>
  <c r="ER64" i="3"/>
  <c r="EQ65" i="3"/>
  <c r="ER65" i="3"/>
  <c r="EQ66" i="3"/>
  <c r="ER66" i="3"/>
  <c r="EQ67" i="3"/>
  <c r="ER67" i="3"/>
  <c r="EQ68" i="3"/>
  <c r="ER68" i="3"/>
  <c r="EQ69" i="3"/>
  <c r="ER69" i="3"/>
  <c r="EQ70" i="3"/>
  <c r="ER70" i="3"/>
  <c r="EQ71" i="3"/>
  <c r="ER71" i="3"/>
  <c r="EQ72" i="3"/>
  <c r="ER72" i="3"/>
  <c r="EQ73" i="3"/>
  <c r="ER73" i="3"/>
  <c r="EQ74" i="3"/>
  <c r="ER74" i="3"/>
  <c r="EQ75" i="3"/>
  <c r="ER75" i="3"/>
  <c r="EQ76" i="3"/>
  <c r="ER76" i="3"/>
  <c r="EQ77" i="3"/>
  <c r="ER77" i="3"/>
  <c r="EQ78" i="3"/>
  <c r="ER78" i="3"/>
  <c r="EQ79" i="3"/>
  <c r="ER79" i="3"/>
  <c r="EQ80" i="3"/>
  <c r="ER80" i="3"/>
  <c r="EQ81" i="3"/>
  <c r="ER81" i="3"/>
  <c r="EQ82" i="3"/>
  <c r="ER82" i="3"/>
  <c r="EQ83" i="3"/>
  <c r="ER83" i="3"/>
  <c r="EQ84" i="3"/>
  <c r="ER84" i="3"/>
  <c r="EQ85" i="3"/>
  <c r="ER85" i="3"/>
  <c r="EQ86" i="3"/>
  <c r="ER86" i="3"/>
  <c r="EQ87" i="3"/>
  <c r="ER87" i="3"/>
  <c r="EQ91" i="3"/>
  <c r="ER91" i="3"/>
  <c r="EQ92" i="3"/>
  <c r="ER92" i="3"/>
  <c r="EQ93" i="3"/>
  <c r="ER93" i="3"/>
  <c r="EQ94" i="3"/>
  <c r="ER94" i="3"/>
  <c r="EQ95" i="3"/>
  <c r="ER95" i="3"/>
  <c r="EQ96" i="3"/>
  <c r="ER96" i="3"/>
  <c r="EQ97" i="3"/>
  <c r="ER97" i="3"/>
  <c r="EQ98" i="3"/>
  <c r="ER98" i="3"/>
  <c r="EQ99" i="3"/>
  <c r="ER99" i="3"/>
  <c r="EQ100" i="3"/>
  <c r="ER100" i="3"/>
  <c r="EQ101" i="3"/>
  <c r="ER101" i="3"/>
  <c r="EQ102" i="3"/>
  <c r="ER102" i="3"/>
  <c r="EQ103" i="3"/>
  <c r="ER103" i="3"/>
  <c r="EQ104" i="3"/>
  <c r="ER104" i="3"/>
  <c r="EQ105" i="3"/>
  <c r="ER105" i="3"/>
  <c r="EQ106" i="3"/>
  <c r="ER106" i="3"/>
  <c r="EQ107" i="3"/>
  <c r="ER107" i="3"/>
  <c r="EQ108" i="3"/>
  <c r="ER108" i="3"/>
  <c r="EQ109" i="3"/>
  <c r="ER109" i="3"/>
  <c r="EQ110" i="3"/>
  <c r="ER110" i="3"/>
  <c r="EQ111" i="3"/>
  <c r="ER111" i="3"/>
  <c r="EQ112" i="3"/>
  <c r="ER112" i="3"/>
  <c r="EQ113" i="3"/>
  <c r="ER113" i="3"/>
  <c r="EQ114" i="3"/>
  <c r="ER114" i="3"/>
  <c r="EQ115" i="3"/>
  <c r="ER115" i="3"/>
  <c r="EQ116" i="3"/>
  <c r="ER116" i="3"/>
  <c r="EQ117" i="3"/>
  <c r="ER117" i="3"/>
  <c r="EQ118" i="3"/>
  <c r="ER118" i="3"/>
  <c r="EQ119" i="3"/>
  <c r="ER119" i="3"/>
  <c r="EQ120" i="3"/>
  <c r="ER120" i="3"/>
  <c r="EQ124" i="3"/>
  <c r="ER124" i="3"/>
  <c r="EQ125" i="3"/>
  <c r="ER125" i="3"/>
  <c r="EQ126" i="3"/>
  <c r="ER126" i="3"/>
  <c r="EQ127" i="3"/>
  <c r="ER127" i="3"/>
  <c r="EQ128" i="3"/>
  <c r="ER128" i="3"/>
  <c r="EQ129" i="3"/>
  <c r="ER129" i="3"/>
  <c r="EQ130" i="3"/>
  <c r="ER130" i="3"/>
  <c r="EQ131" i="3"/>
  <c r="ER131" i="3"/>
  <c r="EQ132" i="3"/>
  <c r="ER132" i="3"/>
  <c r="EQ133" i="3"/>
  <c r="ER133" i="3"/>
  <c r="EQ134" i="3"/>
  <c r="ER134" i="3"/>
  <c r="EQ135" i="3"/>
  <c r="ER135" i="3"/>
  <c r="EQ136" i="3"/>
  <c r="ER136" i="3"/>
  <c r="EQ137" i="3"/>
  <c r="ER137" i="3"/>
  <c r="EQ138" i="3"/>
  <c r="ER138" i="3"/>
  <c r="EQ139" i="3"/>
  <c r="ER139" i="3"/>
  <c r="EQ140" i="3"/>
  <c r="ER140" i="3"/>
  <c r="EQ141" i="3"/>
  <c r="ER141" i="3"/>
  <c r="EQ142" i="3"/>
  <c r="ER142" i="3"/>
  <c r="EQ143" i="3"/>
  <c r="ER143" i="3"/>
  <c r="EQ144" i="3"/>
  <c r="ER144" i="3"/>
  <c r="EQ145" i="3"/>
  <c r="ER145" i="3"/>
  <c r="EQ146" i="3"/>
  <c r="ER146" i="3"/>
  <c r="EQ147" i="3"/>
  <c r="ER147" i="3"/>
  <c r="EQ148" i="3"/>
  <c r="ER148" i="3"/>
  <c r="EQ149" i="3"/>
  <c r="ER149" i="3"/>
  <c r="EQ150" i="3"/>
  <c r="ER150" i="3"/>
  <c r="EQ151" i="3"/>
  <c r="ER151" i="3"/>
  <c r="EQ152" i="3"/>
  <c r="ER152" i="3"/>
  <c r="EQ153" i="3"/>
  <c r="ER153" i="3"/>
  <c r="EQ157" i="3"/>
  <c r="ER157" i="3"/>
  <c r="EQ158" i="3"/>
  <c r="ER158" i="3"/>
  <c r="EQ159" i="3"/>
  <c r="ER159" i="3"/>
  <c r="EQ160" i="3"/>
  <c r="ER160" i="3"/>
  <c r="EQ161" i="3"/>
  <c r="ER161" i="3"/>
  <c r="EQ162" i="3"/>
  <c r="ER162" i="3"/>
  <c r="EQ163" i="3"/>
  <c r="ER163" i="3"/>
  <c r="EQ164" i="3"/>
  <c r="ER164" i="3"/>
  <c r="EQ165" i="3"/>
  <c r="ER165" i="3"/>
  <c r="EQ166" i="3"/>
  <c r="ER166" i="3"/>
  <c r="EQ167" i="3"/>
  <c r="ER167" i="3"/>
  <c r="EQ168" i="3"/>
  <c r="ER168" i="3"/>
  <c r="EQ169" i="3"/>
  <c r="ER169" i="3"/>
  <c r="EQ170" i="3"/>
  <c r="ER170" i="3"/>
  <c r="EQ171" i="3"/>
  <c r="ER171" i="3"/>
  <c r="EQ172" i="3"/>
  <c r="ER172" i="3"/>
  <c r="EQ173" i="3"/>
  <c r="ER173" i="3"/>
  <c r="EQ174" i="3"/>
  <c r="ER174" i="3"/>
  <c r="EQ175" i="3"/>
  <c r="ER175" i="3"/>
  <c r="EQ176" i="3"/>
  <c r="ER176" i="3"/>
  <c r="EQ177" i="3"/>
  <c r="ER177" i="3"/>
  <c r="EQ178" i="3"/>
  <c r="ER178" i="3"/>
  <c r="EQ179" i="3"/>
  <c r="ER179" i="3"/>
  <c r="EQ180" i="3"/>
  <c r="ER180" i="3"/>
  <c r="EQ181" i="3"/>
  <c r="ER181" i="3"/>
  <c r="EQ182" i="3"/>
  <c r="ER182" i="3"/>
  <c r="EQ183" i="3"/>
  <c r="ER183" i="3"/>
  <c r="EQ184" i="3"/>
  <c r="ER184" i="3"/>
  <c r="EQ185" i="3"/>
  <c r="ER185" i="3"/>
  <c r="EQ186" i="3"/>
  <c r="ER186" i="3"/>
  <c r="EQ190" i="3"/>
  <c r="ER190" i="3"/>
  <c r="EQ191" i="3"/>
  <c r="ER191" i="3"/>
  <c r="EQ192" i="3"/>
  <c r="ER192" i="3"/>
  <c r="EQ193" i="3"/>
  <c r="ER193" i="3"/>
  <c r="EQ194" i="3"/>
  <c r="ER194" i="3"/>
  <c r="EQ195" i="3"/>
  <c r="ER195" i="3"/>
  <c r="EQ196" i="3"/>
  <c r="ER196" i="3"/>
  <c r="EQ197" i="3"/>
  <c r="ER197" i="3"/>
  <c r="EQ198" i="3"/>
  <c r="ER198" i="3"/>
  <c r="EQ199" i="3"/>
  <c r="ER199" i="3"/>
  <c r="EQ200" i="3"/>
  <c r="ER200" i="3"/>
  <c r="EQ201" i="3"/>
  <c r="ER201" i="3"/>
  <c r="EQ202" i="3"/>
  <c r="ER202" i="3"/>
  <c r="EQ203" i="3"/>
  <c r="ER203" i="3"/>
  <c r="EQ204" i="3"/>
  <c r="ER204" i="3"/>
  <c r="EQ205" i="3"/>
  <c r="ER205" i="3"/>
  <c r="EQ206" i="3"/>
  <c r="ER206" i="3"/>
  <c r="EQ207" i="3"/>
  <c r="ER207" i="3"/>
  <c r="EQ208" i="3"/>
  <c r="ER208" i="3"/>
  <c r="EQ209" i="3"/>
  <c r="ER209" i="3"/>
  <c r="EQ210" i="3"/>
  <c r="ER210" i="3"/>
  <c r="EQ211" i="3"/>
  <c r="ER211" i="3"/>
  <c r="EQ212" i="3"/>
  <c r="ER212" i="3"/>
  <c r="EQ213" i="3"/>
  <c r="ER213" i="3"/>
  <c r="EQ214" i="3"/>
  <c r="ER214" i="3"/>
  <c r="ES25" i="3"/>
  <c r="ET25" i="3"/>
  <c r="ES26" i="3"/>
  <c r="ET26" i="3"/>
  <c r="ES27" i="3"/>
  <c r="ET27" i="3"/>
  <c r="ES28" i="3"/>
  <c r="ET28" i="3"/>
  <c r="ES29" i="3"/>
  <c r="ET29" i="3"/>
  <c r="ES30" i="3"/>
  <c r="ET30" i="3"/>
  <c r="ES31" i="3"/>
  <c r="ET31" i="3"/>
  <c r="ES32" i="3"/>
  <c r="ET32" i="3"/>
  <c r="ES33" i="3"/>
  <c r="ET33" i="3"/>
  <c r="ES34" i="3"/>
  <c r="ET34" i="3"/>
  <c r="ES35" i="3"/>
  <c r="ET35" i="3"/>
  <c r="ES36" i="3"/>
  <c r="ET36" i="3"/>
  <c r="ES37" i="3"/>
  <c r="ET37" i="3"/>
  <c r="ES38" i="3"/>
  <c r="ET38" i="3"/>
  <c r="ES39" i="3"/>
  <c r="ET39" i="3"/>
  <c r="ES40" i="3"/>
  <c r="ET40" i="3"/>
  <c r="ES41" i="3"/>
  <c r="ET41" i="3"/>
  <c r="ES42" i="3"/>
  <c r="ET42" i="3"/>
  <c r="ES43" i="3"/>
  <c r="ET43" i="3"/>
  <c r="ES44" i="3"/>
  <c r="ET44" i="3"/>
  <c r="ES45" i="3"/>
  <c r="ET45" i="3"/>
  <c r="ES46" i="3"/>
  <c r="ET46" i="3"/>
  <c r="ES47" i="3"/>
  <c r="ET47" i="3"/>
  <c r="ES48" i="3"/>
  <c r="ET48" i="3"/>
  <c r="ET49" i="3"/>
  <c r="ET50" i="3"/>
  <c r="ET51" i="3"/>
  <c r="ET52" i="3"/>
  <c r="ET53" i="3"/>
  <c r="ET54" i="3"/>
  <c r="ES58" i="3"/>
  <c r="ET58" i="3"/>
  <c r="ES59" i="3"/>
  <c r="ET59" i="3"/>
  <c r="ES60" i="3"/>
  <c r="ET60" i="3"/>
  <c r="ES61" i="3"/>
  <c r="ET61" i="3"/>
  <c r="ES62" i="3"/>
  <c r="ET62" i="3"/>
  <c r="ES63" i="3"/>
  <c r="ET63" i="3"/>
  <c r="ES64" i="3"/>
  <c r="ET64" i="3"/>
  <c r="ES65" i="3"/>
  <c r="ET65" i="3"/>
  <c r="ES66" i="3"/>
  <c r="ET66" i="3"/>
  <c r="ES67" i="3"/>
  <c r="ET67" i="3"/>
  <c r="ES68" i="3"/>
  <c r="ET68" i="3"/>
  <c r="ES69" i="3"/>
  <c r="ET69" i="3"/>
  <c r="ES70" i="3"/>
  <c r="ET70" i="3"/>
  <c r="ES71" i="3"/>
  <c r="ET71" i="3"/>
  <c r="ES72" i="3"/>
  <c r="ET72" i="3"/>
  <c r="ES73" i="3"/>
  <c r="ET73" i="3"/>
  <c r="ES74" i="3"/>
  <c r="ET74" i="3"/>
  <c r="ES75" i="3"/>
  <c r="ET75" i="3"/>
  <c r="ET76" i="3"/>
  <c r="ET77" i="3"/>
  <c r="ET78" i="3"/>
  <c r="ET79" i="3"/>
  <c r="ET80" i="3"/>
  <c r="ET81" i="3"/>
  <c r="ET82" i="3"/>
  <c r="ET83" i="3"/>
  <c r="ET84" i="3"/>
  <c r="ET85" i="3"/>
  <c r="ET86" i="3"/>
  <c r="ET87" i="3"/>
  <c r="ET91" i="3"/>
  <c r="ET92" i="3"/>
  <c r="ET93" i="3"/>
  <c r="ET94" i="3"/>
  <c r="ET95" i="3"/>
  <c r="ET96" i="3"/>
  <c r="ES97" i="3"/>
  <c r="ET97" i="3"/>
  <c r="ES98" i="3"/>
  <c r="ET98" i="3"/>
  <c r="ES99" i="3"/>
  <c r="ET99" i="3"/>
  <c r="ES100" i="3"/>
  <c r="ET100" i="3"/>
  <c r="ES101" i="3"/>
  <c r="ET101" i="3"/>
  <c r="ES102" i="3"/>
  <c r="ET102" i="3"/>
  <c r="ET103" i="3"/>
  <c r="ET104" i="3"/>
  <c r="ET105" i="3"/>
  <c r="ET106" i="3"/>
  <c r="ET107" i="3"/>
  <c r="ET108" i="3"/>
  <c r="ET109" i="3"/>
  <c r="ET110" i="3"/>
  <c r="ET111" i="3"/>
  <c r="ET112" i="3"/>
  <c r="ET113" i="3"/>
  <c r="ET114" i="3"/>
  <c r="ET115" i="3"/>
  <c r="ET116" i="3"/>
  <c r="ET117" i="3"/>
  <c r="ET118" i="3"/>
  <c r="ET119" i="3"/>
  <c r="ET120" i="3"/>
  <c r="ES124" i="3"/>
  <c r="ET124" i="3"/>
  <c r="ES125" i="3"/>
  <c r="ET125" i="3"/>
  <c r="ES126" i="3"/>
  <c r="ET126" i="3"/>
  <c r="ES127" i="3"/>
  <c r="ET127" i="3"/>
  <c r="ES128" i="3"/>
  <c r="ET128" i="3"/>
  <c r="ES129" i="3"/>
  <c r="ET129" i="3"/>
  <c r="ES130" i="3"/>
  <c r="ET130" i="3"/>
  <c r="ES131" i="3"/>
  <c r="ET131" i="3"/>
  <c r="ES132" i="3"/>
  <c r="ET132" i="3"/>
  <c r="ES133" i="3"/>
  <c r="ET133" i="3"/>
  <c r="ES134" i="3"/>
  <c r="ET134" i="3"/>
  <c r="ES135" i="3"/>
  <c r="ET135" i="3"/>
  <c r="ES136" i="3"/>
  <c r="ET136" i="3"/>
  <c r="ES137" i="3"/>
  <c r="ET137" i="3"/>
  <c r="ES138" i="3"/>
  <c r="ET138" i="3"/>
  <c r="ES139" i="3"/>
  <c r="ET139" i="3"/>
  <c r="ES140" i="3"/>
  <c r="ET140" i="3"/>
  <c r="ES141" i="3"/>
  <c r="ET141" i="3"/>
  <c r="ES142" i="3"/>
  <c r="ET142" i="3"/>
  <c r="ES143" i="3"/>
  <c r="ET143" i="3"/>
  <c r="ES144" i="3"/>
  <c r="ET144" i="3"/>
  <c r="ES145" i="3"/>
  <c r="ET145" i="3"/>
  <c r="ES146" i="3"/>
  <c r="ET146" i="3"/>
  <c r="ES147" i="3"/>
  <c r="ET147" i="3"/>
  <c r="ET148" i="3"/>
  <c r="ET149" i="3"/>
  <c r="ET150" i="3"/>
  <c r="ET151" i="3"/>
  <c r="ET152" i="3"/>
  <c r="ET153" i="3"/>
  <c r="ET157" i="3"/>
  <c r="ET158" i="3"/>
  <c r="ET159" i="3"/>
  <c r="ET160" i="3"/>
  <c r="ET161" i="3"/>
  <c r="ET162" i="3"/>
  <c r="ET163" i="3"/>
  <c r="ES164" i="3"/>
  <c r="ET164" i="3"/>
  <c r="ES165" i="3"/>
  <c r="ET165" i="3"/>
  <c r="ES166" i="3"/>
  <c r="ET166" i="3"/>
  <c r="ES167" i="3"/>
  <c r="ET167" i="3"/>
  <c r="ES168" i="3"/>
  <c r="ET168" i="3"/>
  <c r="ET169" i="3"/>
  <c r="ET170" i="3"/>
  <c r="ET171" i="3"/>
  <c r="ET172" i="3"/>
  <c r="ET173" i="3"/>
  <c r="ET174" i="3"/>
  <c r="ET175" i="3"/>
  <c r="ET176" i="3"/>
  <c r="ET177" i="3"/>
  <c r="ET178" i="3"/>
  <c r="ET179" i="3"/>
  <c r="ET180" i="3"/>
  <c r="ET181" i="3"/>
  <c r="ET182" i="3"/>
  <c r="ET183" i="3"/>
  <c r="ET184" i="3"/>
  <c r="ET185" i="3"/>
  <c r="ET186" i="3"/>
  <c r="ET190" i="3"/>
  <c r="ET191" i="3"/>
  <c r="ET192" i="3"/>
  <c r="ET193" i="3"/>
  <c r="ET194" i="3"/>
  <c r="ET195" i="3"/>
  <c r="ET196" i="3"/>
  <c r="ES197" i="3"/>
  <c r="ET197" i="3"/>
  <c r="ES198" i="3"/>
  <c r="ET198" i="3"/>
  <c r="ES199" i="3"/>
  <c r="ET199" i="3"/>
  <c r="ES200" i="3"/>
  <c r="ET200" i="3"/>
  <c r="ES201" i="3"/>
  <c r="ET201" i="3"/>
  <c r="ET202" i="3"/>
  <c r="ET203" i="3"/>
  <c r="ET204" i="3"/>
  <c r="ET205" i="3"/>
  <c r="ET206" i="3"/>
  <c r="ET207" i="3"/>
  <c r="ET208" i="3"/>
  <c r="ET209" i="3"/>
  <c r="ET210" i="3"/>
  <c r="ET211" i="3"/>
  <c r="ET212" i="3"/>
  <c r="ET213" i="3"/>
  <c r="ET214" i="3"/>
  <c r="ET222" i="3"/>
  <c r="EU37" i="3"/>
  <c r="EU38" i="3"/>
  <c r="EU39" i="3"/>
  <c r="EU40" i="3"/>
  <c r="EU41" i="3"/>
  <c r="EU42" i="3"/>
  <c r="EU43" i="3"/>
  <c r="EU44" i="3"/>
  <c r="EU45" i="3"/>
  <c r="EU46" i="3"/>
  <c r="EU47" i="3"/>
  <c r="EU48" i="3"/>
  <c r="EU49" i="3"/>
  <c r="EU50" i="3"/>
  <c r="EU51" i="3"/>
  <c r="EU52" i="3"/>
  <c r="EU53" i="3"/>
  <c r="EU54" i="3"/>
  <c r="EU70" i="3"/>
  <c r="EU71" i="3"/>
  <c r="EU72" i="3"/>
  <c r="EU73" i="3"/>
  <c r="EU74" i="3"/>
  <c r="EU75" i="3"/>
  <c r="EU82" i="3"/>
  <c r="EU83" i="3"/>
  <c r="EU84" i="3"/>
  <c r="EU85" i="3"/>
  <c r="EU86" i="3"/>
  <c r="EU87" i="3"/>
  <c r="EU91" i="3"/>
  <c r="EU92" i="3"/>
  <c r="EU93" i="3"/>
  <c r="EU94" i="3"/>
  <c r="EU95" i="3"/>
  <c r="EU96" i="3"/>
  <c r="EU97" i="3"/>
  <c r="EU98" i="3"/>
  <c r="EU99" i="3"/>
  <c r="EU100" i="3"/>
  <c r="EU101" i="3"/>
  <c r="EU102" i="3"/>
  <c r="EU103" i="3"/>
  <c r="EU104" i="3"/>
  <c r="EU105" i="3"/>
  <c r="EU106" i="3"/>
  <c r="EU107" i="3"/>
  <c r="EU108" i="3"/>
  <c r="EU109" i="3"/>
  <c r="EU110" i="3"/>
  <c r="EU111" i="3"/>
  <c r="EU112" i="3"/>
  <c r="EU113" i="3"/>
  <c r="EU114" i="3"/>
  <c r="EU115" i="3"/>
  <c r="EU116" i="3"/>
  <c r="EU117" i="3"/>
  <c r="EU118" i="3"/>
  <c r="EU119" i="3"/>
  <c r="EU120" i="3"/>
  <c r="EU136" i="3"/>
  <c r="EU137" i="3"/>
  <c r="EU138" i="3"/>
  <c r="EU139" i="3"/>
  <c r="EU140" i="3"/>
  <c r="EU141" i="3"/>
  <c r="EU142" i="3"/>
  <c r="EU143" i="3"/>
  <c r="EU144" i="3"/>
  <c r="EU145" i="3"/>
  <c r="EU146" i="3"/>
  <c r="EU147" i="3"/>
  <c r="EU148" i="3"/>
  <c r="EU149" i="3"/>
  <c r="EU150" i="3"/>
  <c r="EU151" i="3"/>
  <c r="EU152" i="3"/>
  <c r="EU153" i="3"/>
  <c r="EU157" i="3"/>
  <c r="EU158" i="3"/>
  <c r="EU159" i="3"/>
  <c r="EU160" i="3"/>
  <c r="EU161" i="3"/>
  <c r="EU162" i="3"/>
  <c r="EU163" i="3"/>
  <c r="EU164" i="3"/>
  <c r="EU165" i="3"/>
  <c r="EU166" i="3"/>
  <c r="EU167" i="3"/>
  <c r="EU168" i="3"/>
  <c r="EU169" i="3"/>
  <c r="EU170" i="3"/>
  <c r="EU171" i="3"/>
  <c r="EU172" i="3"/>
  <c r="EU173" i="3"/>
  <c r="EU174" i="3"/>
  <c r="EU175" i="3"/>
  <c r="EU176" i="3"/>
  <c r="EU177" i="3"/>
  <c r="EU178" i="3"/>
  <c r="EU179" i="3"/>
  <c r="EU180" i="3"/>
  <c r="EU181" i="3"/>
  <c r="EU182" i="3"/>
  <c r="EU183" i="3"/>
  <c r="EU184" i="3"/>
  <c r="EU185" i="3"/>
  <c r="EU186" i="3"/>
  <c r="EU190" i="3"/>
  <c r="EU191" i="3"/>
  <c r="EU192" i="3"/>
  <c r="EU193" i="3"/>
  <c r="EU194" i="3"/>
  <c r="EU195" i="3"/>
  <c r="EU196" i="3"/>
  <c r="EU197" i="3"/>
  <c r="EU198" i="3"/>
  <c r="EU199" i="3"/>
  <c r="EU200" i="3"/>
  <c r="EU201" i="3"/>
  <c r="EU202" i="3"/>
  <c r="EU203" i="3"/>
  <c r="EU204" i="3"/>
  <c r="EU205" i="3"/>
  <c r="EU206" i="3"/>
  <c r="EU207" i="3"/>
  <c r="EU208" i="3"/>
  <c r="EU209" i="3"/>
  <c r="EU210" i="3"/>
  <c r="EU211" i="3"/>
  <c r="EU212" i="3"/>
  <c r="EU213" i="3"/>
  <c r="EU214" i="3"/>
  <c r="EU222" i="3"/>
  <c r="ES49" i="3"/>
  <c r="ES50" i="3"/>
  <c r="ES51" i="3"/>
  <c r="ES52" i="3"/>
  <c r="ES53" i="3"/>
  <c r="ES54" i="3"/>
  <c r="ES76" i="3"/>
  <c r="ES77" i="3"/>
  <c r="ES78" i="3"/>
  <c r="ES79" i="3"/>
  <c r="ES80" i="3"/>
  <c r="ES81" i="3"/>
  <c r="ES82" i="3"/>
  <c r="ES83" i="3"/>
  <c r="ES84" i="3"/>
  <c r="ES85" i="3"/>
  <c r="ES86" i="3"/>
  <c r="ES87" i="3"/>
  <c r="ES91" i="3"/>
  <c r="ES92" i="3"/>
  <c r="ES93" i="3"/>
  <c r="ES94" i="3"/>
  <c r="ES95" i="3"/>
  <c r="ES96" i="3"/>
  <c r="ES103" i="3"/>
  <c r="ES104" i="3"/>
  <c r="ES105" i="3"/>
  <c r="ES106" i="3"/>
  <c r="ES107" i="3"/>
  <c r="ES108" i="3"/>
  <c r="ES109" i="3"/>
  <c r="ES110" i="3"/>
  <c r="ES111" i="3"/>
  <c r="ES112" i="3"/>
  <c r="ES113" i="3"/>
  <c r="ES114" i="3"/>
  <c r="ES115" i="3"/>
  <c r="ES116" i="3"/>
  <c r="ES117" i="3"/>
  <c r="ES118" i="3"/>
  <c r="ES119" i="3"/>
  <c r="ES120" i="3"/>
  <c r="ES148" i="3"/>
  <c r="ES149" i="3"/>
  <c r="ES150" i="3"/>
  <c r="ES151" i="3"/>
  <c r="ES152" i="3"/>
  <c r="ES153" i="3"/>
  <c r="ES157" i="3"/>
  <c r="ES158" i="3"/>
  <c r="ES159" i="3"/>
  <c r="ES160" i="3"/>
  <c r="ES161" i="3"/>
  <c r="ES162" i="3"/>
  <c r="ES163" i="3"/>
  <c r="ES169" i="3"/>
  <c r="ES170" i="3"/>
  <c r="ES171" i="3"/>
  <c r="ES172" i="3"/>
  <c r="ES173" i="3"/>
  <c r="ES174" i="3"/>
  <c r="ES175" i="3"/>
  <c r="ES176" i="3"/>
  <c r="ES177" i="3"/>
  <c r="ES178" i="3"/>
  <c r="ES179" i="3"/>
  <c r="ES180" i="3"/>
  <c r="ES181" i="3"/>
  <c r="ES182" i="3"/>
  <c r="ES183" i="3"/>
  <c r="ES184" i="3"/>
  <c r="ES185" i="3"/>
  <c r="ES186" i="3"/>
  <c r="ES190" i="3"/>
  <c r="ES191" i="3"/>
  <c r="ES192" i="3"/>
  <c r="ES193" i="3"/>
  <c r="ES194" i="3"/>
  <c r="ES195" i="3"/>
  <c r="ES196" i="3"/>
  <c r="ES202" i="3"/>
  <c r="ES203" i="3"/>
  <c r="ES204" i="3"/>
  <c r="ES205" i="3"/>
  <c r="ES206" i="3"/>
  <c r="ES207" i="3"/>
  <c r="ES208" i="3"/>
  <c r="ES209" i="3"/>
  <c r="ES210" i="3"/>
  <c r="ES211" i="3"/>
  <c r="ES212" i="3"/>
  <c r="ES213" i="3"/>
  <c r="ES214" i="3"/>
  <c r="ES222" i="3"/>
  <c r="EB25" i="3"/>
  <c r="EC25" i="3"/>
  <c r="EB26" i="3"/>
  <c r="EC26" i="3"/>
  <c r="EB27" i="3"/>
  <c r="EC27" i="3"/>
  <c r="EB28" i="3"/>
  <c r="EC28" i="3"/>
  <c r="EB29" i="3"/>
  <c r="EC29" i="3"/>
  <c r="EB30" i="3"/>
  <c r="EC30" i="3"/>
  <c r="EB31" i="3"/>
  <c r="EC31" i="3"/>
  <c r="EB32" i="3"/>
  <c r="EC32" i="3"/>
  <c r="EB33" i="3"/>
  <c r="EC33" i="3"/>
  <c r="EB34" i="3"/>
  <c r="EC34" i="3"/>
  <c r="EB35" i="3"/>
  <c r="EC35" i="3"/>
  <c r="EB36" i="3"/>
  <c r="EC36" i="3"/>
  <c r="EC37" i="3"/>
  <c r="EC38" i="3"/>
  <c r="EC39" i="3"/>
  <c r="EC40" i="3"/>
  <c r="EC41" i="3"/>
  <c r="EC42" i="3"/>
  <c r="EC43" i="3"/>
  <c r="EC44" i="3"/>
  <c r="EC45" i="3"/>
  <c r="EC46" i="3"/>
  <c r="EC47" i="3"/>
  <c r="EC48" i="3"/>
  <c r="EC49" i="3"/>
  <c r="EC50" i="3"/>
  <c r="EC51" i="3"/>
  <c r="EC52" i="3"/>
  <c r="EC53" i="3"/>
  <c r="EC54" i="3"/>
  <c r="EB58" i="3"/>
  <c r="EC58" i="3"/>
  <c r="EB59" i="3"/>
  <c r="EC59" i="3"/>
  <c r="EB60" i="3"/>
  <c r="EC60" i="3"/>
  <c r="EB61" i="3"/>
  <c r="EC61" i="3"/>
  <c r="EB62" i="3"/>
  <c r="EC62" i="3"/>
  <c r="EB63" i="3"/>
  <c r="EC63" i="3"/>
  <c r="EB64" i="3"/>
  <c r="EC64" i="3"/>
  <c r="EB65" i="3"/>
  <c r="EC65" i="3"/>
  <c r="EB66" i="3"/>
  <c r="EC66" i="3"/>
  <c r="EB67" i="3"/>
  <c r="EC67" i="3"/>
  <c r="EB68" i="3"/>
  <c r="EC68" i="3"/>
  <c r="EB69" i="3"/>
  <c r="EC69" i="3"/>
  <c r="EC70" i="3"/>
  <c r="EC71" i="3"/>
  <c r="EC72" i="3"/>
  <c r="EC73" i="3"/>
  <c r="EC74" i="3"/>
  <c r="EC75" i="3"/>
  <c r="EB76" i="3"/>
  <c r="EC76" i="3"/>
  <c r="EB77" i="3"/>
  <c r="EC77" i="3"/>
  <c r="EB78" i="3"/>
  <c r="EC78" i="3"/>
  <c r="EB79" i="3"/>
  <c r="EC79" i="3"/>
  <c r="EB80" i="3"/>
  <c r="EC80" i="3"/>
  <c r="EB81" i="3"/>
  <c r="EC81" i="3"/>
  <c r="EC82" i="3"/>
  <c r="EC83" i="3"/>
  <c r="EC84" i="3"/>
  <c r="EC85" i="3"/>
  <c r="EC86" i="3"/>
  <c r="EC87" i="3"/>
  <c r="EC91" i="3"/>
  <c r="EC92" i="3"/>
  <c r="EC93" i="3"/>
  <c r="EC94" i="3"/>
  <c r="EC95" i="3"/>
  <c r="EC96" i="3"/>
  <c r="EC97" i="3"/>
  <c r="EC98" i="3"/>
  <c r="EC99" i="3"/>
  <c r="EC100" i="3"/>
  <c r="EC101" i="3"/>
  <c r="EC102" i="3"/>
  <c r="EC103" i="3"/>
  <c r="EC104" i="3"/>
  <c r="EC105" i="3"/>
  <c r="EC106" i="3"/>
  <c r="EC107" i="3"/>
  <c r="EC108" i="3"/>
  <c r="EC109" i="3"/>
  <c r="EC110" i="3"/>
  <c r="EC111" i="3"/>
  <c r="EC112" i="3"/>
  <c r="EC113" i="3"/>
  <c r="EC114" i="3"/>
  <c r="EC115" i="3"/>
  <c r="EC116" i="3"/>
  <c r="EC117" i="3"/>
  <c r="EC118" i="3"/>
  <c r="EC119" i="3"/>
  <c r="EC120" i="3"/>
  <c r="EB124" i="3"/>
  <c r="EC124" i="3"/>
  <c r="EB125" i="3"/>
  <c r="EC125" i="3"/>
  <c r="EB126" i="3"/>
  <c r="EC126" i="3"/>
  <c r="EB127" i="3"/>
  <c r="EC127" i="3"/>
  <c r="EB128" i="3"/>
  <c r="EC128" i="3"/>
  <c r="EB129" i="3"/>
  <c r="EC129" i="3"/>
  <c r="EB130" i="3"/>
  <c r="EC130" i="3"/>
  <c r="EB131" i="3"/>
  <c r="EC131" i="3"/>
  <c r="EB132" i="3"/>
  <c r="EC132" i="3"/>
  <c r="EB133" i="3"/>
  <c r="EC133" i="3"/>
  <c r="EB134" i="3"/>
  <c r="EC134" i="3"/>
  <c r="EB135" i="3"/>
  <c r="EC135" i="3"/>
  <c r="EC136" i="3"/>
  <c r="EC137" i="3"/>
  <c r="EC138" i="3"/>
  <c r="EC139" i="3"/>
  <c r="EC140" i="3"/>
  <c r="EC141" i="3"/>
  <c r="EC142" i="3"/>
  <c r="EC143" i="3"/>
  <c r="EC144" i="3"/>
  <c r="EC145" i="3"/>
  <c r="EC146" i="3"/>
  <c r="EC147" i="3"/>
  <c r="EC148" i="3"/>
  <c r="EC149" i="3"/>
  <c r="EC150" i="3"/>
  <c r="EC151" i="3"/>
  <c r="EC152" i="3"/>
  <c r="EC153" i="3"/>
  <c r="EC157" i="3"/>
  <c r="EC158" i="3"/>
  <c r="EC159" i="3"/>
  <c r="EC160" i="3"/>
  <c r="EC161" i="3"/>
  <c r="EC162" i="3"/>
  <c r="EC163" i="3"/>
  <c r="EC164" i="3"/>
  <c r="EC165" i="3"/>
  <c r="EC166" i="3"/>
  <c r="EC167" i="3"/>
  <c r="EC168" i="3"/>
  <c r="EC169" i="3"/>
  <c r="EC170" i="3"/>
  <c r="EC171" i="3"/>
  <c r="EC172" i="3"/>
  <c r="EC173" i="3"/>
  <c r="EC174" i="3"/>
  <c r="EC175" i="3"/>
  <c r="EC176" i="3"/>
  <c r="EC177" i="3"/>
  <c r="EC178" i="3"/>
  <c r="EC179" i="3"/>
  <c r="EC180" i="3"/>
  <c r="EC181" i="3"/>
  <c r="EC182" i="3"/>
  <c r="EC183" i="3"/>
  <c r="EC184" i="3"/>
  <c r="EC185" i="3"/>
  <c r="EC186" i="3"/>
  <c r="EC190" i="3"/>
  <c r="EC191" i="3"/>
  <c r="EC192" i="3"/>
  <c r="EC193" i="3"/>
  <c r="EC194" i="3"/>
  <c r="EC195" i="3"/>
  <c r="EC196" i="3"/>
  <c r="EC197" i="3"/>
  <c r="EC198" i="3"/>
  <c r="EC199" i="3"/>
  <c r="EC200" i="3"/>
  <c r="EC201" i="3"/>
  <c r="EC202" i="3"/>
  <c r="EC203" i="3"/>
  <c r="EC204" i="3"/>
  <c r="EC205" i="3"/>
  <c r="EC206" i="3"/>
  <c r="EC207" i="3"/>
  <c r="EC208" i="3"/>
  <c r="EC209" i="3"/>
  <c r="EC210" i="3"/>
  <c r="EC211" i="3"/>
  <c r="EC212" i="3"/>
  <c r="EC213" i="3"/>
  <c r="EC214" i="3"/>
  <c r="EC222" i="3"/>
  <c r="DX31" i="3"/>
  <c r="DY31" i="3"/>
  <c r="DX32" i="3"/>
  <c r="DY32" i="3"/>
  <c r="DX33" i="3"/>
  <c r="DY33" i="3"/>
  <c r="DX34" i="3"/>
  <c r="DY34" i="3"/>
  <c r="DX35" i="3"/>
  <c r="DY35" i="3"/>
  <c r="DX36" i="3"/>
  <c r="DY36" i="3"/>
  <c r="DX37" i="3"/>
  <c r="DY37" i="3"/>
  <c r="DX38" i="3"/>
  <c r="DY38" i="3"/>
  <c r="DX39" i="3"/>
  <c r="DY39" i="3"/>
  <c r="DX40" i="3"/>
  <c r="DY40" i="3"/>
  <c r="DX41" i="3"/>
  <c r="DY41" i="3"/>
  <c r="DX42" i="3"/>
  <c r="DY42" i="3"/>
  <c r="DX43" i="3"/>
  <c r="DY43" i="3"/>
  <c r="DX44" i="3"/>
  <c r="DY44" i="3"/>
  <c r="DX45" i="3"/>
  <c r="DY45" i="3"/>
  <c r="DX46" i="3"/>
  <c r="DY46" i="3"/>
  <c r="DX47" i="3"/>
  <c r="DY47" i="3"/>
  <c r="DX48" i="3"/>
  <c r="DY48" i="3"/>
  <c r="DX49" i="3"/>
  <c r="DY49" i="3"/>
  <c r="DX50" i="3"/>
  <c r="DY50" i="3"/>
  <c r="DX51" i="3"/>
  <c r="DY51" i="3"/>
  <c r="DX52" i="3"/>
  <c r="DY52" i="3"/>
  <c r="DX53" i="3"/>
  <c r="DY53" i="3"/>
  <c r="DX54" i="3"/>
  <c r="DY54" i="3"/>
  <c r="DX58" i="3"/>
  <c r="DY58" i="3"/>
  <c r="DX59" i="3"/>
  <c r="DY59" i="3"/>
  <c r="DX60" i="3"/>
  <c r="DY60" i="3"/>
  <c r="DX61" i="3"/>
  <c r="DY61" i="3"/>
  <c r="DX62" i="3"/>
  <c r="DY62" i="3"/>
  <c r="DX63" i="3"/>
  <c r="DY63" i="3"/>
  <c r="DX64" i="3"/>
  <c r="DY64" i="3"/>
  <c r="DX65" i="3"/>
  <c r="DY65" i="3"/>
  <c r="DX66" i="3"/>
  <c r="DY66" i="3"/>
  <c r="DX67" i="3"/>
  <c r="DY67" i="3"/>
  <c r="DX68" i="3"/>
  <c r="DY68" i="3"/>
  <c r="DX69" i="3"/>
  <c r="DY69" i="3"/>
  <c r="DX70" i="3"/>
  <c r="DY70" i="3"/>
  <c r="DX71" i="3"/>
  <c r="DY71" i="3"/>
  <c r="DX72" i="3"/>
  <c r="DY72" i="3"/>
  <c r="DX73" i="3"/>
  <c r="DY73" i="3"/>
  <c r="DX74" i="3"/>
  <c r="DY74" i="3"/>
  <c r="DX75" i="3"/>
  <c r="DY75" i="3"/>
  <c r="DX76" i="3"/>
  <c r="DY76" i="3"/>
  <c r="DX77" i="3"/>
  <c r="DY77" i="3"/>
  <c r="DX78" i="3"/>
  <c r="DY78" i="3"/>
  <c r="DX79" i="3"/>
  <c r="DY79" i="3"/>
  <c r="DX80" i="3"/>
  <c r="DY80" i="3"/>
  <c r="DX81" i="3"/>
  <c r="DY81" i="3"/>
  <c r="DX82" i="3"/>
  <c r="DY82" i="3"/>
  <c r="DX83" i="3"/>
  <c r="DY83" i="3"/>
  <c r="DX84" i="3"/>
  <c r="DY84" i="3"/>
  <c r="DX85" i="3"/>
  <c r="DY85" i="3"/>
  <c r="DX86" i="3"/>
  <c r="DY86" i="3"/>
  <c r="DX87" i="3"/>
  <c r="DY87" i="3"/>
  <c r="DX91" i="3"/>
  <c r="DY91" i="3"/>
  <c r="DX92" i="3"/>
  <c r="DY92" i="3"/>
  <c r="DX93" i="3"/>
  <c r="DY93" i="3"/>
  <c r="DX94" i="3"/>
  <c r="DY94" i="3"/>
  <c r="DX95" i="3"/>
  <c r="DY95" i="3"/>
  <c r="DX96" i="3"/>
  <c r="DY96" i="3"/>
  <c r="DX97" i="3"/>
  <c r="DY97" i="3"/>
  <c r="DX98" i="3"/>
  <c r="DY98" i="3"/>
  <c r="DX99" i="3"/>
  <c r="DY99" i="3"/>
  <c r="DX100" i="3"/>
  <c r="DY100" i="3"/>
  <c r="DX101" i="3"/>
  <c r="DY101" i="3"/>
  <c r="DX102" i="3"/>
  <c r="DY102" i="3"/>
  <c r="DX103" i="3"/>
  <c r="DY103" i="3"/>
  <c r="DX104" i="3"/>
  <c r="DY104" i="3"/>
  <c r="DX105" i="3"/>
  <c r="DY105" i="3"/>
  <c r="DX106" i="3"/>
  <c r="DY106" i="3"/>
  <c r="DX107" i="3"/>
  <c r="DY107" i="3"/>
  <c r="DX108" i="3"/>
  <c r="DY108" i="3"/>
  <c r="DX109" i="3"/>
  <c r="DY109" i="3"/>
  <c r="DX110" i="3"/>
  <c r="DY110" i="3"/>
  <c r="DX111" i="3"/>
  <c r="DY111" i="3"/>
  <c r="DX112" i="3"/>
  <c r="DY112" i="3"/>
  <c r="DX113" i="3"/>
  <c r="DY113" i="3"/>
  <c r="DX114" i="3"/>
  <c r="DY114" i="3"/>
  <c r="DX115" i="3"/>
  <c r="DY115" i="3"/>
  <c r="DX116" i="3"/>
  <c r="DY116" i="3"/>
  <c r="DX117" i="3"/>
  <c r="DY117" i="3"/>
  <c r="DX118" i="3"/>
  <c r="DY118" i="3"/>
  <c r="DX119" i="3"/>
  <c r="DY119" i="3"/>
  <c r="DX120" i="3"/>
  <c r="DY120" i="3"/>
  <c r="DX124" i="3"/>
  <c r="DY124" i="3"/>
  <c r="DX125" i="3"/>
  <c r="DY125" i="3"/>
  <c r="DX126" i="3"/>
  <c r="DY126" i="3"/>
  <c r="DX127" i="3"/>
  <c r="DY127" i="3"/>
  <c r="DX128" i="3"/>
  <c r="DY128" i="3"/>
  <c r="DX129" i="3"/>
  <c r="DY129" i="3"/>
  <c r="DX130" i="3"/>
  <c r="DY130" i="3"/>
  <c r="DX131" i="3"/>
  <c r="DY131" i="3"/>
  <c r="DX132" i="3"/>
  <c r="DY132" i="3"/>
  <c r="DX133" i="3"/>
  <c r="DY133" i="3"/>
  <c r="DX134" i="3"/>
  <c r="DY134" i="3"/>
  <c r="DX135" i="3"/>
  <c r="DY135" i="3"/>
  <c r="DX136" i="3"/>
  <c r="DY136" i="3"/>
  <c r="DX137" i="3"/>
  <c r="DY137" i="3"/>
  <c r="DX138" i="3"/>
  <c r="DY138" i="3"/>
  <c r="DX139" i="3"/>
  <c r="DY139" i="3"/>
  <c r="DX140" i="3"/>
  <c r="DY140" i="3"/>
  <c r="DX141" i="3"/>
  <c r="DY141" i="3"/>
  <c r="DX142" i="3"/>
  <c r="DY142" i="3"/>
  <c r="DX143" i="3"/>
  <c r="DY143" i="3"/>
  <c r="DX144" i="3"/>
  <c r="DY144" i="3"/>
  <c r="DX145" i="3"/>
  <c r="DY145" i="3"/>
  <c r="DX146" i="3"/>
  <c r="DY146" i="3"/>
  <c r="DX147" i="3"/>
  <c r="DY147" i="3"/>
  <c r="DX148" i="3"/>
  <c r="DY148" i="3"/>
  <c r="DX149" i="3"/>
  <c r="DY149" i="3"/>
  <c r="DX150" i="3"/>
  <c r="DY150" i="3"/>
  <c r="DX151" i="3"/>
  <c r="DY151" i="3"/>
  <c r="DX152" i="3"/>
  <c r="DY152" i="3"/>
  <c r="DX153" i="3"/>
  <c r="DY153" i="3"/>
  <c r="DX157" i="3"/>
  <c r="DY157" i="3"/>
  <c r="DX158" i="3"/>
  <c r="DY158" i="3"/>
  <c r="DX159" i="3"/>
  <c r="DY159" i="3"/>
  <c r="DX160" i="3"/>
  <c r="DY160" i="3"/>
  <c r="DX161" i="3"/>
  <c r="DY161" i="3"/>
  <c r="DX162" i="3"/>
  <c r="DY162" i="3"/>
  <c r="DX163" i="3"/>
  <c r="DY163" i="3"/>
  <c r="DX164" i="3"/>
  <c r="DY164" i="3"/>
  <c r="DX165" i="3"/>
  <c r="DY165" i="3"/>
  <c r="DX166" i="3"/>
  <c r="DY166" i="3"/>
  <c r="DX167" i="3"/>
  <c r="DY167" i="3"/>
  <c r="DX168" i="3"/>
  <c r="DY168" i="3"/>
  <c r="DX169" i="3"/>
  <c r="DY169" i="3"/>
  <c r="DX170" i="3"/>
  <c r="DY170" i="3"/>
  <c r="DX171" i="3"/>
  <c r="DY171" i="3"/>
  <c r="DX172" i="3"/>
  <c r="DY172" i="3"/>
  <c r="DX173" i="3"/>
  <c r="DY173" i="3"/>
  <c r="DX174" i="3"/>
  <c r="DY174" i="3"/>
  <c r="DX175" i="3"/>
  <c r="DY175" i="3"/>
  <c r="DX176" i="3"/>
  <c r="DY176" i="3"/>
  <c r="DX177" i="3"/>
  <c r="DY177" i="3"/>
  <c r="DX178" i="3"/>
  <c r="DY178" i="3"/>
  <c r="DX179" i="3"/>
  <c r="DY179" i="3"/>
  <c r="DX180" i="3"/>
  <c r="DY180" i="3"/>
  <c r="DX181" i="3"/>
  <c r="DY181" i="3"/>
  <c r="DX182" i="3"/>
  <c r="DY182" i="3"/>
  <c r="DX183" i="3"/>
  <c r="DY183" i="3"/>
  <c r="DX184" i="3"/>
  <c r="DY184" i="3"/>
  <c r="DX185" i="3"/>
  <c r="DY185" i="3"/>
  <c r="DX186" i="3"/>
  <c r="DY186" i="3"/>
  <c r="DX190" i="3"/>
  <c r="DY190" i="3"/>
  <c r="DX191" i="3"/>
  <c r="DY191" i="3"/>
  <c r="DX192" i="3"/>
  <c r="DY192" i="3"/>
  <c r="DX193" i="3"/>
  <c r="DY193" i="3"/>
  <c r="DX194" i="3"/>
  <c r="DY194" i="3"/>
  <c r="DX195" i="3"/>
  <c r="DY195" i="3"/>
  <c r="DX196" i="3"/>
  <c r="DY196" i="3"/>
  <c r="DX197" i="3"/>
  <c r="DY197" i="3"/>
  <c r="DX198" i="3"/>
  <c r="DY198" i="3"/>
  <c r="DX199" i="3"/>
  <c r="DY199" i="3"/>
  <c r="DX200" i="3"/>
  <c r="DY200" i="3"/>
  <c r="DX201" i="3"/>
  <c r="DY201" i="3"/>
  <c r="DX202" i="3"/>
  <c r="DY202" i="3"/>
  <c r="DX203" i="3"/>
  <c r="DY203" i="3"/>
  <c r="DX204" i="3"/>
  <c r="DY204" i="3"/>
  <c r="DX205" i="3"/>
  <c r="DY205" i="3"/>
  <c r="DX206" i="3"/>
  <c r="DY206" i="3"/>
  <c r="DX207" i="3"/>
  <c r="DY207" i="3"/>
  <c r="DX208" i="3"/>
  <c r="DY208" i="3"/>
  <c r="DX209" i="3"/>
  <c r="DY209" i="3"/>
  <c r="DX210" i="3"/>
  <c r="DY210" i="3"/>
  <c r="DX211" i="3"/>
  <c r="DY211" i="3"/>
  <c r="DX212" i="3"/>
  <c r="DY212" i="3"/>
  <c r="DX213" i="3"/>
  <c r="DY213" i="3"/>
  <c r="DX214" i="3"/>
  <c r="DY214" i="3"/>
  <c r="DZ25" i="3"/>
  <c r="EA25" i="3"/>
  <c r="DZ26" i="3"/>
  <c r="EA26" i="3"/>
  <c r="DZ27" i="3"/>
  <c r="EA27" i="3"/>
  <c r="DZ28" i="3"/>
  <c r="EA28" i="3"/>
  <c r="DZ29" i="3"/>
  <c r="EA29" i="3"/>
  <c r="DZ30" i="3"/>
  <c r="EA30" i="3"/>
  <c r="DZ31" i="3"/>
  <c r="EA31" i="3"/>
  <c r="DZ32" i="3"/>
  <c r="EA32" i="3"/>
  <c r="DZ33" i="3"/>
  <c r="EA33" i="3"/>
  <c r="DZ34" i="3"/>
  <c r="EA34" i="3"/>
  <c r="DZ35" i="3"/>
  <c r="EA35" i="3"/>
  <c r="DZ36" i="3"/>
  <c r="EA36" i="3"/>
  <c r="DZ37" i="3"/>
  <c r="EA37" i="3"/>
  <c r="DZ38" i="3"/>
  <c r="EA38" i="3"/>
  <c r="DZ39" i="3"/>
  <c r="EA39" i="3"/>
  <c r="DZ40" i="3"/>
  <c r="EA40" i="3"/>
  <c r="DZ41" i="3"/>
  <c r="EA41" i="3"/>
  <c r="DZ42" i="3"/>
  <c r="EA42" i="3"/>
  <c r="DZ43" i="3"/>
  <c r="EA43" i="3"/>
  <c r="DZ44" i="3"/>
  <c r="EA44" i="3"/>
  <c r="DZ45" i="3"/>
  <c r="EA45" i="3"/>
  <c r="DZ46" i="3"/>
  <c r="EA46" i="3"/>
  <c r="DZ47" i="3"/>
  <c r="EA47" i="3"/>
  <c r="DZ48" i="3"/>
  <c r="EA48" i="3"/>
  <c r="EA49" i="3"/>
  <c r="EA50" i="3"/>
  <c r="EA51" i="3"/>
  <c r="EA52" i="3"/>
  <c r="EA53" i="3"/>
  <c r="EA54" i="3"/>
  <c r="DZ58" i="3"/>
  <c r="EA58" i="3"/>
  <c r="DZ59" i="3"/>
  <c r="EA59" i="3"/>
  <c r="DZ60" i="3"/>
  <c r="EA60" i="3"/>
  <c r="DZ61" i="3"/>
  <c r="EA61" i="3"/>
  <c r="DZ62" i="3"/>
  <c r="EA62" i="3"/>
  <c r="DZ63" i="3"/>
  <c r="EA63" i="3"/>
  <c r="DZ64" i="3"/>
  <c r="EA64" i="3"/>
  <c r="DZ65" i="3"/>
  <c r="EA65" i="3"/>
  <c r="DZ66" i="3"/>
  <c r="EA66" i="3"/>
  <c r="DZ67" i="3"/>
  <c r="EA67" i="3"/>
  <c r="DZ68" i="3"/>
  <c r="EA68" i="3"/>
  <c r="DZ69" i="3"/>
  <c r="EA69" i="3"/>
  <c r="DZ70" i="3"/>
  <c r="EA70" i="3"/>
  <c r="DZ71" i="3"/>
  <c r="EA71" i="3"/>
  <c r="DZ72" i="3"/>
  <c r="EA72" i="3"/>
  <c r="DZ73" i="3"/>
  <c r="EA73" i="3"/>
  <c r="DZ74" i="3"/>
  <c r="EA74" i="3"/>
  <c r="DZ75" i="3"/>
  <c r="EA75" i="3"/>
  <c r="EA76" i="3"/>
  <c r="EA77" i="3"/>
  <c r="EA78" i="3"/>
  <c r="EA79" i="3"/>
  <c r="EA80" i="3"/>
  <c r="EA81" i="3"/>
  <c r="EA82" i="3"/>
  <c r="EA83" i="3"/>
  <c r="EA84" i="3"/>
  <c r="EA85" i="3"/>
  <c r="EA86" i="3"/>
  <c r="EA87" i="3"/>
  <c r="EA91" i="3"/>
  <c r="EA92" i="3"/>
  <c r="EA93" i="3"/>
  <c r="EA94" i="3"/>
  <c r="EA95" i="3"/>
  <c r="EA96" i="3"/>
  <c r="DZ97" i="3"/>
  <c r="EA97" i="3"/>
  <c r="DZ98" i="3"/>
  <c r="EA98" i="3"/>
  <c r="DZ99" i="3"/>
  <c r="EA99" i="3"/>
  <c r="DZ100" i="3"/>
  <c r="EA100" i="3"/>
  <c r="DZ101" i="3"/>
  <c r="EA101" i="3"/>
  <c r="DZ102" i="3"/>
  <c r="EA102" i="3"/>
  <c r="EA103" i="3"/>
  <c r="EA104" i="3"/>
  <c r="EA105" i="3"/>
  <c r="EA106" i="3"/>
  <c r="EA107" i="3"/>
  <c r="EA108" i="3"/>
  <c r="EA109" i="3"/>
  <c r="EA110" i="3"/>
  <c r="EA111" i="3"/>
  <c r="EA112" i="3"/>
  <c r="EA113" i="3"/>
  <c r="EA114" i="3"/>
  <c r="EA115" i="3"/>
  <c r="EA116" i="3"/>
  <c r="EA117" i="3"/>
  <c r="EA118" i="3"/>
  <c r="EA119" i="3"/>
  <c r="EA120" i="3"/>
  <c r="DZ124" i="3"/>
  <c r="EA124" i="3"/>
  <c r="DZ125" i="3"/>
  <c r="EA125" i="3"/>
  <c r="DZ126" i="3"/>
  <c r="EA126" i="3"/>
  <c r="DZ127" i="3"/>
  <c r="EA127" i="3"/>
  <c r="DZ128" i="3"/>
  <c r="EA128" i="3"/>
  <c r="DZ129" i="3"/>
  <c r="EA129" i="3"/>
  <c r="DZ130" i="3"/>
  <c r="EA130" i="3"/>
  <c r="DZ131" i="3"/>
  <c r="EA131" i="3"/>
  <c r="DZ132" i="3"/>
  <c r="EA132" i="3"/>
  <c r="DZ133" i="3"/>
  <c r="EA133" i="3"/>
  <c r="DZ134" i="3"/>
  <c r="EA134" i="3"/>
  <c r="DZ135" i="3"/>
  <c r="EA135" i="3"/>
  <c r="DZ136" i="3"/>
  <c r="EA136" i="3"/>
  <c r="DZ137" i="3"/>
  <c r="EA137" i="3"/>
  <c r="DZ138" i="3"/>
  <c r="EA138" i="3"/>
  <c r="DZ139" i="3"/>
  <c r="EA139" i="3"/>
  <c r="DZ140" i="3"/>
  <c r="EA140" i="3"/>
  <c r="DZ141" i="3"/>
  <c r="EA141" i="3"/>
  <c r="DZ142" i="3"/>
  <c r="EA142" i="3"/>
  <c r="DZ143" i="3"/>
  <c r="EA143" i="3"/>
  <c r="DZ144" i="3"/>
  <c r="EA144" i="3"/>
  <c r="DZ145" i="3"/>
  <c r="EA145" i="3"/>
  <c r="DZ146" i="3"/>
  <c r="EA146" i="3"/>
  <c r="DZ147" i="3"/>
  <c r="EA147" i="3"/>
  <c r="EA148" i="3"/>
  <c r="EA149" i="3"/>
  <c r="EA150" i="3"/>
  <c r="EA151" i="3"/>
  <c r="EA152" i="3"/>
  <c r="EA153" i="3"/>
  <c r="EA157" i="3"/>
  <c r="EA158" i="3"/>
  <c r="EA159" i="3"/>
  <c r="EA160" i="3"/>
  <c r="EA161" i="3"/>
  <c r="EA162" i="3"/>
  <c r="EA163" i="3"/>
  <c r="DZ164" i="3"/>
  <c r="EA164" i="3"/>
  <c r="DZ165" i="3"/>
  <c r="EA165" i="3"/>
  <c r="DZ166" i="3"/>
  <c r="EA166" i="3"/>
  <c r="DZ167" i="3"/>
  <c r="EA167" i="3"/>
  <c r="DZ168" i="3"/>
  <c r="EA168" i="3"/>
  <c r="EA169" i="3"/>
  <c r="EA170" i="3"/>
  <c r="EA171" i="3"/>
  <c r="EA172" i="3"/>
  <c r="EA173" i="3"/>
  <c r="EA174" i="3"/>
  <c r="EA175" i="3"/>
  <c r="EA176" i="3"/>
  <c r="EA177" i="3"/>
  <c r="EA178" i="3"/>
  <c r="EA179" i="3"/>
  <c r="EA180" i="3"/>
  <c r="EA181" i="3"/>
  <c r="EA182" i="3"/>
  <c r="EA183" i="3"/>
  <c r="EA184" i="3"/>
  <c r="EA185" i="3"/>
  <c r="EA186" i="3"/>
  <c r="EA190" i="3"/>
  <c r="EA191" i="3"/>
  <c r="EA192" i="3"/>
  <c r="EA193" i="3"/>
  <c r="EA194" i="3"/>
  <c r="EA195" i="3"/>
  <c r="EA196" i="3"/>
  <c r="DZ197" i="3"/>
  <c r="EA197" i="3"/>
  <c r="DZ198" i="3"/>
  <c r="EA198" i="3"/>
  <c r="DZ199" i="3"/>
  <c r="EA199" i="3"/>
  <c r="DZ200" i="3"/>
  <c r="EA200" i="3"/>
  <c r="DZ201" i="3"/>
  <c r="EA201" i="3"/>
  <c r="EA202" i="3"/>
  <c r="EA203" i="3"/>
  <c r="EA204" i="3"/>
  <c r="EA205" i="3"/>
  <c r="EA206" i="3"/>
  <c r="EA207" i="3"/>
  <c r="EA208" i="3"/>
  <c r="EA209" i="3"/>
  <c r="EA210" i="3"/>
  <c r="EA211" i="3"/>
  <c r="EA212" i="3"/>
  <c r="EA213" i="3"/>
  <c r="EA214" i="3"/>
  <c r="EA222" i="3"/>
  <c r="EB37" i="3"/>
  <c r="EB38" i="3"/>
  <c r="EB39" i="3"/>
  <c r="EB40" i="3"/>
  <c r="EB41" i="3"/>
  <c r="EB42" i="3"/>
  <c r="EB43" i="3"/>
  <c r="EB44" i="3"/>
  <c r="EB45" i="3"/>
  <c r="EB46" i="3"/>
  <c r="EB47" i="3"/>
  <c r="EB48" i="3"/>
  <c r="EB49" i="3"/>
  <c r="EB50" i="3"/>
  <c r="EB51" i="3"/>
  <c r="EB52" i="3"/>
  <c r="EB53" i="3"/>
  <c r="EB54" i="3"/>
  <c r="EB70" i="3"/>
  <c r="EB71" i="3"/>
  <c r="EB72" i="3"/>
  <c r="EB73" i="3"/>
  <c r="EB74" i="3"/>
  <c r="EB75" i="3"/>
  <c r="EB82" i="3"/>
  <c r="EB83" i="3"/>
  <c r="EB84" i="3"/>
  <c r="EB85" i="3"/>
  <c r="EB86" i="3"/>
  <c r="EB87" i="3"/>
  <c r="EB91" i="3"/>
  <c r="EB92" i="3"/>
  <c r="EB93" i="3"/>
  <c r="EB94" i="3"/>
  <c r="EB95" i="3"/>
  <c r="EB96" i="3"/>
  <c r="EB97" i="3"/>
  <c r="EB98" i="3"/>
  <c r="EB99" i="3"/>
  <c r="EB100" i="3"/>
  <c r="EB101" i="3"/>
  <c r="EB102" i="3"/>
  <c r="EB103" i="3"/>
  <c r="EB104" i="3"/>
  <c r="EB105" i="3"/>
  <c r="EB106" i="3"/>
  <c r="EB107" i="3"/>
  <c r="EB108" i="3"/>
  <c r="EB109" i="3"/>
  <c r="EB110" i="3"/>
  <c r="EB111" i="3"/>
  <c r="EB112" i="3"/>
  <c r="EB113" i="3"/>
  <c r="EB114" i="3"/>
  <c r="EB115" i="3"/>
  <c r="EB116" i="3"/>
  <c r="EB117" i="3"/>
  <c r="EB118" i="3"/>
  <c r="EB119" i="3"/>
  <c r="EB120" i="3"/>
  <c r="EB136" i="3"/>
  <c r="EB137" i="3"/>
  <c r="EB138" i="3"/>
  <c r="EB139" i="3"/>
  <c r="EB140" i="3"/>
  <c r="EB141" i="3"/>
  <c r="EB142" i="3"/>
  <c r="EB143" i="3"/>
  <c r="EB144" i="3"/>
  <c r="EB145" i="3"/>
  <c r="EB146" i="3"/>
  <c r="EB147" i="3"/>
  <c r="EB148" i="3"/>
  <c r="EB149" i="3"/>
  <c r="EB150" i="3"/>
  <c r="EB151" i="3"/>
  <c r="EB152" i="3"/>
  <c r="EB153" i="3"/>
  <c r="EB157" i="3"/>
  <c r="EB158" i="3"/>
  <c r="EB159" i="3"/>
  <c r="EB160" i="3"/>
  <c r="EB161" i="3"/>
  <c r="EB162" i="3"/>
  <c r="EB163" i="3"/>
  <c r="EB164" i="3"/>
  <c r="EB165" i="3"/>
  <c r="EB166" i="3"/>
  <c r="EB167" i="3"/>
  <c r="EB168" i="3"/>
  <c r="EB169" i="3"/>
  <c r="EB170" i="3"/>
  <c r="EB171" i="3"/>
  <c r="EB172" i="3"/>
  <c r="EB173" i="3"/>
  <c r="EB174" i="3"/>
  <c r="EB175" i="3"/>
  <c r="EB176" i="3"/>
  <c r="EB177" i="3"/>
  <c r="EB178" i="3"/>
  <c r="EB179" i="3"/>
  <c r="EB180" i="3"/>
  <c r="EB181" i="3"/>
  <c r="EB182" i="3"/>
  <c r="EB183" i="3"/>
  <c r="EB184" i="3"/>
  <c r="EB185" i="3"/>
  <c r="EB186" i="3"/>
  <c r="EB190" i="3"/>
  <c r="EB191" i="3"/>
  <c r="EB192" i="3"/>
  <c r="EB193" i="3"/>
  <c r="EB194" i="3"/>
  <c r="EB195" i="3"/>
  <c r="EB196" i="3"/>
  <c r="EB197" i="3"/>
  <c r="EB198" i="3"/>
  <c r="EB199" i="3"/>
  <c r="EB200" i="3"/>
  <c r="EB201" i="3"/>
  <c r="EB202" i="3"/>
  <c r="EB203" i="3"/>
  <c r="EB204" i="3"/>
  <c r="EB205" i="3"/>
  <c r="EB206" i="3"/>
  <c r="EB207" i="3"/>
  <c r="EB208" i="3"/>
  <c r="EB209" i="3"/>
  <c r="EB210" i="3"/>
  <c r="EB211" i="3"/>
  <c r="EB212" i="3"/>
  <c r="EB213" i="3"/>
  <c r="EB214" i="3"/>
  <c r="EB222" i="3"/>
  <c r="DZ49" i="3"/>
  <c r="DZ50" i="3"/>
  <c r="DZ51" i="3"/>
  <c r="DZ52" i="3"/>
  <c r="DZ53" i="3"/>
  <c r="DZ54" i="3"/>
  <c r="DZ76" i="3"/>
  <c r="DZ77" i="3"/>
  <c r="DZ78" i="3"/>
  <c r="DZ79" i="3"/>
  <c r="DZ80" i="3"/>
  <c r="DZ81" i="3"/>
  <c r="DZ82" i="3"/>
  <c r="DZ83" i="3"/>
  <c r="DZ84" i="3"/>
  <c r="DZ85" i="3"/>
  <c r="DZ86" i="3"/>
  <c r="DZ87" i="3"/>
  <c r="DZ91" i="3"/>
  <c r="DZ92" i="3"/>
  <c r="DZ93" i="3"/>
  <c r="DZ94" i="3"/>
  <c r="DZ95" i="3"/>
  <c r="DZ96" i="3"/>
  <c r="DZ103" i="3"/>
  <c r="DZ104" i="3"/>
  <c r="DZ105" i="3"/>
  <c r="DZ106" i="3"/>
  <c r="DZ107" i="3"/>
  <c r="DZ108" i="3"/>
  <c r="DZ109" i="3"/>
  <c r="DZ110" i="3"/>
  <c r="DZ111" i="3"/>
  <c r="DZ112" i="3"/>
  <c r="DZ113" i="3"/>
  <c r="DZ114" i="3"/>
  <c r="DZ115" i="3"/>
  <c r="DZ116" i="3"/>
  <c r="DZ117" i="3"/>
  <c r="DZ118" i="3"/>
  <c r="DZ119" i="3"/>
  <c r="DZ120" i="3"/>
  <c r="DZ148" i="3"/>
  <c r="DZ149" i="3"/>
  <c r="DZ150" i="3"/>
  <c r="DZ151" i="3"/>
  <c r="DZ152" i="3"/>
  <c r="DZ153" i="3"/>
  <c r="DZ157" i="3"/>
  <c r="DZ158" i="3"/>
  <c r="DZ159" i="3"/>
  <c r="DZ160" i="3"/>
  <c r="DZ161" i="3"/>
  <c r="DZ162" i="3"/>
  <c r="DZ163" i="3"/>
  <c r="DZ169" i="3"/>
  <c r="DZ170" i="3"/>
  <c r="DZ171" i="3"/>
  <c r="DZ172" i="3"/>
  <c r="DZ173" i="3"/>
  <c r="DZ174" i="3"/>
  <c r="DZ175" i="3"/>
  <c r="DZ176" i="3"/>
  <c r="DZ177" i="3"/>
  <c r="DZ178" i="3"/>
  <c r="DZ179" i="3"/>
  <c r="DZ180" i="3"/>
  <c r="DZ181" i="3"/>
  <c r="DZ182" i="3"/>
  <c r="DZ183" i="3"/>
  <c r="DZ184" i="3"/>
  <c r="DZ185" i="3"/>
  <c r="DZ186" i="3"/>
  <c r="DZ190" i="3"/>
  <c r="DZ191" i="3"/>
  <c r="DZ192" i="3"/>
  <c r="DZ193" i="3"/>
  <c r="DZ194" i="3"/>
  <c r="DZ195" i="3"/>
  <c r="DZ196" i="3"/>
  <c r="DZ202" i="3"/>
  <c r="DZ203" i="3"/>
  <c r="DZ204" i="3"/>
  <c r="DZ205" i="3"/>
  <c r="DZ206" i="3"/>
  <c r="DZ207" i="3"/>
  <c r="DZ208" i="3"/>
  <c r="DZ209" i="3"/>
  <c r="DZ210" i="3"/>
  <c r="DZ211" i="3"/>
  <c r="DZ212" i="3"/>
  <c r="DZ213" i="3"/>
  <c r="DZ214" i="3"/>
  <c r="DZ222" i="3"/>
  <c r="DI25" i="3"/>
  <c r="DJ25" i="3"/>
  <c r="DI26" i="3"/>
  <c r="DJ26" i="3"/>
  <c r="DI27" i="3"/>
  <c r="DJ27" i="3"/>
  <c r="DI28" i="3"/>
  <c r="DJ28" i="3"/>
  <c r="DI29" i="3"/>
  <c r="DJ29" i="3"/>
  <c r="DI30" i="3"/>
  <c r="DJ30" i="3"/>
  <c r="DI31" i="3"/>
  <c r="DJ31" i="3"/>
  <c r="DI32" i="3"/>
  <c r="DJ32" i="3"/>
  <c r="DI33" i="3"/>
  <c r="DJ33" i="3"/>
  <c r="DI34" i="3"/>
  <c r="DJ34" i="3"/>
  <c r="DI35" i="3"/>
  <c r="DJ35" i="3"/>
  <c r="DI36" i="3"/>
  <c r="DJ36" i="3"/>
  <c r="DJ37" i="3"/>
  <c r="DJ38" i="3"/>
  <c r="DJ39" i="3"/>
  <c r="DJ40" i="3"/>
  <c r="DJ41" i="3"/>
  <c r="DJ42" i="3"/>
  <c r="DJ43" i="3"/>
  <c r="DJ44" i="3"/>
  <c r="DJ45" i="3"/>
  <c r="DJ46" i="3"/>
  <c r="DJ47" i="3"/>
  <c r="DJ48" i="3"/>
  <c r="DJ49" i="3"/>
  <c r="DJ50" i="3"/>
  <c r="DJ51" i="3"/>
  <c r="DJ52" i="3"/>
  <c r="DJ53" i="3"/>
  <c r="DJ54" i="3"/>
  <c r="DI58" i="3"/>
  <c r="DJ58" i="3"/>
  <c r="DI59" i="3"/>
  <c r="DJ59" i="3"/>
  <c r="DI60" i="3"/>
  <c r="DJ60" i="3"/>
  <c r="DI61" i="3"/>
  <c r="DJ61" i="3"/>
  <c r="DI62" i="3"/>
  <c r="DJ62" i="3"/>
  <c r="DI63" i="3"/>
  <c r="DJ63" i="3"/>
  <c r="DI64" i="3"/>
  <c r="DJ64" i="3"/>
  <c r="DI65" i="3"/>
  <c r="DJ65" i="3"/>
  <c r="DI66" i="3"/>
  <c r="DJ66" i="3"/>
  <c r="DI67" i="3"/>
  <c r="DJ67" i="3"/>
  <c r="DI68" i="3"/>
  <c r="DJ68" i="3"/>
  <c r="DI69" i="3"/>
  <c r="DJ69" i="3"/>
  <c r="DJ70" i="3"/>
  <c r="DJ71" i="3"/>
  <c r="DJ72" i="3"/>
  <c r="DJ73" i="3"/>
  <c r="DJ74" i="3"/>
  <c r="DJ75" i="3"/>
  <c r="DI76" i="3"/>
  <c r="DJ76" i="3"/>
  <c r="DI77" i="3"/>
  <c r="DJ77" i="3"/>
  <c r="DI78" i="3"/>
  <c r="DJ78" i="3"/>
  <c r="DI79" i="3"/>
  <c r="DJ79" i="3"/>
  <c r="DI80" i="3"/>
  <c r="DJ80" i="3"/>
  <c r="DI81" i="3"/>
  <c r="DJ81" i="3"/>
  <c r="DJ82" i="3"/>
  <c r="DJ83" i="3"/>
  <c r="DJ84" i="3"/>
  <c r="DJ85" i="3"/>
  <c r="DJ86" i="3"/>
  <c r="DJ87" i="3"/>
  <c r="DJ91" i="3"/>
  <c r="DJ92" i="3"/>
  <c r="DJ93" i="3"/>
  <c r="DJ94" i="3"/>
  <c r="DJ95" i="3"/>
  <c r="DJ96" i="3"/>
  <c r="DJ97" i="3"/>
  <c r="DJ98" i="3"/>
  <c r="DJ99" i="3"/>
  <c r="DJ100" i="3"/>
  <c r="DJ101" i="3"/>
  <c r="DJ102" i="3"/>
  <c r="DJ103" i="3"/>
  <c r="DJ104" i="3"/>
  <c r="DJ105" i="3"/>
  <c r="DJ106" i="3"/>
  <c r="DJ107" i="3"/>
  <c r="DJ108" i="3"/>
  <c r="DJ109" i="3"/>
  <c r="DJ110" i="3"/>
  <c r="DJ111" i="3"/>
  <c r="DJ112" i="3"/>
  <c r="DJ113" i="3"/>
  <c r="DJ114" i="3"/>
  <c r="DJ115" i="3"/>
  <c r="DJ116" i="3"/>
  <c r="DJ117" i="3"/>
  <c r="DJ118" i="3"/>
  <c r="DJ119" i="3"/>
  <c r="DJ120" i="3"/>
  <c r="DI124" i="3"/>
  <c r="DJ124" i="3"/>
  <c r="DI125" i="3"/>
  <c r="DJ125" i="3"/>
  <c r="DI126" i="3"/>
  <c r="DJ126" i="3"/>
  <c r="DI127" i="3"/>
  <c r="DJ127" i="3"/>
  <c r="DI128" i="3"/>
  <c r="DJ128" i="3"/>
  <c r="DI129" i="3"/>
  <c r="DJ129" i="3"/>
  <c r="DI130" i="3"/>
  <c r="DJ130" i="3"/>
  <c r="DI131" i="3"/>
  <c r="DJ131" i="3"/>
  <c r="DI132" i="3"/>
  <c r="DJ132" i="3"/>
  <c r="DI133" i="3"/>
  <c r="DJ133" i="3"/>
  <c r="DI134" i="3"/>
  <c r="DJ134" i="3"/>
  <c r="DI135" i="3"/>
  <c r="DJ135" i="3"/>
  <c r="DJ136" i="3"/>
  <c r="DJ137" i="3"/>
  <c r="DJ138" i="3"/>
  <c r="DJ139" i="3"/>
  <c r="DJ140" i="3"/>
  <c r="DJ141" i="3"/>
  <c r="DJ142" i="3"/>
  <c r="DJ143" i="3"/>
  <c r="DJ144" i="3"/>
  <c r="DJ145" i="3"/>
  <c r="DJ146" i="3"/>
  <c r="DJ147" i="3"/>
  <c r="DJ148" i="3"/>
  <c r="DJ149" i="3"/>
  <c r="DJ150" i="3"/>
  <c r="DJ151" i="3"/>
  <c r="DJ152" i="3"/>
  <c r="DJ153" i="3"/>
  <c r="DJ157" i="3"/>
  <c r="DJ158" i="3"/>
  <c r="DJ159" i="3"/>
  <c r="DJ160" i="3"/>
  <c r="DJ161" i="3"/>
  <c r="DJ162" i="3"/>
  <c r="DJ163" i="3"/>
  <c r="DJ164" i="3"/>
  <c r="DJ165" i="3"/>
  <c r="DJ166" i="3"/>
  <c r="DJ167" i="3"/>
  <c r="DJ168" i="3"/>
  <c r="DJ169" i="3"/>
  <c r="DJ170" i="3"/>
  <c r="DJ171" i="3"/>
  <c r="DJ172" i="3"/>
  <c r="DJ173" i="3"/>
  <c r="DJ174" i="3"/>
  <c r="DJ175" i="3"/>
  <c r="DJ176" i="3"/>
  <c r="DJ177" i="3"/>
  <c r="DJ178" i="3"/>
  <c r="DJ179" i="3"/>
  <c r="DJ180" i="3"/>
  <c r="DJ181" i="3"/>
  <c r="DJ182" i="3"/>
  <c r="DJ183" i="3"/>
  <c r="DJ184" i="3"/>
  <c r="DJ185" i="3"/>
  <c r="DJ186" i="3"/>
  <c r="DJ190" i="3"/>
  <c r="DJ191" i="3"/>
  <c r="DJ192" i="3"/>
  <c r="DJ193" i="3"/>
  <c r="DJ194" i="3"/>
  <c r="DJ195" i="3"/>
  <c r="DJ196" i="3"/>
  <c r="DJ197" i="3"/>
  <c r="DJ198" i="3"/>
  <c r="DJ199" i="3"/>
  <c r="DJ200" i="3"/>
  <c r="DJ201" i="3"/>
  <c r="DJ202" i="3"/>
  <c r="DJ203" i="3"/>
  <c r="DJ204" i="3"/>
  <c r="DJ205" i="3"/>
  <c r="DJ206" i="3"/>
  <c r="DJ207" i="3"/>
  <c r="DJ208" i="3"/>
  <c r="DJ209" i="3"/>
  <c r="DJ210" i="3"/>
  <c r="DJ211" i="3"/>
  <c r="DJ212" i="3"/>
  <c r="DJ213" i="3"/>
  <c r="DJ214" i="3"/>
  <c r="DJ222" i="3"/>
  <c r="DE31" i="3"/>
  <c r="DF31" i="3"/>
  <c r="DE32" i="3"/>
  <c r="DF32" i="3"/>
  <c r="DE33" i="3"/>
  <c r="DF33" i="3"/>
  <c r="DE34" i="3"/>
  <c r="DF34" i="3"/>
  <c r="DE35" i="3"/>
  <c r="DF35" i="3"/>
  <c r="DE36" i="3"/>
  <c r="DF36" i="3"/>
  <c r="DE37" i="3"/>
  <c r="DF37" i="3"/>
  <c r="DE38" i="3"/>
  <c r="DF38" i="3"/>
  <c r="DE39" i="3"/>
  <c r="DF39" i="3"/>
  <c r="DE40" i="3"/>
  <c r="DF40" i="3"/>
  <c r="DE41" i="3"/>
  <c r="DF41" i="3"/>
  <c r="DE42" i="3"/>
  <c r="DF42" i="3"/>
  <c r="DE43" i="3"/>
  <c r="DF43" i="3"/>
  <c r="DE44" i="3"/>
  <c r="DF44" i="3"/>
  <c r="DE45" i="3"/>
  <c r="DF45" i="3"/>
  <c r="DE46" i="3"/>
  <c r="DF46" i="3"/>
  <c r="DE47" i="3"/>
  <c r="DF47" i="3"/>
  <c r="DE48" i="3"/>
  <c r="DF48" i="3"/>
  <c r="DE49" i="3"/>
  <c r="DF49" i="3"/>
  <c r="DE50" i="3"/>
  <c r="DF50" i="3"/>
  <c r="DE51" i="3"/>
  <c r="DF51" i="3"/>
  <c r="DE52" i="3"/>
  <c r="DF52" i="3"/>
  <c r="DE53" i="3"/>
  <c r="DF53" i="3"/>
  <c r="DE54" i="3"/>
  <c r="DF54" i="3"/>
  <c r="DE58" i="3"/>
  <c r="DF58" i="3"/>
  <c r="DE59" i="3"/>
  <c r="DF59" i="3"/>
  <c r="DE60" i="3"/>
  <c r="DF60" i="3"/>
  <c r="DE61" i="3"/>
  <c r="DF61" i="3"/>
  <c r="DE62" i="3"/>
  <c r="DF62" i="3"/>
  <c r="DE63" i="3"/>
  <c r="DF63" i="3"/>
  <c r="DE64" i="3"/>
  <c r="DF64" i="3"/>
  <c r="DE65" i="3"/>
  <c r="DF65" i="3"/>
  <c r="DE66" i="3"/>
  <c r="DF66" i="3"/>
  <c r="DE67" i="3"/>
  <c r="DF67" i="3"/>
  <c r="DE68" i="3"/>
  <c r="DF68" i="3"/>
  <c r="DE69" i="3"/>
  <c r="DF69" i="3"/>
  <c r="DE70" i="3"/>
  <c r="DF70" i="3"/>
  <c r="DE71" i="3"/>
  <c r="DF71" i="3"/>
  <c r="DE72" i="3"/>
  <c r="DF72" i="3"/>
  <c r="DE73" i="3"/>
  <c r="DF73" i="3"/>
  <c r="DE74" i="3"/>
  <c r="DF74" i="3"/>
  <c r="DE75" i="3"/>
  <c r="DF75" i="3"/>
  <c r="DE76" i="3"/>
  <c r="DF76" i="3"/>
  <c r="DE77" i="3"/>
  <c r="DF77" i="3"/>
  <c r="DE78" i="3"/>
  <c r="DF78" i="3"/>
  <c r="DE79" i="3"/>
  <c r="DF79" i="3"/>
  <c r="DE80" i="3"/>
  <c r="DF80" i="3"/>
  <c r="DE81" i="3"/>
  <c r="DF81" i="3"/>
  <c r="DE82" i="3"/>
  <c r="DF82" i="3"/>
  <c r="DE83" i="3"/>
  <c r="DF83" i="3"/>
  <c r="DE84" i="3"/>
  <c r="DF84" i="3"/>
  <c r="DE85" i="3"/>
  <c r="DF85" i="3"/>
  <c r="DE86" i="3"/>
  <c r="DF86" i="3"/>
  <c r="DE87" i="3"/>
  <c r="DF87" i="3"/>
  <c r="DE91" i="3"/>
  <c r="DF91" i="3"/>
  <c r="DE92" i="3"/>
  <c r="DF92" i="3"/>
  <c r="DE93" i="3"/>
  <c r="DF93" i="3"/>
  <c r="DE94" i="3"/>
  <c r="DF94" i="3"/>
  <c r="DE95" i="3"/>
  <c r="DF95" i="3"/>
  <c r="DE96" i="3"/>
  <c r="DF96" i="3"/>
  <c r="DE97" i="3"/>
  <c r="DF97" i="3"/>
  <c r="DE98" i="3"/>
  <c r="DF98" i="3"/>
  <c r="DE99" i="3"/>
  <c r="DF99" i="3"/>
  <c r="DE100" i="3"/>
  <c r="DF100" i="3"/>
  <c r="DE101" i="3"/>
  <c r="DF101" i="3"/>
  <c r="DE102" i="3"/>
  <c r="DF102" i="3"/>
  <c r="DE103" i="3"/>
  <c r="DF103" i="3"/>
  <c r="DE104" i="3"/>
  <c r="DF104" i="3"/>
  <c r="DE105" i="3"/>
  <c r="DF105" i="3"/>
  <c r="DE106" i="3"/>
  <c r="DF106" i="3"/>
  <c r="DE107" i="3"/>
  <c r="DF107" i="3"/>
  <c r="DE108" i="3"/>
  <c r="DF108" i="3"/>
  <c r="DE109" i="3"/>
  <c r="DF109" i="3"/>
  <c r="DE110" i="3"/>
  <c r="DF110" i="3"/>
  <c r="DE111" i="3"/>
  <c r="DF111" i="3"/>
  <c r="DE112" i="3"/>
  <c r="DF112" i="3"/>
  <c r="DE113" i="3"/>
  <c r="DF113" i="3"/>
  <c r="DE114" i="3"/>
  <c r="DF114" i="3"/>
  <c r="DE115" i="3"/>
  <c r="DF115" i="3"/>
  <c r="DE116" i="3"/>
  <c r="DF116" i="3"/>
  <c r="DE117" i="3"/>
  <c r="DF117" i="3"/>
  <c r="DE118" i="3"/>
  <c r="DF118" i="3"/>
  <c r="DE119" i="3"/>
  <c r="DF119" i="3"/>
  <c r="DE120" i="3"/>
  <c r="DF120" i="3"/>
  <c r="DE124" i="3"/>
  <c r="DF124" i="3"/>
  <c r="DE125" i="3"/>
  <c r="DF125" i="3"/>
  <c r="DE126" i="3"/>
  <c r="DF126" i="3"/>
  <c r="DE127" i="3"/>
  <c r="DF127" i="3"/>
  <c r="DE128" i="3"/>
  <c r="DF128" i="3"/>
  <c r="DE129" i="3"/>
  <c r="DF129" i="3"/>
  <c r="DE130" i="3"/>
  <c r="DF130" i="3"/>
  <c r="DE131" i="3"/>
  <c r="DF131" i="3"/>
  <c r="DE132" i="3"/>
  <c r="DF132" i="3"/>
  <c r="DE133" i="3"/>
  <c r="DF133" i="3"/>
  <c r="DE134" i="3"/>
  <c r="DF134" i="3"/>
  <c r="DE135" i="3"/>
  <c r="DF135" i="3"/>
  <c r="DE136" i="3"/>
  <c r="DF136" i="3"/>
  <c r="DE137" i="3"/>
  <c r="DF137" i="3"/>
  <c r="DE138" i="3"/>
  <c r="DF138" i="3"/>
  <c r="DE139" i="3"/>
  <c r="DF139" i="3"/>
  <c r="DE140" i="3"/>
  <c r="DF140" i="3"/>
  <c r="DE141" i="3"/>
  <c r="DF141" i="3"/>
  <c r="DE142" i="3"/>
  <c r="DF142" i="3"/>
  <c r="DE143" i="3"/>
  <c r="DF143" i="3"/>
  <c r="DE144" i="3"/>
  <c r="DF144" i="3"/>
  <c r="DE145" i="3"/>
  <c r="DF145" i="3"/>
  <c r="DE146" i="3"/>
  <c r="DF146" i="3"/>
  <c r="DE147" i="3"/>
  <c r="DF147" i="3"/>
  <c r="DE148" i="3"/>
  <c r="DF148" i="3"/>
  <c r="DE149" i="3"/>
  <c r="DF149" i="3"/>
  <c r="DE150" i="3"/>
  <c r="DF150" i="3"/>
  <c r="DE151" i="3"/>
  <c r="DF151" i="3"/>
  <c r="DE152" i="3"/>
  <c r="DF152" i="3"/>
  <c r="DE153" i="3"/>
  <c r="DF153" i="3"/>
  <c r="DE157" i="3"/>
  <c r="DF157" i="3"/>
  <c r="DE158" i="3"/>
  <c r="DF158" i="3"/>
  <c r="DE159" i="3"/>
  <c r="DF159" i="3"/>
  <c r="DE160" i="3"/>
  <c r="DF160" i="3"/>
  <c r="DE161" i="3"/>
  <c r="DF161" i="3"/>
  <c r="DE162" i="3"/>
  <c r="DF162" i="3"/>
  <c r="DE163" i="3"/>
  <c r="DF163" i="3"/>
  <c r="DE164" i="3"/>
  <c r="DF164" i="3"/>
  <c r="DE165" i="3"/>
  <c r="DF165" i="3"/>
  <c r="DE166" i="3"/>
  <c r="DF166" i="3"/>
  <c r="DE167" i="3"/>
  <c r="DF167" i="3"/>
  <c r="DE168" i="3"/>
  <c r="DF168" i="3"/>
  <c r="DE169" i="3"/>
  <c r="DF169" i="3"/>
  <c r="DE170" i="3"/>
  <c r="DF170" i="3"/>
  <c r="DE171" i="3"/>
  <c r="DF171" i="3"/>
  <c r="DE172" i="3"/>
  <c r="DF172" i="3"/>
  <c r="DE173" i="3"/>
  <c r="DF173" i="3"/>
  <c r="DE174" i="3"/>
  <c r="DF174" i="3"/>
  <c r="DE175" i="3"/>
  <c r="DF175" i="3"/>
  <c r="DE176" i="3"/>
  <c r="DF176" i="3"/>
  <c r="DE177" i="3"/>
  <c r="DF177" i="3"/>
  <c r="DE178" i="3"/>
  <c r="DF178" i="3"/>
  <c r="DE179" i="3"/>
  <c r="DF179" i="3"/>
  <c r="DE180" i="3"/>
  <c r="DF180" i="3"/>
  <c r="DE181" i="3"/>
  <c r="DF181" i="3"/>
  <c r="DE182" i="3"/>
  <c r="DF182" i="3"/>
  <c r="DE183" i="3"/>
  <c r="DF183" i="3"/>
  <c r="DE184" i="3"/>
  <c r="DF184" i="3"/>
  <c r="DE185" i="3"/>
  <c r="DF185" i="3"/>
  <c r="DE186" i="3"/>
  <c r="DF186" i="3"/>
  <c r="DE190" i="3"/>
  <c r="DF190" i="3"/>
  <c r="DE191" i="3"/>
  <c r="DF191" i="3"/>
  <c r="DE192" i="3"/>
  <c r="DF192" i="3"/>
  <c r="DE193" i="3"/>
  <c r="DF193" i="3"/>
  <c r="DE194" i="3"/>
  <c r="DF194" i="3"/>
  <c r="DE195" i="3"/>
  <c r="DF195" i="3"/>
  <c r="DE196" i="3"/>
  <c r="DF196" i="3"/>
  <c r="DE197" i="3"/>
  <c r="DF197" i="3"/>
  <c r="DE198" i="3"/>
  <c r="DF198" i="3"/>
  <c r="DE199" i="3"/>
  <c r="DF199" i="3"/>
  <c r="DE200" i="3"/>
  <c r="DF200" i="3"/>
  <c r="DE201" i="3"/>
  <c r="DF201" i="3"/>
  <c r="DE202" i="3"/>
  <c r="DF202" i="3"/>
  <c r="DE203" i="3"/>
  <c r="DF203" i="3"/>
  <c r="DE204" i="3"/>
  <c r="DF204" i="3"/>
  <c r="DE205" i="3"/>
  <c r="DF205" i="3"/>
  <c r="DE206" i="3"/>
  <c r="DF206" i="3"/>
  <c r="DE207" i="3"/>
  <c r="DF207" i="3"/>
  <c r="DE208" i="3"/>
  <c r="DF208" i="3"/>
  <c r="DE209" i="3"/>
  <c r="DF209" i="3"/>
  <c r="DE210" i="3"/>
  <c r="DF210" i="3"/>
  <c r="DE211" i="3"/>
  <c r="DF211" i="3"/>
  <c r="DE212" i="3"/>
  <c r="DF212" i="3"/>
  <c r="DE213" i="3"/>
  <c r="DF213" i="3"/>
  <c r="DE214" i="3"/>
  <c r="DF214" i="3"/>
  <c r="DG25" i="3"/>
  <c r="DH25" i="3"/>
  <c r="DG26" i="3"/>
  <c r="DH26" i="3"/>
  <c r="DG27" i="3"/>
  <c r="DH27" i="3"/>
  <c r="DG28" i="3"/>
  <c r="DH28" i="3"/>
  <c r="DG29" i="3"/>
  <c r="DH29" i="3"/>
  <c r="DG30" i="3"/>
  <c r="DH30" i="3"/>
  <c r="DG31" i="3"/>
  <c r="DH31" i="3"/>
  <c r="DG32" i="3"/>
  <c r="DH32" i="3"/>
  <c r="DG33" i="3"/>
  <c r="DH33" i="3"/>
  <c r="DG34" i="3"/>
  <c r="DH34" i="3"/>
  <c r="DG35" i="3"/>
  <c r="DH35" i="3"/>
  <c r="DG36" i="3"/>
  <c r="DH36" i="3"/>
  <c r="DG37" i="3"/>
  <c r="DH37" i="3"/>
  <c r="DG38" i="3"/>
  <c r="DH38" i="3"/>
  <c r="DG39" i="3"/>
  <c r="DH39" i="3"/>
  <c r="DG40" i="3"/>
  <c r="DH40" i="3"/>
  <c r="DG41" i="3"/>
  <c r="DH41" i="3"/>
  <c r="DG42" i="3"/>
  <c r="DH42" i="3"/>
  <c r="DG43" i="3"/>
  <c r="DH43" i="3"/>
  <c r="DG44" i="3"/>
  <c r="DH44" i="3"/>
  <c r="DG45" i="3"/>
  <c r="DH45" i="3"/>
  <c r="DG46" i="3"/>
  <c r="DH46" i="3"/>
  <c r="DG47" i="3"/>
  <c r="DH47" i="3"/>
  <c r="DG48" i="3"/>
  <c r="DH48" i="3"/>
  <c r="DH49" i="3"/>
  <c r="DH50" i="3"/>
  <c r="DH51" i="3"/>
  <c r="DH52" i="3"/>
  <c r="DH53" i="3"/>
  <c r="DH54" i="3"/>
  <c r="DG58" i="3"/>
  <c r="DH58" i="3"/>
  <c r="DG59" i="3"/>
  <c r="DH59" i="3"/>
  <c r="DG60" i="3"/>
  <c r="DH60" i="3"/>
  <c r="DG61" i="3"/>
  <c r="DH61" i="3"/>
  <c r="DG62" i="3"/>
  <c r="DH62" i="3"/>
  <c r="DG63" i="3"/>
  <c r="DH63" i="3"/>
  <c r="DG64" i="3"/>
  <c r="DH64" i="3"/>
  <c r="DG65" i="3"/>
  <c r="DH65" i="3"/>
  <c r="DG66" i="3"/>
  <c r="DH66" i="3"/>
  <c r="DG67" i="3"/>
  <c r="DH67" i="3"/>
  <c r="DG68" i="3"/>
  <c r="DH68" i="3"/>
  <c r="DG69" i="3"/>
  <c r="DH69" i="3"/>
  <c r="DG70" i="3"/>
  <c r="DH70" i="3"/>
  <c r="DG71" i="3"/>
  <c r="DH71" i="3"/>
  <c r="DG72" i="3"/>
  <c r="DH72" i="3"/>
  <c r="DG73" i="3"/>
  <c r="DH73" i="3"/>
  <c r="DG74" i="3"/>
  <c r="DH74" i="3"/>
  <c r="DG75" i="3"/>
  <c r="DH75" i="3"/>
  <c r="DH76" i="3"/>
  <c r="DH77" i="3"/>
  <c r="DH78" i="3"/>
  <c r="DH79" i="3"/>
  <c r="DH80" i="3"/>
  <c r="DH81" i="3"/>
  <c r="DH82" i="3"/>
  <c r="DH83" i="3"/>
  <c r="DH84" i="3"/>
  <c r="DH85" i="3"/>
  <c r="DH86" i="3"/>
  <c r="DH87" i="3"/>
  <c r="DH91" i="3"/>
  <c r="DH92" i="3"/>
  <c r="DH93" i="3"/>
  <c r="DH94" i="3"/>
  <c r="DH95" i="3"/>
  <c r="DH96" i="3"/>
  <c r="DG97" i="3"/>
  <c r="DH97" i="3"/>
  <c r="DG98" i="3"/>
  <c r="DH98" i="3"/>
  <c r="DG99" i="3"/>
  <c r="DH99" i="3"/>
  <c r="DG100" i="3"/>
  <c r="DH100" i="3"/>
  <c r="DG101" i="3"/>
  <c r="DH101" i="3"/>
  <c r="DG102" i="3"/>
  <c r="DH102" i="3"/>
  <c r="DH103" i="3"/>
  <c r="DH104" i="3"/>
  <c r="DH105" i="3"/>
  <c r="DH106" i="3"/>
  <c r="DH107" i="3"/>
  <c r="DH108" i="3"/>
  <c r="DH109" i="3"/>
  <c r="DH110" i="3"/>
  <c r="DH111" i="3"/>
  <c r="DH112" i="3"/>
  <c r="DH113" i="3"/>
  <c r="DH114" i="3"/>
  <c r="DH115" i="3"/>
  <c r="DH116" i="3"/>
  <c r="DH117" i="3"/>
  <c r="DH118" i="3"/>
  <c r="DH119" i="3"/>
  <c r="DH120" i="3"/>
  <c r="DG124" i="3"/>
  <c r="DH124" i="3"/>
  <c r="DG125" i="3"/>
  <c r="DH125" i="3"/>
  <c r="DG126" i="3"/>
  <c r="DH126" i="3"/>
  <c r="DG127" i="3"/>
  <c r="DH127" i="3"/>
  <c r="DG128" i="3"/>
  <c r="DH128" i="3"/>
  <c r="DG129" i="3"/>
  <c r="DH129" i="3"/>
  <c r="DG130" i="3"/>
  <c r="DH130" i="3"/>
  <c r="DG131" i="3"/>
  <c r="DH131" i="3"/>
  <c r="DG132" i="3"/>
  <c r="DH132" i="3"/>
  <c r="DG133" i="3"/>
  <c r="DH133" i="3"/>
  <c r="DG134" i="3"/>
  <c r="DH134" i="3"/>
  <c r="DG135" i="3"/>
  <c r="DH135" i="3"/>
  <c r="DG136" i="3"/>
  <c r="DH136" i="3"/>
  <c r="DG137" i="3"/>
  <c r="DH137" i="3"/>
  <c r="DG138" i="3"/>
  <c r="DH138" i="3"/>
  <c r="DG139" i="3"/>
  <c r="DH139" i="3"/>
  <c r="DG140" i="3"/>
  <c r="DH140" i="3"/>
  <c r="DG141" i="3"/>
  <c r="DH141" i="3"/>
  <c r="DG142" i="3"/>
  <c r="DH142" i="3"/>
  <c r="DG143" i="3"/>
  <c r="DH143" i="3"/>
  <c r="DG144" i="3"/>
  <c r="DH144" i="3"/>
  <c r="DG145" i="3"/>
  <c r="DH145" i="3"/>
  <c r="DG146" i="3"/>
  <c r="DH146" i="3"/>
  <c r="DG147" i="3"/>
  <c r="DH147" i="3"/>
  <c r="DH148" i="3"/>
  <c r="DH149" i="3"/>
  <c r="DH150" i="3"/>
  <c r="DH151" i="3"/>
  <c r="DH152" i="3"/>
  <c r="DH153" i="3"/>
  <c r="DH157" i="3"/>
  <c r="DH158" i="3"/>
  <c r="DH159" i="3"/>
  <c r="DH160" i="3"/>
  <c r="DH161" i="3"/>
  <c r="DH162" i="3"/>
  <c r="DH163" i="3"/>
  <c r="DG164" i="3"/>
  <c r="DH164" i="3"/>
  <c r="DG165" i="3"/>
  <c r="DH165" i="3"/>
  <c r="DG166" i="3"/>
  <c r="DH166" i="3"/>
  <c r="DG167" i="3"/>
  <c r="DH167" i="3"/>
  <c r="DG168" i="3"/>
  <c r="DH168" i="3"/>
  <c r="DH169" i="3"/>
  <c r="DH170" i="3"/>
  <c r="DH171" i="3"/>
  <c r="DH172" i="3"/>
  <c r="DH173" i="3"/>
  <c r="DH174" i="3"/>
  <c r="DH175" i="3"/>
  <c r="DH176" i="3"/>
  <c r="DH177" i="3"/>
  <c r="DH178" i="3"/>
  <c r="DH179" i="3"/>
  <c r="DH180" i="3"/>
  <c r="DH181" i="3"/>
  <c r="DH182" i="3"/>
  <c r="DH183" i="3"/>
  <c r="DH184" i="3"/>
  <c r="DH185" i="3"/>
  <c r="DH186" i="3"/>
  <c r="DH190" i="3"/>
  <c r="DH191" i="3"/>
  <c r="DH192" i="3"/>
  <c r="DH193" i="3"/>
  <c r="DH194" i="3"/>
  <c r="DH195" i="3"/>
  <c r="DH196" i="3"/>
  <c r="DG197" i="3"/>
  <c r="DH197" i="3"/>
  <c r="DG198" i="3"/>
  <c r="DH198" i="3"/>
  <c r="DG199" i="3"/>
  <c r="DH199" i="3"/>
  <c r="DG200" i="3"/>
  <c r="DH200" i="3"/>
  <c r="DG201" i="3"/>
  <c r="DH201" i="3"/>
  <c r="DH202" i="3"/>
  <c r="DH203" i="3"/>
  <c r="DH204" i="3"/>
  <c r="DH205" i="3"/>
  <c r="DH206" i="3"/>
  <c r="DH207" i="3"/>
  <c r="DH208" i="3"/>
  <c r="DH209" i="3"/>
  <c r="DH210" i="3"/>
  <c r="DH211" i="3"/>
  <c r="DH212" i="3"/>
  <c r="DH213" i="3"/>
  <c r="DH214" i="3"/>
  <c r="DH222" i="3"/>
  <c r="DI37" i="3"/>
  <c r="DI38" i="3"/>
  <c r="DI39" i="3"/>
  <c r="DI40" i="3"/>
  <c r="DI41" i="3"/>
  <c r="DI42" i="3"/>
  <c r="DI43" i="3"/>
  <c r="DI44" i="3"/>
  <c r="DI45" i="3"/>
  <c r="DI46" i="3"/>
  <c r="DI47" i="3"/>
  <c r="DI48" i="3"/>
  <c r="DI49" i="3"/>
  <c r="DI50" i="3"/>
  <c r="DI51" i="3"/>
  <c r="DI52" i="3"/>
  <c r="DI53" i="3"/>
  <c r="DI54" i="3"/>
  <c r="DI70" i="3"/>
  <c r="DI71" i="3"/>
  <c r="DI72" i="3"/>
  <c r="DI73" i="3"/>
  <c r="DI74" i="3"/>
  <c r="DI75" i="3"/>
  <c r="DI82" i="3"/>
  <c r="DI83" i="3"/>
  <c r="DI84" i="3"/>
  <c r="DI85" i="3"/>
  <c r="DI86" i="3"/>
  <c r="DI87" i="3"/>
  <c r="DI91" i="3"/>
  <c r="DI92" i="3"/>
  <c r="DI93" i="3"/>
  <c r="DI94" i="3"/>
  <c r="DI95" i="3"/>
  <c r="DI96" i="3"/>
  <c r="DI97" i="3"/>
  <c r="DI98" i="3"/>
  <c r="DI99" i="3"/>
  <c r="DI100" i="3"/>
  <c r="DI101" i="3"/>
  <c r="DI102" i="3"/>
  <c r="DI103" i="3"/>
  <c r="DI104" i="3"/>
  <c r="DI105" i="3"/>
  <c r="DI106" i="3"/>
  <c r="DI107" i="3"/>
  <c r="DI108" i="3"/>
  <c r="DI109" i="3"/>
  <c r="DI110" i="3"/>
  <c r="DI111" i="3"/>
  <c r="DI112" i="3"/>
  <c r="DI113" i="3"/>
  <c r="DI114" i="3"/>
  <c r="DI115" i="3"/>
  <c r="DI116" i="3"/>
  <c r="DI117" i="3"/>
  <c r="DI118" i="3"/>
  <c r="DI119" i="3"/>
  <c r="DI120" i="3"/>
  <c r="DI136" i="3"/>
  <c r="DI137" i="3"/>
  <c r="DI138" i="3"/>
  <c r="DI139" i="3"/>
  <c r="DI140" i="3"/>
  <c r="DI141" i="3"/>
  <c r="DI142" i="3"/>
  <c r="DI143" i="3"/>
  <c r="DI144" i="3"/>
  <c r="DI145" i="3"/>
  <c r="DI146" i="3"/>
  <c r="DI147" i="3"/>
  <c r="DI148" i="3"/>
  <c r="DI149" i="3"/>
  <c r="DI150" i="3"/>
  <c r="DI151" i="3"/>
  <c r="DI152" i="3"/>
  <c r="DI153" i="3"/>
  <c r="DI157" i="3"/>
  <c r="DI158" i="3"/>
  <c r="DI159" i="3"/>
  <c r="DI160" i="3"/>
  <c r="DI161" i="3"/>
  <c r="DI162" i="3"/>
  <c r="DI163" i="3"/>
  <c r="DI164" i="3"/>
  <c r="DI165" i="3"/>
  <c r="DI166" i="3"/>
  <c r="DI167" i="3"/>
  <c r="DI168" i="3"/>
  <c r="DI169" i="3"/>
  <c r="DI170" i="3"/>
  <c r="DI171" i="3"/>
  <c r="DI172" i="3"/>
  <c r="DI173" i="3"/>
  <c r="DI174" i="3"/>
  <c r="DI175" i="3"/>
  <c r="DI176" i="3"/>
  <c r="DI177" i="3"/>
  <c r="DI178" i="3"/>
  <c r="DI179" i="3"/>
  <c r="DI180" i="3"/>
  <c r="DI181" i="3"/>
  <c r="DI182" i="3"/>
  <c r="DI183" i="3"/>
  <c r="DI184" i="3"/>
  <c r="DI185" i="3"/>
  <c r="DI186" i="3"/>
  <c r="DI190" i="3"/>
  <c r="DI191" i="3"/>
  <c r="DI192" i="3"/>
  <c r="DI193" i="3"/>
  <c r="DI194" i="3"/>
  <c r="DI195" i="3"/>
  <c r="DI196" i="3"/>
  <c r="DI197" i="3"/>
  <c r="DI198" i="3"/>
  <c r="DI199" i="3"/>
  <c r="DI200" i="3"/>
  <c r="DI201" i="3"/>
  <c r="DI202" i="3"/>
  <c r="DI203" i="3"/>
  <c r="DI204" i="3"/>
  <c r="DI205" i="3"/>
  <c r="DI206" i="3"/>
  <c r="DI207" i="3"/>
  <c r="DI208" i="3"/>
  <c r="DI209" i="3"/>
  <c r="DI210" i="3"/>
  <c r="DI211" i="3"/>
  <c r="DI212" i="3"/>
  <c r="DI213" i="3"/>
  <c r="DI214" i="3"/>
  <c r="DI222" i="3"/>
  <c r="DG49" i="3"/>
  <c r="DG50" i="3"/>
  <c r="DG51" i="3"/>
  <c r="DG52" i="3"/>
  <c r="DG53" i="3"/>
  <c r="DG54" i="3"/>
  <c r="DG76" i="3"/>
  <c r="DG77" i="3"/>
  <c r="DG78" i="3"/>
  <c r="DG79" i="3"/>
  <c r="DG80" i="3"/>
  <c r="DG81" i="3"/>
  <c r="DG82" i="3"/>
  <c r="DG83" i="3"/>
  <c r="DG84" i="3"/>
  <c r="DG85" i="3"/>
  <c r="DG86" i="3"/>
  <c r="DG87" i="3"/>
  <c r="DG91" i="3"/>
  <c r="DG92" i="3"/>
  <c r="DG93" i="3"/>
  <c r="DG94" i="3"/>
  <c r="DG95" i="3"/>
  <c r="DG96" i="3"/>
  <c r="DG103" i="3"/>
  <c r="DG104" i="3"/>
  <c r="DG105" i="3"/>
  <c r="DG106" i="3"/>
  <c r="DG107" i="3"/>
  <c r="DG108" i="3"/>
  <c r="DG109" i="3"/>
  <c r="DG110" i="3"/>
  <c r="DG111" i="3"/>
  <c r="DG112" i="3"/>
  <c r="DG113" i="3"/>
  <c r="DG114" i="3"/>
  <c r="DG115" i="3"/>
  <c r="DG116" i="3"/>
  <c r="DG117" i="3"/>
  <c r="DG118" i="3"/>
  <c r="DG119" i="3"/>
  <c r="DG120" i="3"/>
  <c r="DG148" i="3"/>
  <c r="DG149" i="3"/>
  <c r="DG150" i="3"/>
  <c r="DG151" i="3"/>
  <c r="DG152" i="3"/>
  <c r="DG153" i="3"/>
  <c r="DG157" i="3"/>
  <c r="DG158" i="3"/>
  <c r="DG159" i="3"/>
  <c r="DG160" i="3"/>
  <c r="DG161" i="3"/>
  <c r="DG162" i="3"/>
  <c r="DG163" i="3"/>
  <c r="DG169" i="3"/>
  <c r="DG170" i="3"/>
  <c r="DG171" i="3"/>
  <c r="DG172" i="3"/>
  <c r="DG173" i="3"/>
  <c r="DG174" i="3"/>
  <c r="DG175" i="3"/>
  <c r="DG176" i="3"/>
  <c r="DG177" i="3"/>
  <c r="DG178" i="3"/>
  <c r="DG179" i="3"/>
  <c r="DG180" i="3"/>
  <c r="DG181" i="3"/>
  <c r="DG182" i="3"/>
  <c r="DG183" i="3"/>
  <c r="DG184" i="3"/>
  <c r="DG185" i="3"/>
  <c r="DG186" i="3"/>
  <c r="DG190" i="3"/>
  <c r="DG191" i="3"/>
  <c r="DG192" i="3"/>
  <c r="DG193" i="3"/>
  <c r="DG194" i="3"/>
  <c r="DG195" i="3"/>
  <c r="DG196" i="3"/>
  <c r="DG202" i="3"/>
  <c r="DG203" i="3"/>
  <c r="DG204" i="3"/>
  <c r="DG205" i="3"/>
  <c r="DG206" i="3"/>
  <c r="DG207" i="3"/>
  <c r="DG208" i="3"/>
  <c r="DG209" i="3"/>
  <c r="DG210" i="3"/>
  <c r="DG211" i="3"/>
  <c r="DG212" i="3"/>
  <c r="DG213" i="3"/>
  <c r="DG214" i="3"/>
  <c r="DG222" i="3"/>
  <c r="CQ25" i="3"/>
  <c r="CR25" i="3"/>
  <c r="CQ26" i="3"/>
  <c r="CR26" i="3"/>
  <c r="CQ27" i="3"/>
  <c r="CR27" i="3"/>
  <c r="CQ28" i="3"/>
  <c r="CR28" i="3"/>
  <c r="CQ29" i="3"/>
  <c r="CR29" i="3"/>
  <c r="CQ30" i="3"/>
  <c r="CR30" i="3"/>
  <c r="CQ31" i="3"/>
  <c r="CR31" i="3"/>
  <c r="CQ32" i="3"/>
  <c r="CR32" i="3"/>
  <c r="CQ33" i="3"/>
  <c r="CR33" i="3"/>
  <c r="CQ34" i="3"/>
  <c r="CR34" i="3"/>
  <c r="CQ35" i="3"/>
  <c r="CR35" i="3"/>
  <c r="CQ36" i="3"/>
  <c r="CR36" i="3"/>
  <c r="CR37" i="3"/>
  <c r="CR38" i="3"/>
  <c r="CR39" i="3"/>
  <c r="CR40" i="3"/>
  <c r="CR41" i="3"/>
  <c r="CR42" i="3"/>
  <c r="CR43" i="3"/>
  <c r="CR44" i="3"/>
  <c r="CR45" i="3"/>
  <c r="CR46" i="3"/>
  <c r="CR47" i="3"/>
  <c r="CR48" i="3"/>
  <c r="CR49" i="3"/>
  <c r="CR50" i="3"/>
  <c r="CR51" i="3"/>
  <c r="CR52" i="3"/>
  <c r="CR53" i="3"/>
  <c r="CR54" i="3"/>
  <c r="CQ58" i="3"/>
  <c r="CR58" i="3"/>
  <c r="CQ59" i="3"/>
  <c r="CR59" i="3"/>
  <c r="CQ60" i="3"/>
  <c r="CR60" i="3"/>
  <c r="CQ61" i="3"/>
  <c r="CR61" i="3"/>
  <c r="CQ62" i="3"/>
  <c r="CR62" i="3"/>
  <c r="CQ63" i="3"/>
  <c r="CR63" i="3"/>
  <c r="CQ64" i="3"/>
  <c r="CR64" i="3"/>
  <c r="CQ65" i="3"/>
  <c r="CR65" i="3"/>
  <c r="CQ66" i="3"/>
  <c r="CR66" i="3"/>
  <c r="CQ67" i="3"/>
  <c r="CR67" i="3"/>
  <c r="CQ68" i="3"/>
  <c r="CR68" i="3"/>
  <c r="CQ69" i="3"/>
  <c r="CR69" i="3"/>
  <c r="CR70" i="3"/>
  <c r="CR71" i="3"/>
  <c r="CR72" i="3"/>
  <c r="CR73" i="3"/>
  <c r="CR74" i="3"/>
  <c r="CR75" i="3"/>
  <c r="CQ76" i="3"/>
  <c r="CR76" i="3"/>
  <c r="CQ77" i="3"/>
  <c r="CR77" i="3"/>
  <c r="CQ78" i="3"/>
  <c r="CR78" i="3"/>
  <c r="CQ79" i="3"/>
  <c r="CR79" i="3"/>
  <c r="CQ80" i="3"/>
  <c r="CR80" i="3"/>
  <c r="CQ81" i="3"/>
  <c r="CR81" i="3"/>
  <c r="CR82" i="3"/>
  <c r="CR83" i="3"/>
  <c r="CR84" i="3"/>
  <c r="CR85" i="3"/>
  <c r="CR86" i="3"/>
  <c r="CR87" i="3"/>
  <c r="CR91" i="3"/>
  <c r="CR92" i="3"/>
  <c r="CR93" i="3"/>
  <c r="CR94" i="3"/>
  <c r="CR95" i="3"/>
  <c r="CR96" i="3"/>
  <c r="CR97" i="3"/>
  <c r="CR98" i="3"/>
  <c r="CR99" i="3"/>
  <c r="CR100" i="3"/>
  <c r="CR101" i="3"/>
  <c r="CR102" i="3"/>
  <c r="CR103" i="3"/>
  <c r="CR104" i="3"/>
  <c r="CR105" i="3"/>
  <c r="CR106" i="3"/>
  <c r="CR107" i="3"/>
  <c r="CR108" i="3"/>
  <c r="CR109" i="3"/>
  <c r="CR110" i="3"/>
  <c r="CR111" i="3"/>
  <c r="CR112" i="3"/>
  <c r="CR113" i="3"/>
  <c r="CR114" i="3"/>
  <c r="CR115" i="3"/>
  <c r="CR116" i="3"/>
  <c r="CR117" i="3"/>
  <c r="CR118" i="3"/>
  <c r="CR119" i="3"/>
  <c r="CR120" i="3"/>
  <c r="CQ124" i="3"/>
  <c r="CR124" i="3"/>
  <c r="CQ125" i="3"/>
  <c r="CR125" i="3"/>
  <c r="CQ126" i="3"/>
  <c r="CR126" i="3"/>
  <c r="CQ127" i="3"/>
  <c r="CR127" i="3"/>
  <c r="CQ128" i="3"/>
  <c r="CR128" i="3"/>
  <c r="CQ129" i="3"/>
  <c r="CR129" i="3"/>
  <c r="CQ130" i="3"/>
  <c r="CR130" i="3"/>
  <c r="CQ131" i="3"/>
  <c r="CR131" i="3"/>
  <c r="CQ132" i="3"/>
  <c r="CR132" i="3"/>
  <c r="CQ133" i="3"/>
  <c r="CR133" i="3"/>
  <c r="CQ134" i="3"/>
  <c r="CR134" i="3"/>
  <c r="CQ135" i="3"/>
  <c r="CR135" i="3"/>
  <c r="CR136" i="3"/>
  <c r="CR137" i="3"/>
  <c r="CR138" i="3"/>
  <c r="CR139" i="3"/>
  <c r="CR140" i="3"/>
  <c r="CR141" i="3"/>
  <c r="CR142" i="3"/>
  <c r="CR143" i="3"/>
  <c r="CR144" i="3"/>
  <c r="CR145" i="3"/>
  <c r="CR146" i="3"/>
  <c r="CR147" i="3"/>
  <c r="CR148" i="3"/>
  <c r="CR149" i="3"/>
  <c r="CR150" i="3"/>
  <c r="CR151" i="3"/>
  <c r="CR152" i="3"/>
  <c r="CR153" i="3"/>
  <c r="CR157" i="3"/>
  <c r="CR158" i="3"/>
  <c r="CR159" i="3"/>
  <c r="CR160" i="3"/>
  <c r="CR161" i="3"/>
  <c r="CR162" i="3"/>
  <c r="CR163" i="3"/>
  <c r="CR164" i="3"/>
  <c r="CR165" i="3"/>
  <c r="CR166" i="3"/>
  <c r="CR167" i="3"/>
  <c r="CR168" i="3"/>
  <c r="CR169" i="3"/>
  <c r="CR170" i="3"/>
  <c r="CR171" i="3"/>
  <c r="CR172" i="3"/>
  <c r="CR173" i="3"/>
  <c r="CR174" i="3"/>
  <c r="CR175" i="3"/>
  <c r="CR176" i="3"/>
  <c r="CR177" i="3"/>
  <c r="CR178" i="3"/>
  <c r="CR179" i="3"/>
  <c r="CR180" i="3"/>
  <c r="CR181" i="3"/>
  <c r="CR182" i="3"/>
  <c r="CR183" i="3"/>
  <c r="CR184" i="3"/>
  <c r="CR185" i="3"/>
  <c r="CR186" i="3"/>
  <c r="CR190" i="3"/>
  <c r="CR191" i="3"/>
  <c r="CR192" i="3"/>
  <c r="CR193" i="3"/>
  <c r="CR194" i="3"/>
  <c r="CR195" i="3"/>
  <c r="CR196" i="3"/>
  <c r="CR197" i="3"/>
  <c r="CR198" i="3"/>
  <c r="CR199" i="3"/>
  <c r="CR200" i="3"/>
  <c r="CR201" i="3"/>
  <c r="CR202" i="3"/>
  <c r="CR203" i="3"/>
  <c r="CR204" i="3"/>
  <c r="CR205" i="3"/>
  <c r="CR206" i="3"/>
  <c r="CR207" i="3"/>
  <c r="CR208" i="3"/>
  <c r="CR209" i="3"/>
  <c r="CR210" i="3"/>
  <c r="CR211" i="3"/>
  <c r="CR212" i="3"/>
  <c r="CR213" i="3"/>
  <c r="CR214" i="3"/>
  <c r="CR222" i="3"/>
  <c r="CM31" i="3"/>
  <c r="CN31" i="3"/>
  <c r="CM32" i="3"/>
  <c r="CN32" i="3"/>
  <c r="CM33" i="3"/>
  <c r="CN33" i="3"/>
  <c r="CM34" i="3"/>
  <c r="CN34" i="3"/>
  <c r="CM35" i="3"/>
  <c r="CN35" i="3"/>
  <c r="CM36" i="3"/>
  <c r="CN36" i="3"/>
  <c r="CM37" i="3"/>
  <c r="CN37" i="3"/>
  <c r="CM38" i="3"/>
  <c r="CN38" i="3"/>
  <c r="CM39" i="3"/>
  <c r="CN39" i="3"/>
  <c r="CM40" i="3"/>
  <c r="CN40" i="3"/>
  <c r="CM41" i="3"/>
  <c r="CN41" i="3"/>
  <c r="CM42" i="3"/>
  <c r="CN42" i="3"/>
  <c r="CM43" i="3"/>
  <c r="CN43" i="3"/>
  <c r="CM44" i="3"/>
  <c r="CN44" i="3"/>
  <c r="CM45" i="3"/>
  <c r="CN45" i="3"/>
  <c r="CM46" i="3"/>
  <c r="CN46" i="3"/>
  <c r="CM47" i="3"/>
  <c r="CN47" i="3"/>
  <c r="CM48" i="3"/>
  <c r="CN48" i="3"/>
  <c r="CM49" i="3"/>
  <c r="CN49" i="3"/>
  <c r="CM50" i="3"/>
  <c r="CN50" i="3"/>
  <c r="CM51" i="3"/>
  <c r="CN51" i="3"/>
  <c r="CM52" i="3"/>
  <c r="CN52" i="3"/>
  <c r="CM53" i="3"/>
  <c r="CN53" i="3"/>
  <c r="CM54" i="3"/>
  <c r="CN54" i="3"/>
  <c r="CM58" i="3"/>
  <c r="CN58" i="3"/>
  <c r="CM59" i="3"/>
  <c r="CN59" i="3"/>
  <c r="CM60" i="3"/>
  <c r="CN60" i="3"/>
  <c r="CM61" i="3"/>
  <c r="CN61" i="3"/>
  <c r="CM62" i="3"/>
  <c r="CN62" i="3"/>
  <c r="CM63" i="3"/>
  <c r="CN63" i="3"/>
  <c r="CM64" i="3"/>
  <c r="CN64" i="3"/>
  <c r="CM65" i="3"/>
  <c r="CN65" i="3"/>
  <c r="CM66" i="3"/>
  <c r="CN66" i="3"/>
  <c r="CM67" i="3"/>
  <c r="CN67" i="3"/>
  <c r="CM68" i="3"/>
  <c r="CN68" i="3"/>
  <c r="CM69" i="3"/>
  <c r="CN69" i="3"/>
  <c r="CM70" i="3"/>
  <c r="CN70" i="3"/>
  <c r="CM71" i="3"/>
  <c r="CN71" i="3"/>
  <c r="CM72" i="3"/>
  <c r="CN72" i="3"/>
  <c r="CM73" i="3"/>
  <c r="CN73" i="3"/>
  <c r="CM74" i="3"/>
  <c r="CN74" i="3"/>
  <c r="CM75" i="3"/>
  <c r="CN75" i="3"/>
  <c r="CM76" i="3"/>
  <c r="CN76" i="3"/>
  <c r="CM77" i="3"/>
  <c r="CN77" i="3"/>
  <c r="CM78" i="3"/>
  <c r="CN78" i="3"/>
  <c r="CM79" i="3"/>
  <c r="CN79" i="3"/>
  <c r="CM80" i="3"/>
  <c r="CN80" i="3"/>
  <c r="CM81" i="3"/>
  <c r="CN81" i="3"/>
  <c r="CM82" i="3"/>
  <c r="CN82" i="3"/>
  <c r="CM83" i="3"/>
  <c r="CN83" i="3"/>
  <c r="CM84" i="3"/>
  <c r="CN84" i="3"/>
  <c r="CM85" i="3"/>
  <c r="CN85" i="3"/>
  <c r="CM86" i="3"/>
  <c r="CN86" i="3"/>
  <c r="CM87" i="3"/>
  <c r="CN87" i="3"/>
  <c r="CM91" i="3"/>
  <c r="CN91" i="3"/>
  <c r="CM92" i="3"/>
  <c r="CN92" i="3"/>
  <c r="CM93" i="3"/>
  <c r="CN93" i="3"/>
  <c r="CM94" i="3"/>
  <c r="CN94" i="3"/>
  <c r="CM95" i="3"/>
  <c r="CN95" i="3"/>
  <c r="CM96" i="3"/>
  <c r="CN96" i="3"/>
  <c r="CM97" i="3"/>
  <c r="CN97" i="3"/>
  <c r="CM98" i="3"/>
  <c r="CN98" i="3"/>
  <c r="CM99" i="3"/>
  <c r="CN99" i="3"/>
  <c r="CM100" i="3"/>
  <c r="CN100" i="3"/>
  <c r="CM101" i="3"/>
  <c r="CN101" i="3"/>
  <c r="CM102" i="3"/>
  <c r="CN102" i="3"/>
  <c r="CM103" i="3"/>
  <c r="CN103" i="3"/>
  <c r="CM104" i="3"/>
  <c r="CN104" i="3"/>
  <c r="CM105" i="3"/>
  <c r="CN105" i="3"/>
  <c r="CM106" i="3"/>
  <c r="CN106" i="3"/>
  <c r="CM107" i="3"/>
  <c r="CN107" i="3"/>
  <c r="CM108" i="3"/>
  <c r="CN108" i="3"/>
  <c r="CM109" i="3"/>
  <c r="CN109" i="3"/>
  <c r="CM110" i="3"/>
  <c r="CN110" i="3"/>
  <c r="CM111" i="3"/>
  <c r="CN111" i="3"/>
  <c r="CM112" i="3"/>
  <c r="CN112" i="3"/>
  <c r="CM113" i="3"/>
  <c r="CN113" i="3"/>
  <c r="CM114" i="3"/>
  <c r="CN114" i="3"/>
  <c r="CM115" i="3"/>
  <c r="CN115" i="3"/>
  <c r="CM116" i="3"/>
  <c r="CN116" i="3"/>
  <c r="CM117" i="3"/>
  <c r="CN117" i="3"/>
  <c r="CM118" i="3"/>
  <c r="CN118" i="3"/>
  <c r="CM119" i="3"/>
  <c r="CN119" i="3"/>
  <c r="CM120" i="3"/>
  <c r="CN120" i="3"/>
  <c r="CM124" i="3"/>
  <c r="CN124" i="3"/>
  <c r="CM125" i="3"/>
  <c r="CN125" i="3"/>
  <c r="CM126" i="3"/>
  <c r="CN126" i="3"/>
  <c r="CM127" i="3"/>
  <c r="CN127" i="3"/>
  <c r="CM128" i="3"/>
  <c r="CN128" i="3"/>
  <c r="CM129" i="3"/>
  <c r="CN129" i="3"/>
  <c r="CM130" i="3"/>
  <c r="CN130" i="3"/>
  <c r="CM131" i="3"/>
  <c r="CN131" i="3"/>
  <c r="CM132" i="3"/>
  <c r="CN132" i="3"/>
  <c r="CM133" i="3"/>
  <c r="CN133" i="3"/>
  <c r="CM134" i="3"/>
  <c r="CN134" i="3"/>
  <c r="CM135" i="3"/>
  <c r="CN135" i="3"/>
  <c r="CM136" i="3"/>
  <c r="CN136" i="3"/>
  <c r="CM137" i="3"/>
  <c r="CN137" i="3"/>
  <c r="CM138" i="3"/>
  <c r="CN138" i="3"/>
  <c r="CM139" i="3"/>
  <c r="CN139" i="3"/>
  <c r="CM140" i="3"/>
  <c r="CN140" i="3"/>
  <c r="CM141" i="3"/>
  <c r="CN141" i="3"/>
  <c r="CM142" i="3"/>
  <c r="CN142" i="3"/>
  <c r="CM143" i="3"/>
  <c r="CN143" i="3"/>
  <c r="CM144" i="3"/>
  <c r="CN144" i="3"/>
  <c r="CM145" i="3"/>
  <c r="CN145" i="3"/>
  <c r="CM146" i="3"/>
  <c r="CN146" i="3"/>
  <c r="CM147" i="3"/>
  <c r="CN147" i="3"/>
  <c r="CM148" i="3"/>
  <c r="CN148" i="3"/>
  <c r="CM149" i="3"/>
  <c r="CN149" i="3"/>
  <c r="CM150" i="3"/>
  <c r="CN150" i="3"/>
  <c r="CM151" i="3"/>
  <c r="CN151" i="3"/>
  <c r="CM152" i="3"/>
  <c r="CN152" i="3"/>
  <c r="CM153" i="3"/>
  <c r="CN153" i="3"/>
  <c r="CM157" i="3"/>
  <c r="CN157" i="3"/>
  <c r="CM158" i="3"/>
  <c r="CN158" i="3"/>
  <c r="CM159" i="3"/>
  <c r="CN159" i="3"/>
  <c r="CM160" i="3"/>
  <c r="CN160" i="3"/>
  <c r="CM161" i="3"/>
  <c r="CN161" i="3"/>
  <c r="CM162" i="3"/>
  <c r="CN162" i="3"/>
  <c r="CM163" i="3"/>
  <c r="CN163" i="3"/>
  <c r="CM164" i="3"/>
  <c r="CN164" i="3"/>
  <c r="CM165" i="3"/>
  <c r="CN165" i="3"/>
  <c r="CM166" i="3"/>
  <c r="CN166" i="3"/>
  <c r="CM167" i="3"/>
  <c r="CN167" i="3"/>
  <c r="CM168" i="3"/>
  <c r="CN168" i="3"/>
  <c r="CM169" i="3"/>
  <c r="CN169" i="3"/>
  <c r="CM170" i="3"/>
  <c r="CN170" i="3"/>
  <c r="CM171" i="3"/>
  <c r="CN171" i="3"/>
  <c r="CM172" i="3"/>
  <c r="CN172" i="3"/>
  <c r="CM173" i="3"/>
  <c r="CN173" i="3"/>
  <c r="CM174" i="3"/>
  <c r="CN174" i="3"/>
  <c r="CM175" i="3"/>
  <c r="CN175" i="3"/>
  <c r="CM176" i="3"/>
  <c r="CN176" i="3"/>
  <c r="CM177" i="3"/>
  <c r="CN177" i="3"/>
  <c r="CM178" i="3"/>
  <c r="CN178" i="3"/>
  <c r="CM179" i="3"/>
  <c r="CN179" i="3"/>
  <c r="CM180" i="3"/>
  <c r="CN180" i="3"/>
  <c r="CM181" i="3"/>
  <c r="CN181" i="3"/>
  <c r="CM182" i="3"/>
  <c r="CN182" i="3"/>
  <c r="CM183" i="3"/>
  <c r="CN183" i="3"/>
  <c r="CM184" i="3"/>
  <c r="CN184" i="3"/>
  <c r="CM185" i="3"/>
  <c r="CN185" i="3"/>
  <c r="CM186" i="3"/>
  <c r="CN186" i="3"/>
  <c r="CM190" i="3"/>
  <c r="CN190" i="3"/>
  <c r="CM191" i="3"/>
  <c r="CN191" i="3"/>
  <c r="CM192" i="3"/>
  <c r="CN192" i="3"/>
  <c r="CM193" i="3"/>
  <c r="CN193" i="3"/>
  <c r="CM194" i="3"/>
  <c r="CN194" i="3"/>
  <c r="CM195" i="3"/>
  <c r="CN195" i="3"/>
  <c r="CM196" i="3"/>
  <c r="CN196" i="3"/>
  <c r="CM197" i="3"/>
  <c r="CN197" i="3"/>
  <c r="CM198" i="3"/>
  <c r="CN198" i="3"/>
  <c r="CM199" i="3"/>
  <c r="CN199" i="3"/>
  <c r="CM200" i="3"/>
  <c r="CN200" i="3"/>
  <c r="CM201" i="3"/>
  <c r="CN201" i="3"/>
  <c r="CM202" i="3"/>
  <c r="CN202" i="3"/>
  <c r="CM203" i="3"/>
  <c r="CN203" i="3"/>
  <c r="CM204" i="3"/>
  <c r="CN204" i="3"/>
  <c r="CM205" i="3"/>
  <c r="CN205" i="3"/>
  <c r="CM206" i="3"/>
  <c r="CN206" i="3"/>
  <c r="CM207" i="3"/>
  <c r="CN207" i="3"/>
  <c r="CM208" i="3"/>
  <c r="CN208" i="3"/>
  <c r="CM209" i="3"/>
  <c r="CN209" i="3"/>
  <c r="CM210" i="3"/>
  <c r="CN210" i="3"/>
  <c r="CM211" i="3"/>
  <c r="CN211" i="3"/>
  <c r="CM212" i="3"/>
  <c r="CN212" i="3"/>
  <c r="CM213" i="3"/>
  <c r="CN213" i="3"/>
  <c r="CM214" i="3"/>
  <c r="CN214" i="3"/>
  <c r="CO25" i="3"/>
  <c r="CP25" i="3"/>
  <c r="CO26" i="3"/>
  <c r="CP26" i="3"/>
  <c r="CO27" i="3"/>
  <c r="CP27" i="3"/>
  <c r="CO28" i="3"/>
  <c r="CP28" i="3"/>
  <c r="CO29" i="3"/>
  <c r="CP29" i="3"/>
  <c r="CO30" i="3"/>
  <c r="CP30" i="3"/>
  <c r="CO31" i="3"/>
  <c r="CP31" i="3"/>
  <c r="CO32" i="3"/>
  <c r="CP32" i="3"/>
  <c r="CO33" i="3"/>
  <c r="CP33" i="3"/>
  <c r="CO34" i="3"/>
  <c r="CP34" i="3"/>
  <c r="CO35" i="3"/>
  <c r="CP35" i="3"/>
  <c r="CO36" i="3"/>
  <c r="CP36" i="3"/>
  <c r="CO37" i="3"/>
  <c r="CP37" i="3"/>
  <c r="CO38" i="3"/>
  <c r="CP38" i="3"/>
  <c r="CO39" i="3"/>
  <c r="CP39" i="3"/>
  <c r="CO40" i="3"/>
  <c r="CP40" i="3"/>
  <c r="CO41" i="3"/>
  <c r="CP41" i="3"/>
  <c r="CO42" i="3"/>
  <c r="CP42" i="3"/>
  <c r="CO43" i="3"/>
  <c r="CP43" i="3"/>
  <c r="CO44" i="3"/>
  <c r="CP44" i="3"/>
  <c r="CO45" i="3"/>
  <c r="CP45" i="3"/>
  <c r="CO46" i="3"/>
  <c r="CP46" i="3"/>
  <c r="CO47" i="3"/>
  <c r="CP47" i="3"/>
  <c r="CO48" i="3"/>
  <c r="CP48" i="3"/>
  <c r="CP49" i="3"/>
  <c r="CP50" i="3"/>
  <c r="CP51" i="3"/>
  <c r="CP52" i="3"/>
  <c r="CP53" i="3"/>
  <c r="CP54" i="3"/>
  <c r="CO58" i="3"/>
  <c r="CP58" i="3"/>
  <c r="CO59" i="3"/>
  <c r="CP59" i="3"/>
  <c r="CO60" i="3"/>
  <c r="CP60" i="3"/>
  <c r="CO61" i="3"/>
  <c r="CP61" i="3"/>
  <c r="CO62" i="3"/>
  <c r="CP62" i="3"/>
  <c r="CO63" i="3"/>
  <c r="CP63" i="3"/>
  <c r="CO64" i="3"/>
  <c r="CP64" i="3"/>
  <c r="CO65" i="3"/>
  <c r="CP65" i="3"/>
  <c r="CO66" i="3"/>
  <c r="CP66" i="3"/>
  <c r="CO67" i="3"/>
  <c r="CP67" i="3"/>
  <c r="CO68" i="3"/>
  <c r="CP68" i="3"/>
  <c r="CO69" i="3"/>
  <c r="CP69" i="3"/>
  <c r="CO70" i="3"/>
  <c r="CP70" i="3"/>
  <c r="CO71" i="3"/>
  <c r="CP71" i="3"/>
  <c r="CO72" i="3"/>
  <c r="CP72" i="3"/>
  <c r="CO73" i="3"/>
  <c r="CP73" i="3"/>
  <c r="CO74" i="3"/>
  <c r="CP74" i="3"/>
  <c r="CO75" i="3"/>
  <c r="CP75" i="3"/>
  <c r="CP76" i="3"/>
  <c r="CP77" i="3"/>
  <c r="CP78" i="3"/>
  <c r="CP79" i="3"/>
  <c r="CP80" i="3"/>
  <c r="CP81" i="3"/>
  <c r="CP82" i="3"/>
  <c r="CP83" i="3"/>
  <c r="CP84" i="3"/>
  <c r="CP85" i="3"/>
  <c r="CP86" i="3"/>
  <c r="CP87" i="3"/>
  <c r="CP91" i="3"/>
  <c r="CP92" i="3"/>
  <c r="CP93" i="3"/>
  <c r="CP94" i="3"/>
  <c r="CP95" i="3"/>
  <c r="CP96" i="3"/>
  <c r="CO97" i="3"/>
  <c r="CP97" i="3"/>
  <c r="CO98" i="3"/>
  <c r="CP98" i="3"/>
  <c r="CO99" i="3"/>
  <c r="CP99" i="3"/>
  <c r="CO100" i="3"/>
  <c r="CP100" i="3"/>
  <c r="CO101" i="3"/>
  <c r="CP101" i="3"/>
  <c r="CO102" i="3"/>
  <c r="CP102" i="3"/>
  <c r="CP103" i="3"/>
  <c r="CP104" i="3"/>
  <c r="CP105" i="3"/>
  <c r="CP106" i="3"/>
  <c r="CP107" i="3"/>
  <c r="CP108" i="3"/>
  <c r="CP109" i="3"/>
  <c r="CP110" i="3"/>
  <c r="CP111" i="3"/>
  <c r="CP112" i="3"/>
  <c r="CP113" i="3"/>
  <c r="CP114" i="3"/>
  <c r="CP115" i="3"/>
  <c r="CP116" i="3"/>
  <c r="CP117" i="3"/>
  <c r="CP118" i="3"/>
  <c r="CP119" i="3"/>
  <c r="CP120" i="3"/>
  <c r="CO124" i="3"/>
  <c r="CP124" i="3"/>
  <c r="CO125" i="3"/>
  <c r="CP125" i="3"/>
  <c r="CO126" i="3"/>
  <c r="CP126" i="3"/>
  <c r="CO127" i="3"/>
  <c r="CP127" i="3"/>
  <c r="CO128" i="3"/>
  <c r="CP128" i="3"/>
  <c r="CO129" i="3"/>
  <c r="CP129" i="3"/>
  <c r="CO130" i="3"/>
  <c r="CP130" i="3"/>
  <c r="CO131" i="3"/>
  <c r="CP131" i="3"/>
  <c r="CO132" i="3"/>
  <c r="CP132" i="3"/>
  <c r="CO133" i="3"/>
  <c r="CP133" i="3"/>
  <c r="CO134" i="3"/>
  <c r="CP134" i="3"/>
  <c r="CO135" i="3"/>
  <c r="CP135" i="3"/>
  <c r="CO136" i="3"/>
  <c r="CP136" i="3"/>
  <c r="CO137" i="3"/>
  <c r="CP137" i="3"/>
  <c r="CO138" i="3"/>
  <c r="CP138" i="3"/>
  <c r="CO139" i="3"/>
  <c r="CP139" i="3"/>
  <c r="CO140" i="3"/>
  <c r="CP140" i="3"/>
  <c r="CO141" i="3"/>
  <c r="CP141" i="3"/>
  <c r="CO142" i="3"/>
  <c r="CP142" i="3"/>
  <c r="CO143" i="3"/>
  <c r="CP143" i="3"/>
  <c r="CO144" i="3"/>
  <c r="CP144" i="3"/>
  <c r="CO145" i="3"/>
  <c r="CP145" i="3"/>
  <c r="CO146" i="3"/>
  <c r="CP146" i="3"/>
  <c r="CO147" i="3"/>
  <c r="CP147" i="3"/>
  <c r="CP148" i="3"/>
  <c r="CP149" i="3"/>
  <c r="CP150" i="3"/>
  <c r="CP151" i="3"/>
  <c r="CP152" i="3"/>
  <c r="CP153" i="3"/>
  <c r="CP157" i="3"/>
  <c r="CP158" i="3"/>
  <c r="CP159" i="3"/>
  <c r="CP160" i="3"/>
  <c r="CP161" i="3"/>
  <c r="CP162" i="3"/>
  <c r="CP163" i="3"/>
  <c r="CO164" i="3"/>
  <c r="CP164" i="3"/>
  <c r="CO165" i="3"/>
  <c r="CP165" i="3"/>
  <c r="CO166" i="3"/>
  <c r="CP166" i="3"/>
  <c r="CO167" i="3"/>
  <c r="CP167" i="3"/>
  <c r="CO168" i="3"/>
  <c r="CP168" i="3"/>
  <c r="CP169" i="3"/>
  <c r="CP170" i="3"/>
  <c r="CP171" i="3"/>
  <c r="CP172" i="3"/>
  <c r="CP173" i="3"/>
  <c r="CP174" i="3"/>
  <c r="CP175" i="3"/>
  <c r="CP176" i="3"/>
  <c r="CP177" i="3"/>
  <c r="CP178" i="3"/>
  <c r="CP179" i="3"/>
  <c r="CP180" i="3"/>
  <c r="CP181" i="3"/>
  <c r="CP182" i="3"/>
  <c r="CP183" i="3"/>
  <c r="CP184" i="3"/>
  <c r="CP185" i="3"/>
  <c r="CP186" i="3"/>
  <c r="CP190" i="3"/>
  <c r="CP191" i="3"/>
  <c r="CP192" i="3"/>
  <c r="CP193" i="3"/>
  <c r="CP194" i="3"/>
  <c r="CP195" i="3"/>
  <c r="CP196" i="3"/>
  <c r="CO197" i="3"/>
  <c r="CP197" i="3"/>
  <c r="CO198" i="3"/>
  <c r="CP198" i="3"/>
  <c r="CO199" i="3"/>
  <c r="CP199" i="3"/>
  <c r="CO200" i="3"/>
  <c r="CP200" i="3"/>
  <c r="CO201" i="3"/>
  <c r="CP201" i="3"/>
  <c r="CP202" i="3"/>
  <c r="CP203" i="3"/>
  <c r="CP204" i="3"/>
  <c r="CP205" i="3"/>
  <c r="CP206" i="3"/>
  <c r="CP207" i="3"/>
  <c r="CP208" i="3"/>
  <c r="CP209" i="3"/>
  <c r="CP210" i="3"/>
  <c r="CP211" i="3"/>
  <c r="CP212" i="3"/>
  <c r="CP213" i="3"/>
  <c r="CP214" i="3"/>
  <c r="CP222" i="3"/>
  <c r="CO49" i="3"/>
  <c r="CO50" i="3"/>
  <c r="CO51" i="3"/>
  <c r="CO52" i="3"/>
  <c r="CO53" i="3"/>
  <c r="CO54" i="3"/>
  <c r="CO76" i="3"/>
  <c r="CO77" i="3"/>
  <c r="CO78" i="3"/>
  <c r="CO79" i="3"/>
  <c r="CO80" i="3"/>
  <c r="CO81" i="3"/>
  <c r="CO82" i="3"/>
  <c r="CO83" i="3"/>
  <c r="CO84" i="3"/>
  <c r="CO85" i="3"/>
  <c r="CO86" i="3"/>
  <c r="CO87" i="3"/>
  <c r="CO91" i="3"/>
  <c r="CO92" i="3"/>
  <c r="CO93" i="3"/>
  <c r="CO94" i="3"/>
  <c r="CO95" i="3"/>
  <c r="CO96" i="3"/>
  <c r="CO103" i="3"/>
  <c r="CO104" i="3"/>
  <c r="CO105" i="3"/>
  <c r="CO106" i="3"/>
  <c r="CO107" i="3"/>
  <c r="CO108" i="3"/>
  <c r="CO109" i="3"/>
  <c r="CO110" i="3"/>
  <c r="CO111" i="3"/>
  <c r="CO112" i="3"/>
  <c r="CO113" i="3"/>
  <c r="CO114" i="3"/>
  <c r="CO115" i="3"/>
  <c r="CO116" i="3"/>
  <c r="CO117" i="3"/>
  <c r="CO118" i="3"/>
  <c r="CO119" i="3"/>
  <c r="CO120" i="3"/>
  <c r="CO148" i="3"/>
  <c r="CO149" i="3"/>
  <c r="CO150" i="3"/>
  <c r="CO151" i="3"/>
  <c r="CO152" i="3"/>
  <c r="CO153" i="3"/>
  <c r="CO157" i="3"/>
  <c r="CO158" i="3"/>
  <c r="CO159" i="3"/>
  <c r="CO160" i="3"/>
  <c r="CO161" i="3"/>
  <c r="CO162" i="3"/>
  <c r="CO163" i="3"/>
  <c r="CO169" i="3"/>
  <c r="CO170" i="3"/>
  <c r="CO171" i="3"/>
  <c r="CO172" i="3"/>
  <c r="CO173" i="3"/>
  <c r="CO174" i="3"/>
  <c r="CO175" i="3"/>
  <c r="CO176" i="3"/>
  <c r="CO177" i="3"/>
  <c r="CO178" i="3"/>
  <c r="CO179" i="3"/>
  <c r="CO180" i="3"/>
  <c r="CO181" i="3"/>
  <c r="CO182" i="3"/>
  <c r="CO183" i="3"/>
  <c r="CO184" i="3"/>
  <c r="CO185" i="3"/>
  <c r="CO186" i="3"/>
  <c r="CO190" i="3"/>
  <c r="CO191" i="3"/>
  <c r="CO192" i="3"/>
  <c r="CO193" i="3"/>
  <c r="CO194" i="3"/>
  <c r="CO195" i="3"/>
  <c r="CO196" i="3"/>
  <c r="CO202" i="3"/>
  <c r="CO203" i="3"/>
  <c r="CO204" i="3"/>
  <c r="CO205" i="3"/>
  <c r="CO206" i="3"/>
  <c r="CO207" i="3"/>
  <c r="CO208" i="3"/>
  <c r="CO209" i="3"/>
  <c r="CO210" i="3"/>
  <c r="CO211" i="3"/>
  <c r="CO212" i="3"/>
  <c r="CO213" i="3"/>
  <c r="CO214" i="3"/>
  <c r="CO222" i="3"/>
  <c r="CQ37" i="3"/>
  <c r="CQ38" i="3"/>
  <c r="CQ39" i="3"/>
  <c r="CQ40" i="3"/>
  <c r="CQ41" i="3"/>
  <c r="CQ42" i="3"/>
  <c r="CQ43" i="3"/>
  <c r="CQ44" i="3"/>
  <c r="CQ45" i="3"/>
  <c r="CQ46" i="3"/>
  <c r="CQ47" i="3"/>
  <c r="CQ48" i="3"/>
  <c r="CQ49" i="3"/>
  <c r="CQ50" i="3"/>
  <c r="CQ51" i="3"/>
  <c r="CQ52" i="3"/>
  <c r="CQ53" i="3"/>
  <c r="CQ54" i="3"/>
  <c r="CQ70" i="3"/>
  <c r="CQ71" i="3"/>
  <c r="CQ72" i="3"/>
  <c r="CQ73" i="3"/>
  <c r="CQ74" i="3"/>
  <c r="CQ75" i="3"/>
  <c r="CQ82" i="3"/>
  <c r="CQ83" i="3"/>
  <c r="CQ84" i="3"/>
  <c r="CQ85" i="3"/>
  <c r="CQ86" i="3"/>
  <c r="CQ87" i="3"/>
  <c r="CQ91" i="3"/>
  <c r="CQ92" i="3"/>
  <c r="CQ93" i="3"/>
  <c r="CQ94" i="3"/>
  <c r="CQ95" i="3"/>
  <c r="CQ96" i="3"/>
  <c r="CQ97" i="3"/>
  <c r="CQ98" i="3"/>
  <c r="CQ99" i="3"/>
  <c r="CQ100" i="3"/>
  <c r="CQ101" i="3"/>
  <c r="CQ102" i="3"/>
  <c r="CQ103" i="3"/>
  <c r="CQ104" i="3"/>
  <c r="CQ105" i="3"/>
  <c r="CQ106" i="3"/>
  <c r="CQ107" i="3"/>
  <c r="CQ108" i="3"/>
  <c r="CQ109" i="3"/>
  <c r="CQ110" i="3"/>
  <c r="CQ111" i="3"/>
  <c r="CQ112" i="3"/>
  <c r="CQ113" i="3"/>
  <c r="CQ114" i="3"/>
  <c r="CQ115" i="3"/>
  <c r="CQ116" i="3"/>
  <c r="CQ117" i="3"/>
  <c r="CQ118" i="3"/>
  <c r="CQ119" i="3"/>
  <c r="CQ120" i="3"/>
  <c r="CQ136" i="3"/>
  <c r="CQ137" i="3"/>
  <c r="CQ138" i="3"/>
  <c r="CQ139" i="3"/>
  <c r="CQ140" i="3"/>
  <c r="CQ141" i="3"/>
  <c r="CQ142" i="3"/>
  <c r="CQ143" i="3"/>
  <c r="CQ144" i="3"/>
  <c r="CQ145" i="3"/>
  <c r="CQ146" i="3"/>
  <c r="CQ147" i="3"/>
  <c r="CQ148" i="3"/>
  <c r="CQ149" i="3"/>
  <c r="CQ150" i="3"/>
  <c r="CQ151" i="3"/>
  <c r="CQ152" i="3"/>
  <c r="CQ153" i="3"/>
  <c r="CQ157" i="3"/>
  <c r="CQ158" i="3"/>
  <c r="CQ159" i="3"/>
  <c r="CQ160" i="3"/>
  <c r="CQ161" i="3"/>
  <c r="CQ162" i="3"/>
  <c r="CQ163" i="3"/>
  <c r="CQ164" i="3"/>
  <c r="CQ165" i="3"/>
  <c r="CQ166" i="3"/>
  <c r="CQ167" i="3"/>
  <c r="CQ168" i="3"/>
  <c r="CQ169" i="3"/>
  <c r="CQ170" i="3"/>
  <c r="CQ171" i="3"/>
  <c r="CQ172" i="3"/>
  <c r="CQ173" i="3"/>
  <c r="CQ174" i="3"/>
  <c r="CQ175" i="3"/>
  <c r="CQ176" i="3"/>
  <c r="CQ177" i="3"/>
  <c r="CQ178" i="3"/>
  <c r="CQ179" i="3"/>
  <c r="CQ180" i="3"/>
  <c r="CQ181" i="3"/>
  <c r="CQ182" i="3"/>
  <c r="CQ183" i="3"/>
  <c r="CQ184" i="3"/>
  <c r="CQ185" i="3"/>
  <c r="CQ186" i="3"/>
  <c r="CQ190" i="3"/>
  <c r="CQ191" i="3"/>
  <c r="CQ192" i="3"/>
  <c r="CQ193" i="3"/>
  <c r="CQ194" i="3"/>
  <c r="CQ195" i="3"/>
  <c r="CQ196" i="3"/>
  <c r="CQ197" i="3"/>
  <c r="CQ198" i="3"/>
  <c r="CQ199" i="3"/>
  <c r="CQ200" i="3"/>
  <c r="CQ201" i="3"/>
  <c r="CQ202" i="3"/>
  <c r="CQ203" i="3"/>
  <c r="CQ204" i="3"/>
  <c r="CQ205" i="3"/>
  <c r="CQ206" i="3"/>
  <c r="CQ207" i="3"/>
  <c r="CQ208" i="3"/>
  <c r="CQ209" i="3"/>
  <c r="CQ210" i="3"/>
  <c r="CQ211" i="3"/>
  <c r="CQ212" i="3"/>
  <c r="CQ213" i="3"/>
  <c r="CQ214" i="3"/>
  <c r="CQ222" i="3"/>
  <c r="HT219" i="3"/>
  <c r="HS219" i="3"/>
  <c r="HR219" i="3"/>
  <c r="HQ219" i="3"/>
  <c r="HO219" i="3"/>
  <c r="HP219" i="3"/>
  <c r="HA219" i="3"/>
  <c r="GZ219" i="3"/>
  <c r="GY219" i="3"/>
  <c r="GX219" i="3"/>
  <c r="GV219" i="3"/>
  <c r="GW219" i="3"/>
  <c r="GH219" i="3"/>
  <c r="GG219" i="3"/>
  <c r="GF219" i="3"/>
  <c r="GE219" i="3"/>
  <c r="GC219" i="3"/>
  <c r="GD219" i="3"/>
  <c r="FP219" i="3"/>
  <c r="FO219" i="3"/>
  <c r="FN219" i="3"/>
  <c r="FM219" i="3"/>
  <c r="FK219" i="3"/>
  <c r="FL219" i="3"/>
  <c r="HT218" i="3"/>
  <c r="HS218" i="3"/>
  <c r="HR218" i="3"/>
  <c r="HQ218" i="3"/>
  <c r="HO218" i="3"/>
  <c r="HP218" i="3"/>
  <c r="HA218" i="3"/>
  <c r="GZ218" i="3"/>
  <c r="GY218" i="3"/>
  <c r="GX218" i="3"/>
  <c r="GV218" i="3"/>
  <c r="GW218" i="3"/>
  <c r="GH218" i="3"/>
  <c r="GG218" i="3"/>
  <c r="GF218" i="3"/>
  <c r="GE218" i="3"/>
  <c r="GC218" i="3"/>
  <c r="GD218" i="3"/>
  <c r="FP218" i="3"/>
  <c r="FO218" i="3"/>
  <c r="FN218" i="3"/>
  <c r="FM218" i="3"/>
  <c r="FK218" i="3"/>
  <c r="FL218" i="3"/>
  <c r="HT217" i="3"/>
  <c r="HS217" i="3"/>
  <c r="HR217" i="3"/>
  <c r="HQ217" i="3"/>
  <c r="HO217" i="3"/>
  <c r="HP217" i="3"/>
  <c r="HA217" i="3"/>
  <c r="GZ217" i="3"/>
  <c r="GY217" i="3"/>
  <c r="GX217" i="3"/>
  <c r="GV217" i="3"/>
  <c r="GW217" i="3"/>
  <c r="GH217" i="3"/>
  <c r="GG217" i="3"/>
  <c r="GF217" i="3"/>
  <c r="GE217" i="3"/>
  <c r="GC217" i="3"/>
  <c r="GD217" i="3"/>
  <c r="FP217" i="3"/>
  <c r="FO217" i="3"/>
  <c r="FN217" i="3"/>
  <c r="FM217" i="3"/>
  <c r="FK217" i="3"/>
  <c r="FL217" i="3"/>
  <c r="HT216" i="3"/>
  <c r="HS216" i="3"/>
  <c r="HR216" i="3"/>
  <c r="HQ216" i="3"/>
  <c r="HO216" i="3"/>
  <c r="HP216" i="3"/>
  <c r="HA216" i="3"/>
  <c r="GZ216" i="3"/>
  <c r="GY216" i="3"/>
  <c r="GX216" i="3"/>
  <c r="GV216" i="3"/>
  <c r="GW216" i="3"/>
  <c r="GH216" i="3"/>
  <c r="GG216" i="3"/>
  <c r="GF216" i="3"/>
  <c r="GE216" i="3"/>
  <c r="GC216" i="3"/>
  <c r="GD216" i="3"/>
  <c r="FP216" i="3"/>
  <c r="FO216" i="3"/>
  <c r="FN216" i="3"/>
  <c r="FM216" i="3"/>
  <c r="FK216" i="3"/>
  <c r="FL216" i="3"/>
  <c r="HT215" i="3"/>
  <c r="HS215" i="3"/>
  <c r="HR215" i="3"/>
  <c r="HQ215" i="3"/>
  <c r="HO215" i="3"/>
  <c r="HP215" i="3"/>
  <c r="HA215" i="3"/>
  <c r="GZ215" i="3"/>
  <c r="GY215" i="3"/>
  <c r="GX215" i="3"/>
  <c r="GV215" i="3"/>
  <c r="GW215" i="3"/>
  <c r="GH215" i="3"/>
  <c r="GG215" i="3"/>
  <c r="GF215" i="3"/>
  <c r="GE215" i="3"/>
  <c r="GC215" i="3"/>
  <c r="GD215" i="3"/>
  <c r="FP215" i="3"/>
  <c r="FO215" i="3"/>
  <c r="FN215" i="3"/>
  <c r="FM215" i="3"/>
  <c r="FK215" i="3"/>
  <c r="FL215" i="3"/>
  <c r="HC214" i="3"/>
  <c r="GJ214" i="3"/>
  <c r="FQ214" i="3"/>
  <c r="EY214" i="3"/>
  <c r="HC208" i="3"/>
  <c r="GJ208" i="3"/>
  <c r="FQ208" i="3"/>
  <c r="EY208" i="3"/>
  <c r="HC202" i="3"/>
  <c r="GJ202" i="3"/>
  <c r="FQ202" i="3"/>
  <c r="EY202" i="3"/>
  <c r="HC196" i="3"/>
  <c r="GJ196" i="3"/>
  <c r="FQ196" i="3"/>
  <c r="EY196" i="3"/>
  <c r="HC190" i="3"/>
  <c r="GJ190" i="3"/>
  <c r="FQ190" i="3"/>
  <c r="EY190" i="3"/>
  <c r="HC181" i="3"/>
  <c r="GJ181" i="3"/>
  <c r="FQ181" i="3"/>
  <c r="EY181" i="3"/>
  <c r="HC175" i="3"/>
  <c r="GJ175" i="3"/>
  <c r="FQ175" i="3"/>
  <c r="EY175" i="3"/>
  <c r="HC169" i="3"/>
  <c r="GJ169" i="3"/>
  <c r="FQ169" i="3"/>
  <c r="EY169" i="3"/>
  <c r="HC163" i="3"/>
  <c r="GJ163" i="3"/>
  <c r="FQ163" i="3"/>
  <c r="EY163" i="3"/>
  <c r="HC157" i="3"/>
  <c r="GJ157" i="3"/>
  <c r="FQ157" i="3"/>
  <c r="EY157" i="3"/>
  <c r="HC148" i="3"/>
  <c r="GJ148" i="3"/>
  <c r="FQ148" i="3"/>
  <c r="EY148" i="3"/>
  <c r="HC142" i="3"/>
  <c r="GJ142" i="3"/>
  <c r="FQ142" i="3"/>
  <c r="HC136" i="3"/>
  <c r="GJ136" i="3"/>
  <c r="FQ136" i="3"/>
  <c r="HC130" i="3"/>
  <c r="GJ130" i="3"/>
  <c r="FQ130" i="3"/>
  <c r="HC124" i="3"/>
  <c r="GJ124" i="3"/>
  <c r="FQ124" i="3"/>
  <c r="EY124" i="3"/>
  <c r="HC115" i="3"/>
  <c r="GJ115" i="3"/>
  <c r="FQ115" i="3"/>
  <c r="EY115" i="3"/>
  <c r="HC109" i="3"/>
  <c r="GJ109" i="3"/>
  <c r="FQ109" i="3"/>
  <c r="HC103" i="3"/>
  <c r="GJ103" i="3"/>
  <c r="FQ103" i="3"/>
  <c r="HC97" i="3"/>
  <c r="GJ97" i="3"/>
  <c r="FQ97" i="3"/>
  <c r="HC91" i="3"/>
  <c r="GJ91" i="3"/>
  <c r="FQ91" i="3"/>
  <c r="HC82" i="3"/>
  <c r="GJ82" i="3"/>
  <c r="FQ82" i="3"/>
  <c r="EY82" i="3"/>
  <c r="HC76" i="3"/>
  <c r="GJ76" i="3"/>
  <c r="FQ76" i="3"/>
  <c r="EY76" i="3"/>
  <c r="HC70" i="3"/>
  <c r="GJ70" i="3"/>
  <c r="FQ70" i="3"/>
  <c r="HC64" i="3"/>
  <c r="GJ64" i="3"/>
  <c r="FQ64" i="3"/>
  <c r="EY64" i="3"/>
  <c r="HC58" i="3"/>
  <c r="GJ58" i="3"/>
  <c r="FQ58" i="3"/>
  <c r="EY58" i="3"/>
  <c r="HC49" i="3"/>
  <c r="GJ49" i="3"/>
  <c r="FQ49" i="3"/>
  <c r="EY49" i="3"/>
  <c r="HC43" i="3"/>
  <c r="GJ43" i="3"/>
  <c r="FQ43" i="3"/>
  <c r="EY43" i="3"/>
  <c r="HC37" i="3"/>
  <c r="GJ37" i="3"/>
  <c r="FQ37" i="3"/>
  <c r="EY37" i="3"/>
  <c r="HC31" i="3"/>
  <c r="GJ31" i="3"/>
  <c r="FQ31" i="3"/>
  <c r="EY31" i="3"/>
  <c r="HC25" i="3"/>
  <c r="GJ25" i="3"/>
  <c r="FQ25" i="3"/>
  <c r="EY25" i="3"/>
  <c r="CR219" i="3"/>
  <c r="CQ219" i="3"/>
  <c r="CP219" i="3"/>
  <c r="CO219" i="3"/>
  <c r="CM219" i="3"/>
  <c r="CN219" i="3"/>
  <c r="CR218" i="3"/>
  <c r="CQ218" i="3"/>
  <c r="CP218" i="3"/>
  <c r="CO218" i="3"/>
  <c r="CM218" i="3"/>
  <c r="CN218" i="3"/>
  <c r="CR217" i="3"/>
  <c r="CQ217" i="3"/>
  <c r="CP217" i="3"/>
  <c r="CO217" i="3"/>
  <c r="CM217" i="3"/>
  <c r="CN217" i="3"/>
  <c r="CR216" i="3"/>
  <c r="CQ216" i="3"/>
  <c r="CP216" i="3"/>
  <c r="CO216" i="3"/>
  <c r="CM216" i="3"/>
  <c r="CN216" i="3"/>
  <c r="CR215" i="3"/>
  <c r="CQ215" i="3"/>
  <c r="CP215" i="3"/>
  <c r="CO215" i="3"/>
  <c r="CM215" i="3"/>
  <c r="CN215" i="3"/>
  <c r="CA214" i="3"/>
  <c r="CA208" i="3"/>
  <c r="CA202" i="3"/>
  <c r="CA196" i="3"/>
  <c r="CA190" i="3"/>
  <c r="CA181" i="3"/>
  <c r="CA175" i="3"/>
  <c r="CA169" i="3"/>
  <c r="CA163" i="3"/>
  <c r="CA157" i="3"/>
  <c r="CA148" i="3"/>
  <c r="CA142" i="3"/>
  <c r="CA136" i="3"/>
  <c r="CA130" i="3"/>
  <c r="CA124" i="3"/>
  <c r="CA115" i="3"/>
  <c r="CA109" i="3"/>
  <c r="CA103" i="3"/>
  <c r="CA97" i="3"/>
  <c r="CA91" i="3"/>
  <c r="CA82" i="3"/>
  <c r="CA76" i="3"/>
  <c r="CA70" i="3"/>
  <c r="CA64" i="3"/>
  <c r="CA58" i="3"/>
  <c r="CA49" i="3"/>
  <c r="CA43" i="3"/>
  <c r="CA37" i="3"/>
  <c r="CA31" i="3"/>
  <c r="CA25" i="3"/>
  <c r="EV219" i="3"/>
  <c r="EU219" i="3"/>
  <c r="ET219" i="3"/>
  <c r="ES219" i="3"/>
  <c r="EQ219" i="3"/>
  <c r="ER219" i="3"/>
  <c r="EC219" i="3"/>
  <c r="EB219" i="3"/>
  <c r="EA219" i="3"/>
  <c r="DZ219" i="3"/>
  <c r="DX219" i="3"/>
  <c r="DY219" i="3"/>
  <c r="DJ219" i="3"/>
  <c r="DI219" i="3"/>
  <c r="DH219" i="3"/>
  <c r="DG219" i="3"/>
  <c r="DE219" i="3"/>
  <c r="DF219" i="3"/>
  <c r="EV218" i="3"/>
  <c r="EU218" i="3"/>
  <c r="ET218" i="3"/>
  <c r="ES218" i="3"/>
  <c r="EQ218" i="3"/>
  <c r="ER218" i="3"/>
  <c r="EC218" i="3"/>
  <c r="EB218" i="3"/>
  <c r="EA218" i="3"/>
  <c r="DZ218" i="3"/>
  <c r="DX218" i="3"/>
  <c r="DY218" i="3"/>
  <c r="DJ218" i="3"/>
  <c r="DI218" i="3"/>
  <c r="DH218" i="3"/>
  <c r="DG218" i="3"/>
  <c r="DE218" i="3"/>
  <c r="DF218" i="3"/>
  <c r="EV217" i="3"/>
  <c r="EU217" i="3"/>
  <c r="ET217" i="3"/>
  <c r="ES217" i="3"/>
  <c r="EQ217" i="3"/>
  <c r="ER217" i="3"/>
  <c r="EC217" i="3"/>
  <c r="EB217" i="3"/>
  <c r="EA217" i="3"/>
  <c r="DZ217" i="3"/>
  <c r="DX217" i="3"/>
  <c r="DY217" i="3"/>
  <c r="DJ217" i="3"/>
  <c r="DI217" i="3"/>
  <c r="DH217" i="3"/>
  <c r="DG217" i="3"/>
  <c r="DE217" i="3"/>
  <c r="DF217" i="3"/>
  <c r="EV216" i="3"/>
  <c r="EU216" i="3"/>
  <c r="ET216" i="3"/>
  <c r="ES216" i="3"/>
  <c r="EQ216" i="3"/>
  <c r="ER216" i="3"/>
  <c r="EC216" i="3"/>
  <c r="EB216" i="3"/>
  <c r="EA216" i="3"/>
  <c r="DZ216" i="3"/>
  <c r="DX216" i="3"/>
  <c r="DY216" i="3"/>
  <c r="DJ216" i="3"/>
  <c r="DI216" i="3"/>
  <c r="DH216" i="3"/>
  <c r="DG216" i="3"/>
  <c r="DE216" i="3"/>
  <c r="DF216" i="3"/>
  <c r="EV215" i="3"/>
  <c r="EU215" i="3"/>
  <c r="ET215" i="3"/>
  <c r="ES215" i="3"/>
  <c r="EQ215" i="3"/>
  <c r="ER215" i="3"/>
  <c r="EC215" i="3"/>
  <c r="EB215" i="3"/>
  <c r="EA215" i="3"/>
  <c r="DZ215" i="3"/>
  <c r="DX215" i="3"/>
  <c r="DY215" i="3"/>
  <c r="DJ215" i="3"/>
  <c r="DI215" i="3"/>
  <c r="DH215" i="3"/>
  <c r="DG215" i="3"/>
  <c r="DE215" i="3"/>
  <c r="DF215" i="3"/>
  <c r="EE214" i="3"/>
  <c r="DL214" i="3"/>
  <c r="CS214" i="3"/>
  <c r="EE208" i="3"/>
  <c r="DL208" i="3"/>
  <c r="CS208" i="3"/>
  <c r="EE202" i="3"/>
  <c r="DL202" i="3"/>
  <c r="CS202" i="3"/>
  <c r="EE196" i="3"/>
  <c r="DL196" i="3"/>
  <c r="CS196" i="3"/>
  <c r="EE190" i="3"/>
  <c r="DL190" i="3"/>
  <c r="CS190" i="3"/>
  <c r="EE181" i="3"/>
  <c r="DL181" i="3"/>
  <c r="CS181" i="3"/>
  <c r="EE175" i="3"/>
  <c r="DL175" i="3"/>
  <c r="CS175" i="3"/>
  <c r="EE169" i="3"/>
  <c r="DL169" i="3"/>
  <c r="CS169" i="3"/>
  <c r="EE163" i="3"/>
  <c r="DL163" i="3"/>
  <c r="CS163" i="3"/>
  <c r="EE157" i="3"/>
  <c r="DL157" i="3"/>
  <c r="CS157" i="3"/>
  <c r="EE148" i="3"/>
  <c r="DL148" i="3"/>
  <c r="CS148" i="3"/>
  <c r="EE142" i="3"/>
  <c r="DL142" i="3"/>
  <c r="CS142" i="3"/>
  <c r="EE136" i="3"/>
  <c r="DL136" i="3"/>
  <c r="CS136" i="3"/>
  <c r="EE130" i="3"/>
  <c r="DL130" i="3"/>
  <c r="CS130" i="3"/>
  <c r="EE124" i="3"/>
  <c r="DL124" i="3"/>
  <c r="CS124" i="3"/>
  <c r="EE115" i="3"/>
  <c r="DL115" i="3"/>
  <c r="CS115" i="3"/>
  <c r="EE109" i="3"/>
  <c r="DL109" i="3"/>
  <c r="CS109" i="3"/>
  <c r="EE103" i="3"/>
  <c r="DL103" i="3"/>
  <c r="CS103" i="3"/>
  <c r="EE97" i="3"/>
  <c r="DL97" i="3"/>
  <c r="CS97" i="3"/>
  <c r="EE91" i="3"/>
  <c r="DL91" i="3"/>
  <c r="CS91" i="3"/>
  <c r="EE82" i="3"/>
  <c r="DL82" i="3"/>
  <c r="CS82" i="3"/>
  <c r="EE76" i="3"/>
  <c r="DL76" i="3"/>
  <c r="CS76" i="3"/>
  <c r="EE70" i="3"/>
  <c r="DL70" i="3"/>
  <c r="CS70" i="3"/>
  <c r="EE64" i="3"/>
  <c r="DL64" i="3"/>
  <c r="CS64" i="3"/>
  <c r="EE58" i="3"/>
  <c r="DL58" i="3"/>
  <c r="CS58" i="3"/>
  <c r="EE49" i="3"/>
  <c r="DL49" i="3"/>
  <c r="CS49" i="3"/>
  <c r="EE43" i="3"/>
  <c r="DL43" i="3"/>
  <c r="CS43" i="3"/>
  <c r="EE37" i="3"/>
  <c r="DL37" i="3"/>
  <c r="CS37" i="3"/>
  <c r="EE31" i="3"/>
  <c r="DL31" i="3"/>
  <c r="CS31" i="3"/>
  <c r="EE25" i="3"/>
  <c r="DL25" i="3"/>
  <c r="CS25" i="3"/>
  <c r="I215" i="3"/>
  <c r="I216" i="3"/>
  <c r="I217" i="3"/>
  <c r="I218" i="3"/>
  <c r="I219" i="3"/>
  <c r="BX219" i="3"/>
  <c r="BW219" i="3"/>
  <c r="BV219" i="3"/>
  <c r="BU219" i="3"/>
  <c r="BS219" i="3"/>
  <c r="BT219" i="3"/>
  <c r="BE219" i="3"/>
  <c r="BD219" i="3"/>
  <c r="BC219" i="3"/>
  <c r="BB219" i="3"/>
  <c r="AZ219" i="3"/>
  <c r="BA219" i="3"/>
  <c r="AL219" i="3"/>
  <c r="AK219" i="3"/>
  <c r="AJ219" i="3"/>
  <c r="AI219" i="3"/>
  <c r="AG219" i="3"/>
  <c r="AH219" i="3"/>
  <c r="T219" i="3"/>
  <c r="S219" i="3"/>
  <c r="R219" i="3"/>
  <c r="Q219" i="3"/>
  <c r="O219" i="3"/>
  <c r="P219" i="3"/>
  <c r="BX218" i="3"/>
  <c r="BW218" i="3"/>
  <c r="BV218" i="3"/>
  <c r="BU218" i="3"/>
  <c r="BS218" i="3"/>
  <c r="BT218" i="3"/>
  <c r="BE218" i="3"/>
  <c r="BD218" i="3"/>
  <c r="BC218" i="3"/>
  <c r="BB218" i="3"/>
  <c r="AZ218" i="3"/>
  <c r="BA218" i="3"/>
  <c r="AL218" i="3"/>
  <c r="AK218" i="3"/>
  <c r="AJ218" i="3"/>
  <c r="AI218" i="3"/>
  <c r="AG218" i="3"/>
  <c r="AH218" i="3"/>
  <c r="T218" i="3"/>
  <c r="S218" i="3"/>
  <c r="R218" i="3"/>
  <c r="Q218" i="3"/>
  <c r="O218" i="3"/>
  <c r="P218" i="3"/>
  <c r="BX217" i="3"/>
  <c r="BW217" i="3"/>
  <c r="BV217" i="3"/>
  <c r="BU217" i="3"/>
  <c r="BS217" i="3"/>
  <c r="BT217" i="3"/>
  <c r="BE217" i="3"/>
  <c r="BD217" i="3"/>
  <c r="BC217" i="3"/>
  <c r="BB217" i="3"/>
  <c r="AZ217" i="3"/>
  <c r="BA217" i="3"/>
  <c r="AL217" i="3"/>
  <c r="AK217" i="3"/>
  <c r="AJ217" i="3"/>
  <c r="AI217" i="3"/>
  <c r="AG217" i="3"/>
  <c r="AH217" i="3"/>
  <c r="T217" i="3"/>
  <c r="S217" i="3"/>
  <c r="R217" i="3"/>
  <c r="Q217" i="3"/>
  <c r="O217" i="3"/>
  <c r="P217" i="3"/>
  <c r="BX216" i="3"/>
  <c r="BW216" i="3"/>
  <c r="BV216" i="3"/>
  <c r="BU216" i="3"/>
  <c r="BS216" i="3"/>
  <c r="BT216" i="3"/>
  <c r="BE216" i="3"/>
  <c r="BD216" i="3"/>
  <c r="BC216" i="3"/>
  <c r="BB216" i="3"/>
  <c r="AZ216" i="3"/>
  <c r="BA216" i="3"/>
  <c r="AL216" i="3"/>
  <c r="AK216" i="3"/>
  <c r="AJ216" i="3"/>
  <c r="AI216" i="3"/>
  <c r="AG216" i="3"/>
  <c r="AH216" i="3"/>
  <c r="T216" i="3"/>
  <c r="S216" i="3"/>
  <c r="R216" i="3"/>
  <c r="Q216" i="3"/>
  <c r="O216" i="3"/>
  <c r="P216" i="3"/>
  <c r="BX215" i="3"/>
  <c r="BW215" i="3"/>
  <c r="BV215" i="3"/>
  <c r="BU215" i="3"/>
  <c r="BS215" i="3"/>
  <c r="BT215" i="3"/>
  <c r="BE215" i="3"/>
  <c r="BD215" i="3"/>
  <c r="BC215" i="3"/>
  <c r="BB215" i="3"/>
  <c r="AZ215" i="3"/>
  <c r="BA215" i="3"/>
  <c r="AL215" i="3"/>
  <c r="AK215" i="3"/>
  <c r="AJ215" i="3"/>
  <c r="AI215" i="3"/>
  <c r="AG215" i="3"/>
  <c r="AH215" i="3"/>
  <c r="T215" i="3"/>
  <c r="S215" i="3"/>
  <c r="R215" i="3"/>
  <c r="Q215" i="3"/>
  <c r="O215" i="3"/>
  <c r="P215" i="3"/>
  <c r="BG214" i="3"/>
  <c r="AN214" i="3"/>
  <c r="U214" i="3"/>
  <c r="BG208" i="3"/>
  <c r="AN208" i="3"/>
  <c r="U208" i="3"/>
  <c r="BG202" i="3"/>
  <c r="AN202" i="3"/>
  <c r="U202" i="3"/>
  <c r="BG196" i="3"/>
  <c r="AN196" i="3"/>
  <c r="U196" i="3"/>
  <c r="BG190" i="3"/>
  <c r="AN190" i="3"/>
  <c r="U190" i="3"/>
  <c r="BG181" i="3"/>
  <c r="AN181" i="3"/>
  <c r="U181" i="3"/>
  <c r="BG175" i="3"/>
  <c r="AN175" i="3"/>
  <c r="U175" i="3"/>
  <c r="BG169" i="3"/>
  <c r="AN169" i="3"/>
  <c r="U169" i="3"/>
  <c r="BG163" i="3"/>
  <c r="AN163" i="3"/>
  <c r="U163" i="3"/>
  <c r="BG157" i="3"/>
  <c r="AN157" i="3"/>
  <c r="U157" i="3"/>
  <c r="BG148" i="3"/>
  <c r="AN148" i="3"/>
  <c r="U148" i="3"/>
  <c r="BG142" i="3"/>
  <c r="AN142" i="3"/>
  <c r="U142" i="3"/>
  <c r="BG136" i="3"/>
  <c r="AN136" i="3"/>
  <c r="U136" i="3"/>
  <c r="BG130" i="3"/>
  <c r="AN130" i="3"/>
  <c r="U130" i="3"/>
  <c r="BG124" i="3"/>
  <c r="AN124" i="3"/>
  <c r="U124" i="3"/>
  <c r="BG115" i="3"/>
  <c r="AN115" i="3"/>
  <c r="U115" i="3"/>
  <c r="BG109" i="3"/>
  <c r="AN109" i="3"/>
  <c r="U109" i="3"/>
  <c r="BG103" i="3"/>
  <c r="AN103" i="3"/>
  <c r="U103" i="3"/>
  <c r="BG97" i="3"/>
  <c r="AN97" i="3"/>
  <c r="U97" i="3"/>
  <c r="BG91" i="3"/>
  <c r="AN91" i="3"/>
  <c r="U91" i="3"/>
  <c r="BG82" i="3"/>
  <c r="AN82" i="3"/>
  <c r="U82" i="3"/>
  <c r="BG76" i="3"/>
  <c r="AN76" i="3"/>
  <c r="U76" i="3"/>
  <c r="BG70" i="3"/>
  <c r="AN70" i="3"/>
  <c r="U70" i="3"/>
  <c r="BG64" i="3"/>
  <c r="AN64" i="3"/>
  <c r="U64" i="3"/>
  <c r="BG58" i="3"/>
  <c r="AN58" i="3"/>
  <c r="U58" i="3"/>
  <c r="BG49" i="3"/>
  <c r="AN49" i="3"/>
  <c r="U49" i="3"/>
  <c r="BG43" i="3"/>
  <c r="AN43" i="3"/>
  <c r="U43" i="3"/>
  <c r="BG37" i="3"/>
  <c r="AN37" i="3"/>
  <c r="U37" i="3"/>
  <c r="BG31" i="3"/>
  <c r="AN31" i="3"/>
  <c r="U31" i="3"/>
  <c r="BG25" i="3"/>
  <c r="AN25" i="3"/>
  <c r="U25" i="3"/>
  <c r="O25" i="3"/>
  <c r="P25" i="3"/>
  <c r="O26" i="3"/>
  <c r="P26" i="3"/>
  <c r="O27" i="3"/>
  <c r="P27" i="3"/>
  <c r="O28" i="3"/>
  <c r="P28" i="3"/>
  <c r="O29" i="3"/>
  <c r="P29" i="3"/>
  <c r="O30" i="3"/>
  <c r="P30" i="3"/>
  <c r="P222" i="3"/>
  <c r="Q224" i="3"/>
  <c r="O222" i="3"/>
  <c r="Q223" i="3"/>
  <c r="S21" i="3"/>
  <c r="AG25" i="3"/>
  <c r="AH25" i="3"/>
  <c r="AG26" i="3"/>
  <c r="AH26" i="3"/>
  <c r="AG27" i="3"/>
  <c r="AH27" i="3"/>
  <c r="AG28" i="3"/>
  <c r="AH28" i="3"/>
  <c r="AG29" i="3"/>
  <c r="AH29" i="3"/>
  <c r="AG30" i="3"/>
  <c r="AH30" i="3"/>
  <c r="AH222" i="3"/>
  <c r="AI224" i="3"/>
  <c r="AG222" i="3"/>
  <c r="AI223" i="3"/>
  <c r="AK21" i="3"/>
  <c r="AZ25" i="3"/>
  <c r="BA25" i="3"/>
  <c r="AZ26" i="3"/>
  <c r="BA26" i="3"/>
  <c r="AZ27" i="3"/>
  <c r="BA27" i="3"/>
  <c r="AZ28" i="3"/>
  <c r="BA28" i="3"/>
  <c r="AZ29" i="3"/>
  <c r="BA29" i="3"/>
  <c r="AZ30" i="3"/>
  <c r="BA30" i="3"/>
  <c r="BA222" i="3"/>
  <c r="BB224" i="3"/>
  <c r="AZ222" i="3"/>
  <c r="BB223" i="3"/>
  <c r="BD21" i="3"/>
  <c r="BS25" i="3"/>
  <c r="BT25" i="3"/>
  <c r="BS26" i="3"/>
  <c r="BT26" i="3"/>
  <c r="BS27" i="3"/>
  <c r="BT27" i="3"/>
  <c r="BS28" i="3"/>
  <c r="BT28" i="3"/>
  <c r="BS29" i="3"/>
  <c r="BT29" i="3"/>
  <c r="BS30" i="3"/>
  <c r="BT30" i="3"/>
  <c r="BT222" i="3"/>
  <c r="BU224" i="3"/>
  <c r="BS222" i="3"/>
  <c r="BU223" i="3"/>
  <c r="BW21" i="3"/>
  <c r="Q225" i="3"/>
  <c r="AI225" i="3"/>
  <c r="BB225" i="3"/>
  <c r="BU225" i="3"/>
  <c r="CM25" i="3"/>
  <c r="CN25" i="3"/>
  <c r="CM26" i="3"/>
  <c r="CN26" i="3"/>
  <c r="CM27" i="3"/>
  <c r="CN27" i="3"/>
  <c r="CM28" i="3"/>
  <c r="CN28" i="3"/>
  <c r="CM29" i="3"/>
  <c r="CN29" i="3"/>
  <c r="CM30" i="3"/>
  <c r="CN30" i="3"/>
  <c r="CN222" i="3"/>
  <c r="CO224" i="3"/>
  <c r="CM222" i="3"/>
  <c r="CO223" i="3"/>
  <c r="CQ21" i="3"/>
  <c r="DE25" i="3"/>
  <c r="DF25" i="3"/>
  <c r="DE26" i="3"/>
  <c r="DF26" i="3"/>
  <c r="DE27" i="3"/>
  <c r="DF27" i="3"/>
  <c r="DE28" i="3"/>
  <c r="DF28" i="3"/>
  <c r="DE29" i="3"/>
  <c r="DF29" i="3"/>
  <c r="DE30" i="3"/>
  <c r="DF30" i="3"/>
  <c r="DF222" i="3"/>
  <c r="DG224" i="3"/>
  <c r="DE222" i="3"/>
  <c r="DG223" i="3"/>
  <c r="DI21" i="3"/>
  <c r="DX25" i="3"/>
  <c r="DY25" i="3"/>
  <c r="DX26" i="3"/>
  <c r="DY26" i="3"/>
  <c r="DX27" i="3"/>
  <c r="DY27" i="3"/>
  <c r="DX28" i="3"/>
  <c r="DY28" i="3"/>
  <c r="DX29" i="3"/>
  <c r="DY29" i="3"/>
  <c r="DX30" i="3"/>
  <c r="DY30" i="3"/>
  <c r="DY222" i="3"/>
  <c r="DZ224" i="3"/>
  <c r="DX222" i="3"/>
  <c r="DZ223" i="3"/>
  <c r="EB21" i="3"/>
  <c r="EQ25" i="3"/>
  <c r="ER25" i="3"/>
  <c r="EQ26" i="3"/>
  <c r="ER26" i="3"/>
  <c r="EQ27" i="3"/>
  <c r="ER27" i="3"/>
  <c r="EQ28" i="3"/>
  <c r="ER28" i="3"/>
  <c r="EQ29" i="3"/>
  <c r="ER29" i="3"/>
  <c r="EQ30" i="3"/>
  <c r="ER30" i="3"/>
  <c r="ER222" i="3"/>
  <c r="ES224" i="3"/>
  <c r="EQ222" i="3"/>
  <c r="ES223" i="3"/>
  <c r="EU21" i="3"/>
  <c r="CO225" i="3"/>
  <c r="DG225" i="3"/>
  <c r="DZ225" i="3"/>
  <c r="ES225" i="3"/>
  <c r="FK25" i="3"/>
  <c r="FL25" i="3"/>
  <c r="FK26" i="3"/>
  <c r="FL26" i="3"/>
  <c r="FK27" i="3"/>
  <c r="FL27" i="3"/>
  <c r="FK28" i="3"/>
  <c r="FL28" i="3"/>
  <c r="FK29" i="3"/>
  <c r="FL29" i="3"/>
  <c r="FK30" i="3"/>
  <c r="FL30" i="3"/>
  <c r="FL222" i="3"/>
  <c r="FM224" i="3"/>
  <c r="FK222" i="3"/>
  <c r="FM223" i="3"/>
  <c r="FO21" i="3"/>
  <c r="GC25" i="3"/>
  <c r="GD25" i="3"/>
  <c r="GC26" i="3"/>
  <c r="GD26" i="3"/>
  <c r="GC27" i="3"/>
  <c r="GD27" i="3"/>
  <c r="GC28" i="3"/>
  <c r="GD28" i="3"/>
  <c r="GC29" i="3"/>
  <c r="GD29" i="3"/>
  <c r="GC30" i="3"/>
  <c r="GD30" i="3"/>
  <c r="GD222" i="3"/>
  <c r="GE224" i="3"/>
  <c r="GC222" i="3"/>
  <c r="GE223" i="3"/>
  <c r="GG21" i="3"/>
  <c r="GV25" i="3"/>
  <c r="GW25" i="3"/>
  <c r="GV26" i="3"/>
  <c r="GW26" i="3"/>
  <c r="GV27" i="3"/>
  <c r="GW27" i="3"/>
  <c r="GV28" i="3"/>
  <c r="GW28" i="3"/>
  <c r="GV29" i="3"/>
  <c r="GW29" i="3"/>
  <c r="GV30" i="3"/>
  <c r="GW30" i="3"/>
  <c r="GW222" i="3"/>
  <c r="GX224" i="3"/>
  <c r="GV222" i="3"/>
  <c r="GX223" i="3"/>
  <c r="GZ21" i="3"/>
  <c r="HO25" i="3"/>
  <c r="HP25" i="3"/>
  <c r="HO26" i="3"/>
  <c r="HP26" i="3"/>
  <c r="HO27" i="3"/>
  <c r="HP27" i="3"/>
  <c r="HO28" i="3"/>
  <c r="HP28" i="3"/>
  <c r="HO29" i="3"/>
  <c r="HP29" i="3"/>
  <c r="HO30" i="3"/>
  <c r="HP30" i="3"/>
  <c r="HP222" i="3"/>
  <c r="HQ224" i="3"/>
  <c r="HO222" i="3"/>
  <c r="HQ223" i="3"/>
  <c r="HS21" i="3"/>
  <c r="FM225" i="3"/>
  <c r="GE225" i="3"/>
  <c r="GX225" i="3"/>
  <c r="HQ225" i="3"/>
  <c r="CF17" i="3"/>
  <c r="CD17" i="3"/>
  <c r="CE17" i="3"/>
  <c r="CD18" i="3"/>
  <c r="CE18" i="3"/>
  <c r="CF18" i="3"/>
  <c r="CV17" i="3"/>
  <c r="CW17" i="3"/>
  <c r="CX17" i="3"/>
  <c r="CV18" i="3"/>
  <c r="CW18" i="3"/>
  <c r="CX18" i="3"/>
  <c r="DO17" i="3"/>
  <c r="DP17" i="3"/>
  <c r="DQ17" i="3"/>
  <c r="DO18" i="3"/>
  <c r="DP18" i="3"/>
  <c r="DQ18" i="3"/>
  <c r="EH17" i="3"/>
  <c r="EI17" i="3"/>
  <c r="EJ17" i="3"/>
  <c r="EH18" i="3"/>
  <c r="EI18" i="3"/>
  <c r="EJ18" i="3"/>
  <c r="FB17" i="3"/>
  <c r="FC17" i="3"/>
  <c r="FD17" i="3"/>
  <c r="FB18" i="3"/>
  <c r="FC18" i="3"/>
  <c r="FD18" i="3"/>
  <c r="FT17" i="3"/>
  <c r="FU17" i="3"/>
  <c r="FV17" i="3"/>
  <c r="FT18" i="3"/>
  <c r="FU18" i="3"/>
  <c r="FV18" i="3"/>
  <c r="GM17" i="3"/>
  <c r="GN17" i="3"/>
  <c r="GO17" i="3"/>
  <c r="GM18" i="3"/>
  <c r="GN18" i="3"/>
  <c r="GO18" i="3"/>
  <c r="HF17" i="3"/>
  <c r="HG17" i="3"/>
  <c r="HH17" i="3"/>
  <c r="HF18" i="3"/>
  <c r="HG18" i="3"/>
  <c r="HH18" i="3"/>
  <c r="BJ17" i="3"/>
  <c r="BK17" i="3"/>
  <c r="BL17" i="3"/>
  <c r="BJ18" i="3"/>
  <c r="BK18" i="3"/>
  <c r="BL18" i="3"/>
  <c r="AQ17" i="3"/>
  <c r="AR17" i="3"/>
  <c r="AS17" i="3"/>
  <c r="AQ18" i="3"/>
  <c r="AR18" i="3"/>
  <c r="AS18" i="3"/>
  <c r="X17" i="3"/>
  <c r="Y17" i="3"/>
  <c r="Z17" i="3"/>
  <c r="X18" i="3"/>
  <c r="Y18" i="3"/>
  <c r="Z18" i="3"/>
  <c r="F17" i="3"/>
  <c r="G17" i="3"/>
  <c r="H17" i="3"/>
  <c r="F18" i="3"/>
  <c r="G18" i="3"/>
  <c r="H18" i="3"/>
</calcChain>
</file>

<file path=xl/sharedStrings.xml><?xml version="1.0" encoding="utf-8"?>
<sst xmlns="http://schemas.openxmlformats.org/spreadsheetml/2006/main" count="686" uniqueCount="218">
  <si>
    <t>Bench Press</t>
  </si>
  <si>
    <t>%1RM</t>
  </si>
  <si>
    <t>BENCH</t>
  </si>
  <si>
    <t>Planning</t>
  </si>
  <si>
    <t xml:space="preserve">MAXES: </t>
  </si>
  <si>
    <t>SQUAT:</t>
  </si>
  <si>
    <t>BENCH:</t>
  </si>
  <si>
    <t>SUMO DEADLIFT:</t>
  </si>
  <si>
    <t>WEEK 1</t>
  </si>
  <si>
    <t>lsRPE</t>
  </si>
  <si>
    <t>vol</t>
  </si>
  <si>
    <t>NL</t>
  </si>
  <si>
    <t>SQUAT</t>
  </si>
  <si>
    <t>DEADLIFT</t>
  </si>
  <si>
    <t>ACC</t>
  </si>
  <si>
    <t>DAY 1</t>
  </si>
  <si>
    <t>lats</t>
  </si>
  <si>
    <t>DAY 2</t>
  </si>
  <si>
    <t>DAY 3</t>
  </si>
  <si>
    <t>DAY 4</t>
  </si>
  <si>
    <t>DAY 5</t>
  </si>
  <si>
    <t>DAY 6</t>
  </si>
  <si>
    <t>WEEK 2</t>
  </si>
  <si>
    <t>TOT LIFTS:</t>
  </si>
  <si>
    <t>TOT VOL:</t>
  </si>
  <si>
    <t>AVG WT:</t>
  </si>
  <si>
    <t>relative weekly intensity:</t>
  </si>
  <si>
    <t>WEEK 3</t>
  </si>
  <si>
    <t>WEEK 4</t>
  </si>
  <si>
    <t>shoulders</t>
  </si>
  <si>
    <t>notes:</t>
  </si>
  <si>
    <t>-OR-</t>
  </si>
  <si>
    <t>VOL</t>
  </si>
  <si>
    <t>WEEK 5</t>
  </si>
  <si>
    <t>WEEK 6</t>
  </si>
  <si>
    <t>WEEK 7</t>
  </si>
  <si>
    <t>WEEK 8</t>
  </si>
  <si>
    <t>WEEK 9</t>
  </si>
  <si>
    <t>WEEK 10</t>
  </si>
  <si>
    <t>WEEK 11</t>
  </si>
  <si>
    <t>WEEK 12</t>
  </si>
  <si>
    <t>SQ</t>
  </si>
  <si>
    <t>BN</t>
  </si>
  <si>
    <t>DL</t>
  </si>
  <si>
    <t>SETS</t>
  </si>
  <si>
    <t>REPS</t>
  </si>
  <si>
    <t>LOAD</t>
  </si>
  <si>
    <r>
      <t xml:space="preserve">WT </t>
    </r>
    <r>
      <rPr>
        <sz val="10"/>
        <rFont val="Calibri"/>
      </rPr>
      <t>x</t>
    </r>
    <r>
      <rPr>
        <b/>
        <sz val="10"/>
        <rFont val="Calibri"/>
      </rPr>
      <t xml:space="preserve"> REPS</t>
    </r>
  </si>
  <si>
    <t>formula:</t>
  </si>
  <si>
    <r>
      <t xml:space="preserve"> = </t>
    </r>
    <r>
      <rPr>
        <b/>
        <sz val="10"/>
        <rFont val="Calibri"/>
      </rPr>
      <t>percentag</t>
    </r>
    <r>
      <rPr>
        <sz val="10"/>
        <rFont val="Calibri"/>
      </rPr>
      <t xml:space="preserve">e ^ </t>
    </r>
    <r>
      <rPr>
        <b/>
        <sz val="10"/>
        <rFont val="Calibri"/>
      </rPr>
      <t>A</t>
    </r>
    <r>
      <rPr>
        <sz val="10"/>
        <rFont val="Calibri"/>
      </rPr>
      <t xml:space="preserve"> </t>
    </r>
  </si>
  <si>
    <t>high rep dominant:</t>
  </si>
  <si>
    <t xml:space="preserve"> (A-value probably 0.6 - 0.95)</t>
  </si>
  <si>
    <t>higher rep dominant athletes can perform reps at higher %1RM</t>
  </si>
  <si>
    <t>A:</t>
  </si>
  <si>
    <t>(normal = 1)</t>
  </si>
  <si>
    <t>low rep dominant:</t>
  </si>
  <si>
    <t>(A-value probably 1.05-1.3)</t>
  </si>
  <si>
    <t>lower rep dominant athletes cannot perform high reps with higher %1RMs</t>
  </si>
  <si>
    <t>reference chart</t>
  </si>
  <si>
    <r>
      <t xml:space="preserve">adjustments greater than three reps </t>
    </r>
    <r>
      <rPr>
        <b/>
        <sz val="11"/>
        <color theme="1"/>
        <rFont val="Calibri"/>
      </rPr>
      <t>(high rep dominant)</t>
    </r>
  </si>
  <si>
    <r>
      <t xml:space="preserve">adjustments less than three reps </t>
    </r>
    <r>
      <rPr>
        <b/>
        <sz val="11"/>
        <color theme="1"/>
        <rFont val="Calibri"/>
      </rPr>
      <t>(low rep dominant)</t>
    </r>
  </si>
  <si>
    <t>SQ1</t>
  </si>
  <si>
    <t>BN 1</t>
  </si>
  <si>
    <t>lat</t>
  </si>
  <si>
    <t>BN acc</t>
  </si>
  <si>
    <t>DL 1</t>
  </si>
  <si>
    <t>BN 2</t>
  </si>
  <si>
    <t>lats 2</t>
  </si>
  <si>
    <t>SQ 2</t>
  </si>
  <si>
    <t>lats 3</t>
  </si>
  <si>
    <t>glutes</t>
  </si>
  <si>
    <t>BN 3</t>
  </si>
  <si>
    <t>DL 2</t>
  </si>
  <si>
    <t>lats 4</t>
  </si>
  <si>
    <t>Squat</t>
  </si>
  <si>
    <t>Close Grip Bench Press</t>
  </si>
  <si>
    <t>Deadlift</t>
  </si>
  <si>
    <t>Bent Row</t>
  </si>
  <si>
    <t>Overhead Press</t>
  </si>
  <si>
    <t>Chest Supported Row</t>
  </si>
  <si>
    <t>Barbell Glute Thrust</t>
  </si>
  <si>
    <t>Pause Deadlift, 1" off floor</t>
  </si>
  <si>
    <t>INTRO WEEK</t>
  </si>
  <si>
    <t>@7RPE</t>
  </si>
  <si>
    <t>@8RPE</t>
  </si>
  <si>
    <t>@7.5RPE</t>
  </si>
  <si>
    <t>@7.5 RPE</t>
  </si>
  <si>
    <t>1-3RM</t>
  </si>
  <si>
    <t>@8.5RPE</t>
  </si>
  <si>
    <t>3-5RM</t>
  </si>
  <si>
    <t>@9RPE</t>
  </si>
  <si>
    <t>1 WEEK OUT</t>
  </si>
  <si>
    <t>2 WEEKS OUT</t>
  </si>
  <si>
    <t>3 WEEKS OUT</t>
  </si>
  <si>
    <t>4 WEEKS OUT</t>
  </si>
  <si>
    <t>5 WEEKS OUT</t>
  </si>
  <si>
    <t>6 WEEKS OUT</t>
  </si>
  <si>
    <t>7 WEEKS OUT</t>
  </si>
  <si>
    <t>8 WEEKS OUT</t>
  </si>
  <si>
    <t>9 WEEKS OUT</t>
  </si>
  <si>
    <t>TSA INTERMEDIATE 9-WEEK TRAINING CYCLE</t>
  </si>
  <si>
    <t>INSTRUCTIONS</t>
  </si>
  <si>
    <t>BEGIN</t>
  </si>
  <si>
    <t>begin here</t>
  </si>
  <si>
    <t>Q: What is RPE and why is it useful?</t>
  </si>
  <si>
    <r>
      <rPr>
        <b/>
        <i/>
        <sz val="12"/>
        <color theme="0" tint="-0.499984740745262"/>
        <rFont val="Calibri"/>
      </rPr>
      <t>RPE (rate of perceived exertion)</t>
    </r>
    <r>
      <rPr>
        <i/>
        <sz val="12"/>
        <color theme="0" tint="-0.499984740745262"/>
        <rFont val="Calibri"/>
      </rPr>
      <t xml:space="preserve"> is a rating system that allows athletes to measure how hard something feels to you at the time. It is a subjective measure of your strength at a given time. We rate this on a scale from one to ten. The higher the number, the harder the set felt. It is also a way to quantify those feelings we have immediately post-set of gauging how difficult it was. “I could maybe have done 1 or 2 more reps.” The RPE scale quantifies this. 
RPE allows you to regulate your training intensity based on your condition right now. Not your last meet, yesterday, or even your last set. It allows you to quantify where your preparedness is at any given time.</t>
    </r>
  </si>
  <si>
    <t>Q: I see a protocol that looks like this: 3x8 @8 RPE. What do I do?</t>
  </si>
  <si>
    <t>#1</t>
  </si>
  <si>
    <t>#2</t>
  </si>
  <si>
    <t>#3</t>
  </si>
  <si>
    <t>warmups</t>
  </si>
  <si>
    <t>1x5x135</t>
  </si>
  <si>
    <t>1x4x225</t>
  </si>
  <si>
    <t>1x4x275</t>
  </si>
  <si>
    <t>1x8x295</t>
  </si>
  <si>
    <t>1x8x305</t>
  </si>
  <si>
    <t>@8.5 RPE</t>
  </si>
  <si>
    <t>@7 RPE</t>
  </si>
  <si>
    <t>@8 RPE</t>
  </si>
  <si>
    <t>&lt;-- 1st gauging set</t>
  </si>
  <si>
    <t>&lt;-- 1st work set</t>
  </si>
  <si>
    <t>&lt;-- repeat set</t>
  </si>
  <si>
    <t>Q: I need to work up to a top set of 1x4 @8.5RPE. How can I figure out what load to use?</t>
  </si>
  <si>
    <t>First, we need to determine your estimated 1RM (e1RM).  Look up the rep/RPE numbers for the last time you did today’s exercise. Find the associated percentage and divide the weight used by the percentage. This will give you your e1RM. We can estimate our top set for the day using the RPE chart to help determine how much weight will be used. x4@8.5 yields ~85%. Multiply your e1RM by the percentage to determine your top set load.
After warming up, we suggest ~2 “gauging” sets at the top set prescribed rep range, but for each gauging set you climb 1 RPE closer to the assigned top set RPE. In order to feel confident picking that load based on how you are feeling do your first “gauging” set at 4 reps @ 7 RPE, and another one at 4 reps @ 8 RPE (Notice we are increasing an RPE with each gauging set). At this point you should be able to fairly accurately estimate a load that would yield 4 reps @ 8.5 RPE for your top set.
A general rule is to subtract 5% for each RPE below the top set. So your target for the first set will be about 10% below your top set (5% per RPE * 2 RPE’s below the top set = 10%). The point of the ramp up sets isn’t necessarily to nail them right on the money, but rather to do the reps and get close on the RPE and for the top set, you want to be within a half RPE of the prescribed numbers.</t>
  </si>
  <si>
    <r>
      <t xml:space="preserve">This is known as a </t>
    </r>
    <r>
      <rPr>
        <b/>
        <i/>
        <sz val="12"/>
        <color theme="0" tint="-0.499984740745262"/>
        <rFont val="Calibri"/>
      </rPr>
      <t>repeat set,</t>
    </r>
    <r>
      <rPr>
        <i/>
        <sz val="12"/>
        <color theme="0" tint="-0.499984740745262"/>
        <rFont val="Calibri"/>
      </rPr>
      <t xml:space="preserve"> and we often use this method for assistance movements, or cases where 1RMs are not established or difficult to establish. As the name implies, you try to repeat the same load and reps on subsequent sets. As fatigue rises, your RPE will also rise. By monitoring this rise in RPE, you can determine your level of fatigue and when its time to add more weight to the bar.
The first thing you will do is work up to the prescribed rep &amp; RPE as directed. You will want to warm up and ramp up the weights to what will be your working weight for your top set at RPE 8. From there, you will repeat this for the number of remaining sets (in this example, it would be 2 more sets, for 3 total sets). 
To progress week to week, monitor the rise in RPE over the course of the sets. If you are finding a 0-0.5 RPE jump from first to last set, it’s safe to add some weight next time. If you are finding an increase of 1+ RPE, leave the load as is for next week.</t>
    </r>
  </si>
  <si>
    <t>Sample Exercise using repeat method</t>
  </si>
  <si>
    <t>RPE - RATE OF PERCEIVED EXERTION</t>
  </si>
  <si>
    <t>Q:</t>
  </si>
  <si>
    <t>Give me some stats on this baby.</t>
  </si>
  <si>
    <t>Why did you use RPE on assistance work?</t>
  </si>
  <si>
    <t xml:space="preserve">Using rep ranges are a fine way to go too, but otherwise we have no concrete way of pushing progression on a movement where we have no 1RM data, and it would be pointless to get. It allows us to target a specific subjective difficulty. </t>
  </si>
  <si>
    <t>How would you characterize the periodization?</t>
  </si>
  <si>
    <t xml:space="preserve">Well, this is a daily undulating approach (DUP) with a more linear pattern at the weekly level. No need to be fancy for the general intermediate lifter with complex weekly loading schemes. </t>
  </si>
  <si>
    <t>What do I do before and after this to maximize progress?</t>
  </si>
  <si>
    <t>We have built in an intro week, which allows athletes to begin immeidately. If you completed the approach and want to run it again, we suggest a one-week deload before beginning again.</t>
  </si>
  <si>
    <t>Can I use this for a meet?</t>
  </si>
  <si>
    <t>For sure. Although you will have to change the last week so that all of the tests line up on your meet day (Saturday, usually). I'd suggest either practicing openers on Monday or 1-3 x 1 x 85% and 3 x 3 x 70% on Wednesday for just squat and bench. Rest for the remainder of days and kill it at your meet.</t>
  </si>
  <si>
    <t xml:space="preserve">We wrote this program as a nine-week program for an intermediate level powerlifter, with the goal of strength and proficiency in the squat, bench press, and deadlift. You will work using progressively heavier loads week by week toward a testing week at the end of the cycle. The program is designed to work on many of the shortcomings and inefficiencies we see in common intermediate and beginner level lifters. Namely, underdeveloped posterior chains, lack of technical practice with the competition lifts, control off the floor in the deadlift, and upper body hypertrophy. </t>
  </si>
  <si>
    <t>Why 9 weeks?</t>
  </si>
  <si>
    <t>An intermediate level lifter can probably see measurable progress over 8 weeks. We added an extra introductory week at reduced volume and intensity to ramp into the main work.</t>
  </si>
  <si>
    <t>What's all that other stuff on the MAXES+CHART tab?</t>
  </si>
  <si>
    <t>Don't worry about it. It’s a way to adjust loads for athletes who are either high rep dominant or low rep dominant, but I wouldn't worry about it. Play with those values at your own peril</t>
  </si>
  <si>
    <t>Can I swap X for Y?</t>
  </si>
  <si>
    <t>Sure, but keep in mind we designed this so that you can progress. If you want to add, change, or remove things, we won't stop you. But we also don't suggest it the first go-around.</t>
  </si>
  <si>
    <r>
      <t xml:space="preserve">Ok! For most of the training cycle, over half of your training weekly volume will come from bench press and variations, with the next highest chunk coming from squats.  Bench generally responds well to a higher volume approach than the other lifts. Volume will rise over the first 5 weeks (as will intensity), before both gradually taper toward the end of the cycle. Actual per-lift intensity rises, but the </t>
    </r>
    <r>
      <rPr>
        <b/>
        <i/>
        <sz val="10"/>
        <color theme="1"/>
        <rFont val="Calibri"/>
      </rPr>
      <t>relative</t>
    </r>
    <r>
      <rPr>
        <i/>
        <sz val="10"/>
        <color theme="1"/>
        <rFont val="Calibri"/>
      </rPr>
      <t xml:space="preserve"> intensity drops. </t>
    </r>
  </si>
  <si>
    <t>How can I ever repay you?</t>
  </si>
  <si>
    <t>Aw shucks. Just progress well on the approach, share it, and if you want to contribute to more things like this in the future, we have a donate button at www.thestrengthathlete.com/freebies</t>
  </si>
  <si>
    <t>What's that lsRPE column? What's lsRPE?</t>
  </si>
  <si>
    <t>If you'd like, donate at www.thestrengthathlete.com/freebies</t>
  </si>
  <si>
    <r>
      <rPr>
        <b/>
        <i/>
        <sz val="10"/>
        <color theme="1"/>
        <rFont val="Calibri"/>
      </rPr>
      <t>Look</t>
    </r>
    <r>
      <rPr>
        <i/>
        <sz val="10"/>
        <color theme="1"/>
        <rFont val="Calibri"/>
      </rPr>
      <t xml:space="preserve"> over the cycle, familiarize yourself with what is to come. We suggest running the plan without modifications the first time through before attempting changes. Refer to our guide on RPE included for the best results</t>
    </r>
  </si>
  <si>
    <t>That stands for last set RPE, a measure of how hard you are training. Its simply the RPE of your very final set. It allows us to see how hard the training ACTUALLY is versus how hard we planned it to be. It’s a good idea for you to get in the habit of rating each movement</t>
  </si>
  <si>
    <t>GENERAL WARMUP GUIDELINES</t>
  </si>
  <si>
    <t xml:space="preserve">We will start here for warmup guidelines. Use this warmup exactly as written for 3 weeks before making changes, after which you should customize it based on your preference for more or less work needed in a specific area. The purpose of warmup is to prepare you to lift effectively, prevent injury, and rehearse movement patterns. This should not take you more than 15 minutes at your slowest, 10 minutes on average. </t>
  </si>
  <si>
    <t>CARDIOVASCULAR WARMUP (CHOOSE AT LEAST THREE)</t>
  </si>
  <si>
    <t>GENERIC DYNAMIC STRETCH/ACTIVATION</t>
  </si>
  <si>
    <t>BENCH PRESS</t>
  </si>
  <si>
    <t>MOVEMENT:</t>
  </si>
  <si>
    <t>DESCRIPTION:</t>
  </si>
  <si>
    <t>1)</t>
  </si>
  <si>
    <t>CLICK TO CHOOSE</t>
  </si>
  <si>
    <t>Movement:</t>
  </si>
  <si>
    <t>Description:</t>
  </si>
  <si>
    <t>Shoulder Roll</t>
  </si>
  <si>
    <t>from the quadruped position, retract the scapula, shrug and roll the shoulders in a circular motion 5-15 times</t>
  </si>
  <si>
    <t>Theraband Band Pull-apart</t>
  </si>
  <si>
    <t>cinch the band for moderate tension. Drop the shoulders, arch the spine slightly and perform 20 band pull-aparts, and then an additional 20 at an elevated angle</t>
  </si>
  <si>
    <t>2)</t>
  </si>
  <si>
    <t>Cat/Camel</t>
  </si>
  <si>
    <t>from the quadruped position, bridge the thoracic spine and press the hips towards the shoulders. Then, arch the back and reach the shin toawrd the ceiling. Repeat 5x.</t>
  </si>
  <si>
    <t>Band Dislocations</t>
  </si>
  <si>
    <t>cinch the band for light to moderate tension. Keep the elbows locked and rotate the arms in full circles from the front to the back. Repeat 10x</t>
  </si>
  <si>
    <t>3)</t>
  </si>
  <si>
    <t>Concept Rower</t>
  </si>
  <si>
    <t>300-500m rowing, low intensity ("1"-"5")</t>
  </si>
  <si>
    <t>Donkey Kick</t>
  </si>
  <si>
    <t>from the quadruped position, drive the heel outward and upwards, activating the glutes. Perform 5-10x per side</t>
  </si>
  <si>
    <t>Theraband Band Pull-apart RD#2</t>
  </si>
  <si>
    <t>double up the band by wrapping it around a pole or post. Hold both ends in one hand and use your other arm to brace against something else. Perform 10x pull-aparts per arm.</t>
  </si>
  <si>
    <t>4)</t>
  </si>
  <si>
    <t>Broad Jump, squat landing</t>
  </si>
  <si>
    <r>
      <t xml:space="preserve">begin in a </t>
    </r>
    <r>
      <rPr>
        <b/>
        <i/>
        <sz val="12"/>
        <color theme="1"/>
        <rFont val="Calibri"/>
      </rPr>
      <t>neutral athletic stance</t>
    </r>
    <r>
      <rPr>
        <i/>
        <sz val="12"/>
        <color theme="1"/>
        <rFont val="Calibri"/>
      </rPr>
      <t xml:space="preserve">. Swing the arms (small) and jump forward, landing in a neutral shoulder width squat stance. Bend the knees and </t>
    </r>
    <r>
      <rPr>
        <b/>
        <i/>
        <sz val="12"/>
        <color theme="1"/>
        <rFont val="Calibri"/>
      </rPr>
      <t>absorb the landing</t>
    </r>
    <r>
      <rPr>
        <i/>
        <sz val="12"/>
        <color theme="1"/>
        <rFont val="Calibri"/>
      </rPr>
      <t xml:space="preserve">, finishing in a full deep squat. </t>
    </r>
    <r>
      <rPr>
        <b/>
        <i/>
        <sz val="12"/>
        <color theme="1"/>
        <rFont val="Calibri"/>
      </rPr>
      <t>Repeat 5-10x.</t>
    </r>
  </si>
  <si>
    <t>Recumbent Bike</t>
  </si>
  <si>
    <t>2:00-5:00 low intensity</t>
  </si>
  <si>
    <t>Glute Bridge</t>
  </si>
  <si>
    <t>flip over on your back and lie down on the ground. Draw the knees upward and drive your heels down into the floor and press the hips up toward the ceiling. Contract the glutes. Repeat 10x</t>
  </si>
  <si>
    <t>Lat Pulldown</t>
  </si>
  <si>
    <t>set a lat pulldown with light weight. Perform 10-20 repetitions with good form</t>
  </si>
  <si>
    <t>5)</t>
  </si>
  <si>
    <t>Leg Swings</t>
  </si>
  <si>
    <r>
      <t xml:space="preserve">10x </t>
    </r>
    <r>
      <rPr>
        <b/>
        <i/>
        <sz val="12"/>
        <color theme="1"/>
        <rFont val="Calibri"/>
      </rPr>
      <t>front/back</t>
    </r>
    <r>
      <rPr>
        <i/>
        <sz val="12"/>
        <color theme="1"/>
        <rFont val="Calibri"/>
      </rPr>
      <t xml:space="preserve">, 10x </t>
    </r>
    <r>
      <rPr>
        <b/>
        <i/>
        <sz val="12"/>
        <color theme="1"/>
        <rFont val="Calibri"/>
      </rPr>
      <t>side/side</t>
    </r>
    <r>
      <rPr>
        <i/>
        <sz val="12"/>
        <color theme="1"/>
        <rFont val="Calibri"/>
      </rPr>
      <t xml:space="preserve"> per leg. Keep torso vertical, reach higher and higher each swing.</t>
    </r>
  </si>
  <si>
    <t>Barbell Complex</t>
  </si>
  <si>
    <t>Perform the following with an empty bar: 10x BB Row, 10x RDL, 10x Hang Clean, 10x OHP, 10x Good Morning, 10x Back Squat/Front Squat. May repeat for 1-2 cycles.</t>
  </si>
  <si>
    <t>Hollow Rock</t>
  </si>
  <si>
    <t xml:space="preserve">Lie down on your back, keep the ankles together and the hands together and pointed toward the ceiling. Maintain a slightly elevated position with the legs and rock forward and backward, engaging the abs. The movement can be made easier and harder by changing the bend of the knees and location of the hands. </t>
  </si>
  <si>
    <t>with an unloaded bar, perform 10x CGBP</t>
  </si>
  <si>
    <t>Skip Patterns</t>
  </si>
  <si>
    <r>
      <t xml:space="preserve">Performed over a 10yd/30m distance: regular skip, short/ankle skip, high knee skip, crossover skip, quad stretch, high knee pull, single leg RDL or </t>
    </r>
    <r>
      <rPr>
        <b/>
        <sz val="12"/>
        <color theme="1"/>
        <rFont val="Calibri"/>
      </rPr>
      <t>pendulum</t>
    </r>
    <r>
      <rPr>
        <sz val="12"/>
        <color theme="1"/>
        <rFont val="Calibri"/>
      </rPr>
      <t xml:space="preserve">, lunge walk. </t>
    </r>
  </si>
  <si>
    <t>6)</t>
  </si>
  <si>
    <t>Ultra-wide Grip Bench Press</t>
  </si>
  <si>
    <t>with an unloaded bar, perform 10x ultra-wide presses</t>
  </si>
  <si>
    <t>BW Squats</t>
  </si>
  <si>
    <t>10-20 sec. deep squat hold (push knees out), 5x squat with hands on feet, 5-10x air squat</t>
  </si>
  <si>
    <t>FOAM ROLL</t>
  </si>
  <si>
    <t>7)</t>
  </si>
  <si>
    <t>Competition Press</t>
  </si>
  <si>
    <t>with an unloaded bar, perform 10x competition presses</t>
  </si>
  <si>
    <t>Plyometric Depth Drops/Box Jump</t>
  </si>
  <si>
    <t>5-10x low height depth drop. Stop all motion within one second of landing. 5-10x box jump low height. Progressively land box jumps in lower and lower squat.</t>
  </si>
  <si>
    <t>Anterior Leg/IT Band</t>
  </si>
  <si>
    <t>foam roll the quads and IT band 5x each.</t>
  </si>
  <si>
    <t>Glutes/Piriformis</t>
  </si>
  <si>
    <t>foam roll the glutes and then position the legs in a crossed position and foam roll the glutes/piriformis</t>
  </si>
  <si>
    <r>
      <rPr>
        <b/>
        <i/>
        <sz val="10"/>
        <color theme="1"/>
        <rFont val="Calibri"/>
      </rPr>
      <t>Read</t>
    </r>
    <r>
      <rPr>
        <i/>
        <sz val="10"/>
        <color theme="1"/>
        <rFont val="Calibri"/>
      </rPr>
      <t xml:space="preserve"> through the FAQ below, and if you have further questions, don't hesitate to ask via email to </t>
    </r>
    <r>
      <rPr>
        <b/>
        <i/>
        <sz val="10"/>
        <color theme="1"/>
        <rFont val="Calibri"/>
      </rPr>
      <t>eric@thestrengthathlete.com</t>
    </r>
    <r>
      <rPr>
        <i/>
        <sz val="10"/>
        <color theme="1"/>
        <rFont val="Calibri"/>
      </rPr>
      <t xml:space="preserve"> or </t>
    </r>
    <r>
      <rPr>
        <b/>
        <i/>
        <sz val="10"/>
        <color theme="1"/>
        <rFont val="Calibri"/>
      </rPr>
      <t>hani@thestrengthathlete.com</t>
    </r>
  </si>
  <si>
    <t>For my testing at the end, what should I shoot for?</t>
  </si>
  <si>
    <t>We suggest small PR attempts of 5lbs on upper body and 10lbs on lower body. If you are successful, you are welcome to go up until you reach a weight you cannot do, or is an RPE 9.5! It is better to start manageable than to shoot too high and end on a bad note. Small progress over time amounts to large progress. For instance, +10/+5/+10 on your lifts every 10 weeks amounts to a giant 125lbs to your total in a year</t>
  </si>
  <si>
    <r>
      <rPr>
        <b/>
        <i/>
        <sz val="10"/>
        <color theme="1"/>
        <rFont val="Calibri"/>
      </rPr>
      <t>Enter</t>
    </r>
    <r>
      <rPr>
        <i/>
        <sz val="10"/>
        <color theme="1"/>
        <rFont val="Calibri"/>
      </rPr>
      <t xml:space="preserve"> your current 1RMs or a recent low-rep, high load set (sets under 4 will give more reliable numbers to populate the loads) in the highlighted boxes on the MAXES+CHART page. Do not enter theoretical maxes, or desired training outcomes. It is not needed to enter in a 90% or 95% of your maxes…simply your maxes will do.</t>
    </r>
  </si>
  <si>
    <t>these values below adjust the RPE chart for lifters who are lower or higher rep dominant, and generally not to be used</t>
  </si>
  <si>
    <t>kgs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</si>
</sst>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
  </numFmts>
  <fonts count="54">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1"/>
      <name val="Calibri"/>
    </font>
    <font>
      <i/>
      <sz val="10"/>
      <name val="Calibri"/>
    </font>
    <font>
      <b/>
      <sz val="16"/>
      <name val="Calibri"/>
    </font>
    <font>
      <b/>
      <i/>
      <sz val="11"/>
      <name val="Calibri"/>
    </font>
    <font>
      <b/>
      <sz val="11"/>
      <name val="Calibri"/>
    </font>
    <font>
      <b/>
      <sz val="10"/>
      <name val="Calibri"/>
    </font>
    <font>
      <b/>
      <sz val="9"/>
      <name val="Calibri"/>
    </font>
    <font>
      <sz val="9"/>
      <name val="Calibri"/>
    </font>
    <font>
      <b/>
      <sz val="11"/>
      <color theme="5" tint="-0.249977111117893"/>
      <name val="Calibri"/>
    </font>
    <font>
      <i/>
      <sz val="10"/>
      <color theme="1"/>
      <name val="Calibri"/>
    </font>
    <font>
      <sz val="11"/>
      <color theme="1"/>
      <name val="Calibri"/>
    </font>
    <font>
      <b/>
      <i/>
      <sz val="11"/>
      <color theme="1"/>
      <name val="Calibri"/>
    </font>
    <font>
      <b/>
      <sz val="11"/>
      <color theme="1"/>
      <name val="Calibri"/>
    </font>
    <font>
      <b/>
      <sz val="9"/>
      <color theme="1"/>
      <name val="Calibri"/>
    </font>
    <font>
      <b/>
      <sz val="10"/>
      <color theme="1"/>
      <name val="Calibri"/>
    </font>
    <font>
      <b/>
      <sz val="10"/>
      <color theme="5" tint="-0.249977111117893"/>
      <name val="Calibri"/>
    </font>
    <font>
      <sz val="8"/>
      <color theme="1"/>
      <name val="Calibri"/>
    </font>
    <font>
      <sz val="8"/>
      <color theme="0"/>
      <name val="Calibri"/>
    </font>
    <font>
      <sz val="11"/>
      <color theme="5" tint="0.39997558519241921"/>
      <name val="Calibri"/>
    </font>
    <font>
      <sz val="11"/>
      <color theme="5" tint="0.59999389629810485"/>
      <name val="Calibri"/>
    </font>
    <font>
      <sz val="11"/>
      <color theme="0" tint="-0.14999847407452621"/>
      <name val="Calibri"/>
    </font>
    <font>
      <sz val="11"/>
      <color theme="0" tint="-4.9989318521683403E-2"/>
      <name val="Calibri"/>
    </font>
    <font>
      <sz val="10"/>
      <color theme="1"/>
      <name val="Calibri"/>
    </font>
    <font>
      <sz val="9"/>
      <color theme="5" tint="-0.249977111117893"/>
      <name val="Calibri"/>
    </font>
    <font>
      <sz val="10"/>
      <name val="Calibri"/>
    </font>
    <font>
      <b/>
      <sz val="16"/>
      <color theme="1"/>
      <name val="Calibri"/>
    </font>
    <font>
      <sz val="12"/>
      <color theme="1"/>
      <name val="Calibri"/>
    </font>
    <font>
      <i/>
      <sz val="12"/>
      <color theme="0" tint="-0.499984740745262"/>
      <name val="Calibri"/>
    </font>
    <font>
      <b/>
      <sz val="12"/>
      <color theme="1"/>
      <name val="Calibri"/>
    </font>
    <font>
      <i/>
      <sz val="12"/>
      <color theme="1"/>
      <name val="Calibri"/>
    </font>
    <font>
      <b/>
      <sz val="12"/>
      <color theme="0"/>
      <name val="Calibri"/>
    </font>
    <font>
      <b/>
      <sz val="10"/>
      <color theme="0"/>
      <name val="Calibri"/>
    </font>
    <font>
      <sz val="12"/>
      <color rgb="FF000000"/>
      <name val="Calibri"/>
    </font>
    <font>
      <b/>
      <i/>
      <sz val="12"/>
      <color theme="0" tint="-0.499984740745262"/>
      <name val="Calibri"/>
    </font>
    <font>
      <b/>
      <i/>
      <sz val="12"/>
      <name val="Calibri"/>
    </font>
    <font>
      <b/>
      <i/>
      <sz val="12"/>
      <color theme="1"/>
      <name val="Calibri"/>
    </font>
    <font>
      <b/>
      <sz val="12"/>
      <color rgb="FF000000"/>
      <name val="Calibri"/>
    </font>
    <font>
      <b/>
      <i/>
      <sz val="10"/>
      <color theme="1"/>
      <name val="Calibri"/>
    </font>
    <font>
      <i/>
      <sz val="14"/>
      <color theme="0" tint="-0.499984740745262"/>
      <name val="Calibri"/>
    </font>
    <font>
      <b/>
      <sz val="12"/>
      <color theme="5" tint="-0.249977111117893"/>
      <name val="Calibri"/>
    </font>
    <font>
      <sz val="12"/>
      <color theme="5" tint="-0.249977111117893"/>
      <name val="Calibri"/>
    </font>
    <font>
      <i/>
      <sz val="14"/>
      <color theme="1" tint="0.499984740745262"/>
      <name val="Calibri"/>
    </font>
    <font>
      <b/>
      <sz val="14"/>
      <name val="Calibri"/>
    </font>
    <font>
      <b/>
      <sz val="18"/>
      <color theme="1"/>
      <name val="Calibri"/>
    </font>
    <font>
      <b/>
      <sz val="18"/>
      <name val="Calibri"/>
    </font>
    <font>
      <i/>
      <sz val="11"/>
      <color theme="1"/>
      <name val="Calibri"/>
    </font>
    <font>
      <sz val="11"/>
      <color theme="1"/>
      <name val="Calibri"/>
      <family val="2"/>
    </font>
    <font>
      <b/>
      <sz val="11"/>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BA"/>
        <bgColor indexed="64"/>
      </patternFill>
    </fill>
    <fill>
      <patternFill patternType="solid">
        <fgColor theme="5" tint="-0.249977111117893"/>
        <bgColor indexed="64"/>
      </patternFill>
    </fill>
    <fill>
      <patternFill patternType="solid">
        <fgColor rgb="FFFFFBDA"/>
        <bgColor indexed="64"/>
      </patternFill>
    </fill>
  </fills>
  <borders count="32">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top/>
      <bottom style="medium">
        <color theme="5" tint="-0.249977111117893"/>
      </bottom>
      <diagonal/>
    </border>
    <border>
      <left style="hair">
        <color theme="1" tint="0.249977111117893"/>
      </left>
      <right style="hair">
        <color theme="1" tint="0.249977111117893"/>
      </right>
      <top style="hair">
        <color theme="1" tint="0.249977111117893"/>
      </top>
      <bottom style="hair">
        <color theme="1" tint="0.249977111117893"/>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diagonal/>
    </border>
    <border>
      <left style="hair">
        <color theme="0" tint="-0.34998626667073579"/>
      </left>
      <right style="hair">
        <color theme="0" tint="-0.34998626667073579"/>
      </right>
      <top/>
      <bottom style="hair">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theme="0" tint="-0.34998626667073579"/>
      </top>
      <bottom/>
      <diagonal/>
    </border>
    <border>
      <left/>
      <right/>
      <top style="hair">
        <color theme="0" tint="-0.34998626667073579"/>
      </top>
      <bottom style="hair">
        <color theme="0" tint="-0.34998626667073579"/>
      </bottom>
      <diagonal/>
    </border>
    <border>
      <left/>
      <right style="hair">
        <color theme="5" tint="-0.24994659260841701"/>
      </right>
      <top/>
      <bottom/>
      <diagonal/>
    </border>
    <border>
      <left style="hair">
        <color theme="5" tint="-0.24994659260841701"/>
      </left>
      <right/>
      <top/>
      <bottom/>
      <diagonal/>
    </border>
    <border>
      <left/>
      <right/>
      <top/>
      <bottom style="hair">
        <color theme="5" tint="-0.24994659260841701"/>
      </bottom>
      <diagonal/>
    </border>
    <border>
      <left style="hair">
        <color theme="5" tint="-0.24994659260841701"/>
      </left>
      <right/>
      <top/>
      <bottom style="hair">
        <color theme="5" tint="-0.24994659260841701"/>
      </bottom>
      <diagonal/>
    </border>
    <border>
      <left style="hair">
        <color theme="5" tint="-0.24994659260841701"/>
      </left>
      <right/>
      <top style="hair">
        <color theme="5" tint="-0.24994659260841701"/>
      </top>
      <bottom style="hair">
        <color theme="5" tint="-0.24994659260841701"/>
      </bottom>
      <diagonal/>
    </border>
    <border>
      <left/>
      <right/>
      <top style="hair">
        <color theme="5" tint="-0.24994659260841701"/>
      </top>
      <bottom style="hair">
        <color theme="5" tint="-0.24994659260841701"/>
      </bottom>
      <diagonal/>
    </border>
    <border>
      <left/>
      <right/>
      <top/>
      <bottom style="thin">
        <color theme="5" tint="-0.249977111117893"/>
      </bottom>
      <diagonal/>
    </border>
    <border>
      <left/>
      <right/>
      <top style="medium">
        <color theme="5" tint="-0.249977111117893"/>
      </top>
      <bottom/>
      <diagonal/>
    </border>
  </borders>
  <cellStyleXfs count="1624">
    <xf numFmtId="0" fontId="0" fillId="0" borderId="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1" fillId="0" borderId="0"/>
  </cellStyleXfs>
  <cellXfs count="221">
    <xf numFmtId="0" fontId="0" fillId="0" borderId="0" xfId="0"/>
    <xf numFmtId="0" fontId="0" fillId="0" borderId="0" xfId="0"/>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Border="1"/>
    <xf numFmtId="0" fontId="6" fillId="0" borderId="0" xfId="0" applyFont="1" applyFill="1" applyBorder="1" applyAlignment="1">
      <alignment horizontal="center"/>
    </xf>
    <xf numFmtId="0" fontId="7" fillId="0" borderId="0" xfId="0" applyFont="1" applyFill="1" applyAlignment="1">
      <alignment horizontal="right"/>
    </xf>
    <xf numFmtId="0" fontId="8" fillId="0" borderId="0" xfId="0" applyFont="1" applyFill="1"/>
    <xf numFmtId="0" fontId="9" fillId="0" borderId="0" xfId="0" applyFont="1" applyFill="1" applyAlignment="1">
      <alignment vertical="center" wrapText="1"/>
    </xf>
    <xf numFmtId="0" fontId="10" fillId="0" borderId="0" xfId="0" applyFont="1" applyFill="1" applyAlignment="1">
      <alignment horizontal="right"/>
    </xf>
    <xf numFmtId="0" fontId="6" fillId="0" borderId="0" xfId="0" applyFont="1" applyFill="1" applyAlignment="1">
      <alignment horizontal="left"/>
    </xf>
    <xf numFmtId="0" fontId="6" fillId="0" borderId="0" xfId="0" applyFont="1" applyFill="1" applyBorder="1" applyAlignment="1">
      <alignment horizontal="right"/>
    </xf>
    <xf numFmtId="0" fontId="11" fillId="0" borderId="0" xfId="0" applyFont="1" applyFill="1" applyBorder="1" applyAlignment="1">
      <alignment horizontal="right"/>
    </xf>
    <xf numFmtId="0" fontId="11" fillId="0" borderId="0" xfId="0" applyFont="1" applyFill="1" applyBorder="1" applyAlignment="1"/>
    <xf numFmtId="0" fontId="9" fillId="0" borderId="0" xfId="0" applyFont="1" applyFill="1" applyAlignment="1">
      <alignment horizontal="center" vertical="center" wrapText="1"/>
    </xf>
    <xf numFmtId="0" fontId="6" fillId="0" borderId="0" xfId="0" applyFont="1" applyFill="1" applyAlignment="1">
      <alignment vertical="top" wrapText="1"/>
    </xf>
    <xf numFmtId="0" fontId="10" fillId="0" borderId="0" xfId="0" applyFont="1" applyFill="1" applyBorder="1" applyAlignment="1">
      <alignment horizont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right"/>
    </xf>
    <xf numFmtId="0" fontId="6" fillId="0" borderId="0" xfId="0" applyFont="1" applyFill="1" applyBorder="1" applyAlignment="1">
      <alignment horizontal="left"/>
    </xf>
    <xf numFmtId="9" fontId="12" fillId="0" borderId="0" xfId="83" applyFont="1" applyFill="1" applyBorder="1" applyAlignment="1">
      <alignment horizontal="right"/>
    </xf>
    <xf numFmtId="9" fontId="12" fillId="0" borderId="0" xfId="83" applyFont="1" applyFill="1" applyBorder="1" applyAlignment="1">
      <alignment horizontal="center"/>
    </xf>
    <xf numFmtId="9" fontId="13" fillId="0" borderId="0" xfId="83" applyFont="1" applyFill="1" applyBorder="1" applyAlignment="1">
      <alignment horizontal="right"/>
    </xf>
    <xf numFmtId="1" fontId="6" fillId="0" borderId="0" xfId="0" applyNumberFormat="1" applyFont="1" applyFill="1" applyAlignment="1">
      <alignment horizontal="left"/>
    </xf>
    <xf numFmtId="0" fontId="6" fillId="0" borderId="0" xfId="0" applyFont="1" applyFill="1" applyBorder="1" applyAlignment="1"/>
    <xf numFmtId="0" fontId="12" fillId="0" borderId="0" xfId="0" applyFont="1" applyFill="1" applyBorder="1" applyAlignment="1"/>
    <xf numFmtId="0" fontId="12" fillId="0" borderId="0" xfId="0" applyFont="1" applyFill="1" applyBorder="1" applyAlignment="1">
      <alignment horizontal="left"/>
    </xf>
    <xf numFmtId="9" fontId="13" fillId="0" borderId="0" xfId="83" applyFont="1" applyFill="1" applyBorder="1" applyAlignment="1">
      <alignment horizontal="center"/>
    </xf>
    <xf numFmtId="1" fontId="6" fillId="0" borderId="0" xfId="0" applyNumberFormat="1" applyFont="1" applyFill="1" applyBorder="1" applyAlignment="1">
      <alignment horizontal="left"/>
    </xf>
    <xf numFmtId="0" fontId="14" fillId="0" borderId="0" xfId="0" applyFont="1" applyFill="1" applyBorder="1" applyAlignment="1">
      <alignment horizontal="center"/>
    </xf>
    <xf numFmtId="0" fontId="14" fillId="0" borderId="0" xfId="0" applyFont="1" applyFill="1" applyBorder="1" applyAlignment="1">
      <alignment horizontal="right"/>
    </xf>
    <xf numFmtId="9" fontId="12" fillId="0" borderId="6" xfId="83" applyFont="1" applyFill="1" applyBorder="1" applyAlignment="1">
      <alignment horizontal="right"/>
    </xf>
    <xf numFmtId="9" fontId="12" fillId="0" borderId="6" xfId="83" applyFont="1" applyFill="1" applyBorder="1" applyAlignment="1">
      <alignment horizontal="center"/>
    </xf>
    <xf numFmtId="0" fontId="6" fillId="0" borderId="5" xfId="0" applyFont="1" applyFill="1" applyBorder="1"/>
    <xf numFmtId="0" fontId="9" fillId="0" borderId="5" xfId="0" applyFont="1" applyFill="1" applyBorder="1"/>
    <xf numFmtId="0" fontId="6" fillId="0" borderId="5" xfId="0" applyFont="1" applyFill="1" applyBorder="1" applyAlignment="1">
      <alignment horizontal="center"/>
    </xf>
    <xf numFmtId="0" fontId="6" fillId="0" borderId="5" xfId="0" applyFont="1" applyFill="1" applyBorder="1" applyAlignment="1">
      <alignment horizontal="right"/>
    </xf>
    <xf numFmtId="0" fontId="15" fillId="0" borderId="0" xfId="0" applyFont="1" applyAlignment="1">
      <alignment horizontal="right"/>
    </xf>
    <xf numFmtId="0" fontId="16" fillId="0" borderId="0" xfId="0" applyFont="1" applyAlignment="1">
      <alignment horizontal="right"/>
    </xf>
    <xf numFmtId="0" fontId="16" fillId="0" borderId="0" xfId="0" applyFont="1" applyAlignment="1">
      <alignment horizontal="center"/>
    </xf>
    <xf numFmtId="0" fontId="16" fillId="0" borderId="0" xfId="0" applyFont="1" applyAlignment="1">
      <alignment horizontal="left"/>
    </xf>
    <xf numFmtId="0" fontId="17" fillId="0" borderId="0" xfId="0" applyFont="1" applyAlignment="1">
      <alignment vertical="center" wrapText="1"/>
    </xf>
    <xf numFmtId="0" fontId="17" fillId="0" borderId="0" xfId="0" applyFont="1" applyAlignment="1">
      <alignment horizontal="center" vertical="center" wrapText="1"/>
    </xf>
    <xf numFmtId="0" fontId="16" fillId="0" borderId="0" xfId="0" applyFont="1"/>
    <xf numFmtId="0" fontId="14" fillId="0" borderId="0" xfId="0" applyFont="1" applyAlignment="1">
      <alignment horizontal="right"/>
    </xf>
    <xf numFmtId="0" fontId="14" fillId="0" borderId="0" xfId="0" applyFont="1"/>
    <xf numFmtId="0" fontId="18" fillId="0" borderId="0" xfId="0" applyFont="1" applyAlignment="1">
      <alignment horizontal="right"/>
    </xf>
    <xf numFmtId="0" fontId="18" fillId="0" borderId="0" xfId="0" applyFont="1"/>
    <xf numFmtId="0" fontId="18" fillId="0" borderId="0" xfId="0" applyFont="1" applyAlignment="1">
      <alignment horizontal="left"/>
    </xf>
    <xf numFmtId="0" fontId="20" fillId="0" borderId="0" xfId="0" applyFont="1" applyAlignment="1">
      <alignment horizontal="center"/>
    </xf>
    <xf numFmtId="0" fontId="18" fillId="0" borderId="0" xfId="0" applyFont="1" applyAlignment="1">
      <alignment horizontal="center"/>
    </xf>
    <xf numFmtId="0" fontId="21" fillId="0" borderId="0" xfId="0" applyFont="1" applyAlignment="1">
      <alignment horizontal="center"/>
    </xf>
    <xf numFmtId="0" fontId="22" fillId="0" borderId="0" xfId="0" applyFont="1"/>
    <xf numFmtId="0" fontId="16" fillId="0" borderId="0" xfId="0" applyFont="1" applyFill="1"/>
    <xf numFmtId="0" fontId="18" fillId="0" borderId="0" xfId="0" applyFont="1" applyBorder="1" applyAlignment="1">
      <alignment horizontal="center" vertical="top"/>
    </xf>
    <xf numFmtId="0" fontId="16" fillId="0" borderId="1" xfId="0" applyFont="1" applyBorder="1"/>
    <xf numFmtId="0" fontId="23" fillId="0" borderId="0" xfId="0" applyFont="1"/>
    <xf numFmtId="0" fontId="19" fillId="0" borderId="2" xfId="0" applyFont="1" applyBorder="1" applyAlignment="1"/>
    <xf numFmtId="0" fontId="27" fillId="0" borderId="0" xfId="0" applyFont="1" applyFill="1"/>
    <xf numFmtId="0" fontId="16" fillId="0" borderId="0" xfId="0" applyFont="1" applyFill="1" applyBorder="1" applyAlignment="1">
      <alignment horizontal="center"/>
    </xf>
    <xf numFmtId="9" fontId="16" fillId="0" borderId="0" xfId="0" applyNumberFormat="1" applyFont="1" applyFill="1" applyBorder="1" applyAlignment="1">
      <alignment horizontal="center"/>
    </xf>
    <xf numFmtId="0" fontId="16" fillId="0" borderId="0" xfId="0" applyFont="1" applyBorder="1"/>
    <xf numFmtId="0" fontId="15" fillId="0" borderId="0" xfId="0" applyFont="1" applyFill="1" applyAlignment="1">
      <alignment horizontal="right"/>
    </xf>
    <xf numFmtId="0" fontId="22" fillId="0" borderId="0" xfId="0" applyFont="1" applyFill="1"/>
    <xf numFmtId="0" fontId="16" fillId="0" borderId="0" xfId="0" applyFont="1" applyFill="1" applyBorder="1"/>
    <xf numFmtId="9" fontId="16" fillId="0" borderId="0" xfId="0" applyNumberFormat="1" applyFont="1" applyAlignment="1">
      <alignment horizontal="center"/>
    </xf>
    <xf numFmtId="0" fontId="28" fillId="0" borderId="3" xfId="0" applyFont="1" applyBorder="1"/>
    <xf numFmtId="0" fontId="16" fillId="0" borderId="0" xfId="0" applyFont="1" applyFill="1" applyBorder="1" applyAlignment="1">
      <alignment horizontal="right"/>
    </xf>
    <xf numFmtId="0" fontId="18" fillId="0" borderId="0" xfId="0" applyFont="1" applyFill="1" applyBorder="1" applyAlignment="1">
      <alignment horizontal="left"/>
    </xf>
    <xf numFmtId="0" fontId="19" fillId="0" borderId="0" xfId="0" applyFont="1"/>
    <xf numFmtId="0" fontId="29" fillId="0" borderId="0" xfId="0" applyFont="1"/>
    <xf numFmtId="0" fontId="20" fillId="0" borderId="0" xfId="0" applyFont="1" applyFill="1" applyBorder="1" applyAlignment="1"/>
    <xf numFmtId="0" fontId="16" fillId="0" borderId="0" xfId="0" applyFont="1" applyBorder="1" applyAlignment="1">
      <alignment horizontal="right"/>
    </xf>
    <xf numFmtId="0" fontId="16" fillId="0" borderId="0" xfId="0" applyFont="1" applyBorder="1" applyAlignment="1">
      <alignment horizontal="center"/>
    </xf>
    <xf numFmtId="0" fontId="16" fillId="4" borderId="7" xfId="0" applyFont="1" applyFill="1" applyBorder="1" applyAlignment="1">
      <alignment horizontal="center"/>
    </xf>
    <xf numFmtId="9" fontId="16" fillId="4" borderId="7" xfId="0" applyNumberFormat="1" applyFont="1" applyFill="1" applyBorder="1" applyAlignment="1">
      <alignment horizontal="center"/>
    </xf>
    <xf numFmtId="0" fontId="16" fillId="3" borderId="7" xfId="0" applyFont="1" applyFill="1" applyBorder="1" applyAlignment="1">
      <alignment horizontal="center"/>
    </xf>
    <xf numFmtId="9" fontId="16" fillId="3" borderId="7" xfId="0" applyNumberFormat="1" applyFont="1" applyFill="1" applyBorder="1" applyAlignment="1">
      <alignment horizontal="center"/>
    </xf>
    <xf numFmtId="0" fontId="16" fillId="3" borderId="7" xfId="0" quotePrefix="1" applyFont="1" applyFill="1" applyBorder="1" applyAlignment="1">
      <alignment horizontal="center"/>
    </xf>
    <xf numFmtId="0" fontId="16" fillId="2" borderId="7" xfId="0" applyFont="1" applyFill="1" applyBorder="1" applyAlignment="1">
      <alignment horizontal="center"/>
    </xf>
    <xf numFmtId="9" fontId="16" fillId="2" borderId="7" xfId="0" applyNumberFormat="1" applyFont="1" applyFill="1" applyBorder="1" applyAlignment="1">
      <alignment horizontal="center"/>
    </xf>
    <xf numFmtId="0" fontId="16" fillId="5" borderId="7" xfId="0" applyFont="1" applyFill="1" applyBorder="1" applyAlignment="1">
      <alignment horizontal="center"/>
    </xf>
    <xf numFmtId="9" fontId="16" fillId="5" borderId="7" xfId="0" applyNumberFormat="1" applyFont="1" applyFill="1" applyBorder="1" applyAlignment="1">
      <alignment horizontal="center"/>
    </xf>
    <xf numFmtId="0" fontId="16" fillId="4" borderId="9" xfId="0" applyFont="1" applyFill="1" applyBorder="1" applyAlignment="1">
      <alignment horizontal="center"/>
    </xf>
    <xf numFmtId="0" fontId="16" fillId="3" borderId="9" xfId="0" applyFont="1" applyFill="1" applyBorder="1" applyAlignment="1">
      <alignment horizontal="center"/>
    </xf>
    <xf numFmtId="0" fontId="16" fillId="2" borderId="9" xfId="0" applyFont="1" applyFill="1" applyBorder="1" applyAlignment="1">
      <alignment horizontal="center"/>
    </xf>
    <xf numFmtId="0" fontId="16" fillId="5" borderId="9" xfId="0" applyFont="1" applyFill="1" applyBorder="1" applyAlignment="1">
      <alignment horizontal="center"/>
    </xf>
    <xf numFmtId="0" fontId="16" fillId="4" borderId="8" xfId="0" applyFont="1" applyFill="1" applyBorder="1"/>
    <xf numFmtId="0" fontId="24" fillId="3" borderId="8" xfId="0" applyFont="1" applyFill="1" applyBorder="1"/>
    <xf numFmtId="0" fontId="25" fillId="4" borderId="8" xfId="0" applyFont="1" applyFill="1" applyBorder="1"/>
    <xf numFmtId="0" fontId="16" fillId="2" borderId="8" xfId="0" applyFont="1" applyFill="1" applyBorder="1"/>
    <xf numFmtId="0" fontId="26" fillId="5" borderId="8" xfId="0" applyFont="1" applyFill="1" applyBorder="1"/>
    <xf numFmtId="0" fontId="27" fillId="2" borderId="8" xfId="0" applyFont="1" applyFill="1" applyBorder="1"/>
    <xf numFmtId="0" fontId="16" fillId="2" borderId="10" xfId="0" applyFont="1" applyFill="1" applyBorder="1" applyAlignment="1">
      <alignment horizontal="center"/>
    </xf>
    <xf numFmtId="0" fontId="16" fillId="0" borderId="10" xfId="0" applyFont="1" applyFill="1" applyBorder="1" applyAlignment="1">
      <alignment horizontal="center"/>
    </xf>
    <xf numFmtId="0" fontId="23" fillId="0" borderId="0" xfId="0" applyFont="1" applyFill="1"/>
    <xf numFmtId="0" fontId="30" fillId="0" borderId="0" xfId="0" applyFont="1" applyBorder="1" applyAlignment="1"/>
    <xf numFmtId="0" fontId="11" fillId="0" borderId="0" xfId="0" applyFont="1" applyBorder="1" applyAlignment="1"/>
    <xf numFmtId="164" fontId="30" fillId="0" borderId="1" xfId="0" applyNumberFormat="1" applyFont="1" applyBorder="1" applyAlignment="1"/>
    <xf numFmtId="164" fontId="30" fillId="0" borderId="0" xfId="0" applyNumberFormat="1" applyFont="1" applyBorder="1" applyAlignment="1"/>
    <xf numFmtId="9" fontId="16" fillId="0" borderId="0" xfId="83" applyFont="1"/>
    <xf numFmtId="165" fontId="16" fillId="0" borderId="0" xfId="0" applyNumberFormat="1" applyFont="1"/>
    <xf numFmtId="0" fontId="6" fillId="0" borderId="4" xfId="0" applyFont="1" applyFill="1" applyBorder="1" applyAlignment="1">
      <alignment horizontal="right"/>
    </xf>
    <xf numFmtId="0" fontId="10" fillId="0" borderId="0" xfId="0" quotePrefix="1" applyFont="1" applyFill="1" applyBorder="1" applyAlignment="1">
      <alignment horizontal="center"/>
    </xf>
    <xf numFmtId="0" fontId="16" fillId="0" borderId="14" xfId="0" applyFont="1" applyBorder="1"/>
    <xf numFmtId="0" fontId="16" fillId="0" borderId="15" xfId="0" applyFont="1" applyBorder="1"/>
    <xf numFmtId="0" fontId="16" fillId="0" borderId="16" xfId="0" applyFont="1" applyBorder="1"/>
    <xf numFmtId="0" fontId="11" fillId="0" borderId="17" xfId="0" applyFont="1" applyBorder="1" applyAlignment="1">
      <alignment horizontal="right"/>
    </xf>
    <xf numFmtId="0" fontId="30" fillId="0" borderId="0" xfId="0" quotePrefix="1" applyFont="1" applyBorder="1" applyAlignment="1"/>
    <xf numFmtId="0" fontId="17" fillId="0" borderId="0" xfId="0" applyFont="1" applyBorder="1"/>
    <xf numFmtId="0" fontId="16" fillId="0" borderId="18" xfId="0" applyFont="1" applyBorder="1"/>
    <xf numFmtId="0" fontId="15" fillId="0" borderId="0" xfId="0" applyFont="1" applyBorder="1"/>
    <xf numFmtId="0" fontId="0" fillId="0" borderId="19" xfId="0" applyBorder="1"/>
    <xf numFmtId="0" fontId="0" fillId="0" borderId="20" xfId="0" applyBorder="1"/>
    <xf numFmtId="0" fontId="0" fillId="0" borderId="21" xfId="0" applyBorder="1"/>
    <xf numFmtId="0" fontId="15" fillId="0" borderId="22" xfId="0" applyFont="1" applyFill="1" applyBorder="1" applyAlignment="1">
      <alignment vertical="top" wrapText="1"/>
    </xf>
    <xf numFmtId="2" fontId="16" fillId="0" borderId="23" xfId="0" applyNumberFormat="1" applyFont="1" applyFill="1" applyBorder="1" applyAlignment="1">
      <alignment horizontal="center"/>
    </xf>
    <xf numFmtId="2" fontId="16" fillId="2" borderId="10" xfId="0" applyNumberFormat="1" applyFont="1" applyFill="1" applyBorder="1" applyAlignment="1">
      <alignment horizontal="left"/>
    </xf>
    <xf numFmtId="2" fontId="16" fillId="0" borderId="10" xfId="0" applyNumberFormat="1" applyFont="1" applyFill="1" applyBorder="1" applyAlignment="1">
      <alignment horizontal="left"/>
    </xf>
    <xf numFmtId="2" fontId="16" fillId="0" borderId="22" xfId="0" applyNumberFormat="1" applyFont="1" applyFill="1" applyBorder="1" applyAlignment="1">
      <alignment horizontal="center"/>
    </xf>
    <xf numFmtId="9" fontId="16" fillId="4" borderId="7" xfId="0" quotePrefix="1" applyNumberFormat="1" applyFont="1" applyFill="1" applyBorder="1" applyAlignment="1">
      <alignment horizontal="center"/>
    </xf>
    <xf numFmtId="9" fontId="16" fillId="2" borderId="7" xfId="0" quotePrefix="1" applyNumberFormat="1" applyFont="1" applyFill="1" applyBorder="1" applyAlignment="1">
      <alignment horizontal="center"/>
    </xf>
    <xf numFmtId="0" fontId="16" fillId="2" borderId="10" xfId="0" applyFont="1" applyFill="1" applyBorder="1" applyAlignment="1" applyProtection="1">
      <alignment horizontal="center"/>
      <protection locked="0"/>
    </xf>
    <xf numFmtId="0" fontId="16" fillId="0" borderId="10" xfId="0" applyFont="1" applyFill="1" applyBorder="1" applyAlignment="1" applyProtection="1">
      <alignment horizontal="center"/>
      <protection locked="0"/>
    </xf>
    <xf numFmtId="0" fontId="16" fillId="0" borderId="0" xfId="0" applyFont="1" applyProtection="1">
      <protection locked="0"/>
    </xf>
    <xf numFmtId="0" fontId="16" fillId="0" borderId="0" xfId="0" applyFont="1" applyBorder="1" applyProtection="1">
      <protection locked="0"/>
    </xf>
    <xf numFmtId="0" fontId="16" fillId="0" borderId="0" xfId="0" applyFont="1" applyFill="1" applyBorder="1" applyProtection="1">
      <protection locked="0"/>
    </xf>
    <xf numFmtId="0" fontId="16" fillId="0" borderId="0" xfId="1622" applyFont="1"/>
    <xf numFmtId="0" fontId="18" fillId="0" borderId="0" xfId="1622" applyFont="1"/>
    <xf numFmtId="0" fontId="31" fillId="0" borderId="5" xfId="1622" applyFont="1" applyBorder="1"/>
    <xf numFmtId="0" fontId="32" fillId="0" borderId="5" xfId="1622" applyFont="1" applyBorder="1"/>
    <xf numFmtId="0" fontId="32" fillId="0" borderId="0" xfId="1622" applyFont="1"/>
    <xf numFmtId="0" fontId="33" fillId="0" borderId="0" xfId="1622" applyFont="1" applyAlignment="1">
      <alignment vertical="center"/>
    </xf>
    <xf numFmtId="0" fontId="36" fillId="7" borderId="0" xfId="1622" applyFont="1" applyFill="1" applyAlignment="1">
      <alignment vertical="center"/>
    </xf>
    <xf numFmtId="0" fontId="36" fillId="7" borderId="0" xfId="1622" applyFont="1" applyFill="1"/>
    <xf numFmtId="0" fontId="35" fillId="0" borderId="0" xfId="1622" applyFont="1" applyFill="1" applyBorder="1" applyAlignment="1">
      <alignment horizontal="right" vertical="top" wrapText="1"/>
    </xf>
    <xf numFmtId="0" fontId="32" fillId="0" borderId="0" xfId="1622" applyFont="1" applyFill="1" applyAlignment="1">
      <alignment vertical="top" wrapText="1"/>
    </xf>
    <xf numFmtId="0" fontId="35" fillId="0" borderId="24" xfId="1622" applyFont="1" applyFill="1" applyBorder="1" applyAlignment="1">
      <alignment horizontal="right" vertical="top" wrapText="1"/>
    </xf>
    <xf numFmtId="0" fontId="32" fillId="0" borderId="0" xfId="1622" applyFont="1" applyAlignment="1">
      <alignment horizontal="right" vertical="center"/>
    </xf>
    <xf numFmtId="0" fontId="37" fillId="7" borderId="0" xfId="1622" applyFont="1" applyFill="1"/>
    <xf numFmtId="0" fontId="28" fillId="0" borderId="0" xfId="1622" applyFont="1" applyAlignment="1">
      <alignment horizontal="left" vertical="top"/>
    </xf>
    <xf numFmtId="0" fontId="32" fillId="0" borderId="0" xfId="1622" applyFont="1" applyAlignment="1">
      <alignment horizontal="left" vertical="top"/>
    </xf>
    <xf numFmtId="0" fontId="36" fillId="0" borderId="0" xfId="1622" applyFont="1" applyFill="1"/>
    <xf numFmtId="0" fontId="15" fillId="0" borderId="0" xfId="1622" applyFont="1" applyFill="1" applyBorder="1" applyAlignment="1">
      <alignment vertical="top" wrapText="1"/>
    </xf>
    <xf numFmtId="0" fontId="32" fillId="0" borderId="0" xfId="1622" applyFont="1" applyFill="1" applyBorder="1"/>
    <xf numFmtId="0" fontId="32" fillId="0" borderId="0" xfId="1622" applyFont="1" applyFill="1" applyBorder="1" applyAlignment="1">
      <alignment vertical="top" wrapText="1"/>
    </xf>
    <xf numFmtId="0" fontId="36" fillId="0" borderId="0" xfId="1622" applyFont="1" applyFill="1" applyBorder="1"/>
    <xf numFmtId="0" fontId="33" fillId="0" borderId="0" xfId="1622" applyFont="1" applyAlignment="1">
      <alignment horizontal="left" vertical="top" wrapText="1"/>
    </xf>
    <xf numFmtId="0" fontId="32" fillId="0" borderId="0" xfId="1622" applyFont="1" applyFill="1" applyAlignment="1">
      <alignment horizontal="left" vertical="top" wrapText="1"/>
    </xf>
    <xf numFmtId="0" fontId="38" fillId="0" borderId="0" xfId="1622" applyFont="1" applyFill="1" applyAlignment="1">
      <alignment horizontal="left" vertical="top" wrapText="1"/>
    </xf>
    <xf numFmtId="0" fontId="32" fillId="0" borderId="0" xfId="1622" quotePrefix="1" applyFont="1" applyFill="1" applyAlignment="1">
      <alignment horizontal="left" vertical="top"/>
    </xf>
    <xf numFmtId="0" fontId="38" fillId="0" borderId="0" xfId="1622" quotePrefix="1" applyFont="1" applyFill="1" applyAlignment="1">
      <alignment horizontal="left" vertical="top"/>
    </xf>
    <xf numFmtId="0" fontId="35" fillId="0" borderId="0" xfId="1622" applyFont="1" applyFill="1" applyAlignment="1">
      <alignment horizontal="left" vertical="top"/>
    </xf>
    <xf numFmtId="0" fontId="42" fillId="0" borderId="0" xfId="1622" quotePrefix="1" applyFont="1" applyFill="1" applyAlignment="1">
      <alignment horizontal="left" vertical="top" wrapText="1"/>
    </xf>
    <xf numFmtId="0" fontId="34" fillId="0" borderId="0" xfId="1622" applyFont="1" applyAlignment="1">
      <alignment horizontal="right"/>
    </xf>
    <xf numFmtId="0" fontId="32" fillId="0" borderId="0" xfId="1622" applyFont="1" applyAlignment="1">
      <alignment wrapText="1"/>
    </xf>
    <xf numFmtId="0" fontId="10" fillId="0" borderId="0" xfId="0" applyFont="1" applyFill="1" applyBorder="1"/>
    <xf numFmtId="14" fontId="6" fillId="0" borderId="0" xfId="0" applyNumberFormat="1" applyFont="1" applyFill="1" applyBorder="1" applyAlignment="1">
      <alignment horizontal="left" vertical="center"/>
    </xf>
    <xf numFmtId="0" fontId="35" fillId="0" borderId="24" xfId="1622" applyFont="1" applyBorder="1" applyAlignment="1">
      <alignment horizontal="right" vertical="top" wrapText="1"/>
    </xf>
    <xf numFmtId="0" fontId="32" fillId="0" borderId="0" xfId="1623" applyFont="1"/>
    <xf numFmtId="0" fontId="31" fillId="0" borderId="5" xfId="1623" applyFont="1" applyBorder="1"/>
    <xf numFmtId="0" fontId="32" fillId="0" borderId="5" xfId="1623" applyFont="1" applyBorder="1"/>
    <xf numFmtId="0" fontId="45" fillId="0" borderId="30" xfId="1623" applyFont="1" applyBorder="1"/>
    <xf numFmtId="0" fontId="46" fillId="0" borderId="30" xfId="1623" applyFont="1" applyBorder="1"/>
    <xf numFmtId="0" fontId="34" fillId="0" borderId="0" xfId="1623" applyFont="1"/>
    <xf numFmtId="0" fontId="32" fillId="0" borderId="15" xfId="1623" applyFont="1" applyBorder="1"/>
    <xf numFmtId="0" fontId="32" fillId="0" borderId="0" xfId="1623" applyFont="1" applyAlignment="1">
      <alignment horizontal="right" vertical="top"/>
    </xf>
    <xf numFmtId="0" fontId="34" fillId="2" borderId="0" xfId="1623" applyFont="1" applyFill="1" applyAlignment="1">
      <alignment vertical="top"/>
    </xf>
    <xf numFmtId="0" fontId="35" fillId="2" borderId="0" xfId="1623" applyFont="1" applyFill="1" applyAlignment="1">
      <alignment vertical="top" wrapText="1"/>
    </xf>
    <xf numFmtId="0" fontId="34" fillId="0" borderId="0" xfId="1623" applyFont="1" applyAlignment="1">
      <alignment vertical="top"/>
    </xf>
    <xf numFmtId="0" fontId="35" fillId="0" borderId="0" xfId="1623" applyFont="1" applyAlignment="1">
      <alignment vertical="top" wrapText="1"/>
    </xf>
    <xf numFmtId="0" fontId="49" fillId="0" borderId="5" xfId="1622" applyFont="1" applyBorder="1"/>
    <xf numFmtId="0" fontId="49" fillId="0" borderId="5" xfId="1623" applyFont="1" applyBorder="1"/>
    <xf numFmtId="0" fontId="50" fillId="0" borderId="0" xfId="0" applyFont="1" applyFill="1"/>
    <xf numFmtId="0" fontId="40" fillId="0" borderId="0" xfId="1622" applyFont="1" applyAlignment="1">
      <alignment vertical="top"/>
    </xf>
    <xf numFmtId="0" fontId="11" fillId="6" borderId="1" xfId="0" applyFont="1" applyFill="1" applyBorder="1" applyAlignment="1" applyProtection="1">
      <protection locked="0"/>
    </xf>
    <xf numFmtId="0" fontId="30" fillId="6" borderId="1" xfId="0" applyFont="1" applyFill="1" applyBorder="1" applyAlignment="1" applyProtection="1">
      <protection locked="0"/>
    </xf>
    <xf numFmtId="166" fontId="12" fillId="0" borderId="4" xfId="0" applyNumberFormat="1" applyFont="1" applyFill="1" applyBorder="1" applyAlignment="1">
      <alignment horizontal="center"/>
    </xf>
    <xf numFmtId="166" fontId="12" fillId="0" borderId="0" xfId="0" applyNumberFormat="1" applyFont="1" applyFill="1" applyBorder="1" applyAlignment="1">
      <alignment horizontal="center"/>
    </xf>
    <xf numFmtId="0" fontId="9" fillId="0" borderId="0" xfId="0" applyFont="1" applyFill="1" applyBorder="1" applyAlignment="1">
      <alignment horizontal="left"/>
    </xf>
    <xf numFmtId="0" fontId="11" fillId="0" borderId="0" xfId="0" applyFont="1" applyFill="1" applyBorder="1" applyAlignment="1" applyProtection="1"/>
    <xf numFmtId="0" fontId="30" fillId="0" borderId="0" xfId="0" applyFont="1" applyFill="1" applyBorder="1" applyAlignment="1" applyProtection="1"/>
    <xf numFmtId="0" fontId="51" fillId="0" borderId="0" xfId="0" applyFont="1"/>
    <xf numFmtId="0" fontId="15" fillId="0" borderId="25" xfId="1622" applyFont="1" applyFill="1" applyBorder="1" applyAlignment="1">
      <alignment horizontal="left" vertical="top" wrapText="1"/>
    </xf>
    <xf numFmtId="0" fontId="15" fillId="0" borderId="0" xfId="1622" applyFont="1" applyFill="1" applyAlignment="1">
      <alignment horizontal="left" vertical="top" wrapText="1"/>
    </xf>
    <xf numFmtId="0" fontId="15" fillId="8" borderId="25" xfId="1622" applyFont="1" applyFill="1" applyBorder="1" applyAlignment="1">
      <alignment horizontal="left" vertical="top" wrapText="1"/>
    </xf>
    <xf numFmtId="0" fontId="15" fillId="8" borderId="0" xfId="1622" applyFont="1" applyFill="1" applyAlignment="1">
      <alignment horizontal="left" vertical="top" wrapText="1"/>
    </xf>
    <xf numFmtId="0" fontId="43" fillId="0" borderId="25" xfId="1622" applyFont="1" applyFill="1" applyBorder="1" applyAlignment="1">
      <alignment horizontal="left" vertical="top" wrapText="1"/>
    </xf>
    <xf numFmtId="0" fontId="43" fillId="0" borderId="0" xfId="1622" applyFont="1" applyFill="1" applyAlignment="1">
      <alignment horizontal="left" vertical="top" wrapText="1"/>
    </xf>
    <xf numFmtId="0" fontId="44" fillId="0" borderId="0" xfId="1622" applyFont="1" applyAlignment="1">
      <alignment horizontal="left" vertical="top" wrapText="1"/>
    </xf>
    <xf numFmtId="0" fontId="15" fillId="8" borderId="27" xfId="1622" applyFont="1" applyFill="1" applyBorder="1" applyAlignment="1">
      <alignment horizontal="left" vertical="top" wrapText="1"/>
    </xf>
    <xf numFmtId="0" fontId="15" fillId="8" borderId="26" xfId="1622" applyFont="1" applyFill="1" applyBorder="1" applyAlignment="1">
      <alignment horizontal="left" vertical="top" wrapText="1"/>
    </xf>
    <xf numFmtId="0" fontId="15" fillId="8" borderId="28" xfId="1622" applyFont="1" applyFill="1" applyBorder="1" applyAlignment="1">
      <alignment horizontal="left" vertical="top" wrapText="1"/>
    </xf>
    <xf numFmtId="0" fontId="15" fillId="8" borderId="29" xfId="1622" applyFont="1" applyFill="1" applyBorder="1" applyAlignment="1">
      <alignment horizontal="left" vertical="top" wrapText="1"/>
    </xf>
    <xf numFmtId="0" fontId="47" fillId="0" borderId="31" xfId="1623" applyFont="1" applyBorder="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0" borderId="1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15" fillId="0" borderId="13" xfId="0" applyFont="1" applyFill="1" applyBorder="1" applyAlignment="1" applyProtection="1">
      <alignment horizontal="left" vertical="top" wrapText="1"/>
      <protection locked="0"/>
    </xf>
    <xf numFmtId="0" fontId="15" fillId="2" borderId="11"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top" wrapText="1"/>
      <protection locked="0"/>
    </xf>
    <xf numFmtId="0" fontId="15" fillId="2" borderId="13" xfId="0" applyFont="1" applyFill="1" applyBorder="1" applyAlignment="1" applyProtection="1">
      <alignment horizontal="left" vertical="top" wrapText="1"/>
      <protection locked="0"/>
    </xf>
    <xf numFmtId="0" fontId="18" fillId="0" borderId="0" xfId="0" applyFont="1" applyAlignment="1">
      <alignment horizontal="center"/>
    </xf>
    <xf numFmtId="164" fontId="16" fillId="0" borderId="0" xfId="0" applyNumberFormat="1" applyFont="1" applyAlignment="1">
      <alignment horizontal="left"/>
    </xf>
    <xf numFmtId="0" fontId="19" fillId="0" borderId="0" xfId="0" applyFont="1" applyAlignment="1">
      <alignment horizontal="center"/>
    </xf>
    <xf numFmtId="0" fontId="11" fillId="0" borderId="0" xfId="0" applyFont="1" applyFill="1" applyBorder="1" applyAlignment="1">
      <alignment horizontal="center"/>
    </xf>
    <xf numFmtId="0" fontId="48" fillId="0" borderId="0" xfId="0" applyFont="1" applyFill="1" applyBorder="1" applyAlignment="1">
      <alignment horizontal="center"/>
    </xf>
    <xf numFmtId="0" fontId="33" fillId="0" borderId="0" xfId="1622" applyFont="1" applyAlignment="1">
      <alignment horizontal="left" vertical="top" wrapText="1"/>
    </xf>
    <xf numFmtId="0" fontId="41" fillId="0" borderId="0" xfId="1622" applyFont="1" applyFill="1" applyAlignment="1">
      <alignment horizontal="left" vertical="top" wrapText="1"/>
    </xf>
    <xf numFmtId="0" fontId="34" fillId="0" borderId="0" xfId="1622" applyFont="1" applyFill="1" applyAlignment="1">
      <alignment horizontal="center" vertical="top" wrapText="1"/>
    </xf>
    <xf numFmtId="0" fontId="41" fillId="0" borderId="0" xfId="1622" applyFont="1" applyFill="1" applyBorder="1" applyAlignment="1">
      <alignment horizontal="left" vertical="top" wrapText="1"/>
    </xf>
    <xf numFmtId="49" fontId="16" fillId="0" borderId="0" xfId="0" applyNumberFormat="1" applyFont="1"/>
    <xf numFmtId="0" fontId="52" fillId="0" borderId="0" xfId="0" applyFont="1"/>
    <xf numFmtId="0" fontId="53" fillId="0" borderId="0" xfId="1622" applyFont="1" applyFill="1" applyBorder="1" applyAlignment="1" applyProtection="1">
      <alignment horizontal="center"/>
      <protection locked="0"/>
    </xf>
  </cellXfs>
  <cellStyles count="16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78" builtinId="9" hidden="1"/>
    <cellStyle name="Followed Hyperlink" xfId="79" builtinId="9" hidden="1"/>
    <cellStyle name="Followed Hyperlink" xfId="1"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81" builtinId="8" hidden="1"/>
    <cellStyle name="Hyperlink" xfId="80" builtinId="8" hidden="1"/>
    <cellStyle name="Hyperlink" xfId="82"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Normal" xfId="0" builtinId="0"/>
    <cellStyle name="Normal 2" xfId="1622"/>
    <cellStyle name="Normal 3" xfId="1623"/>
    <cellStyle name="Percent" xfId="83" builtinId="5"/>
  </cellStyles>
  <dxfs count="103">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auto="1"/>
      </font>
      <fill>
        <patternFill patternType="solid">
          <fgColor indexed="64"/>
          <bgColor theme="5" tint="0.79998168889431442"/>
        </patternFill>
      </fill>
    </dxf>
    <dxf>
      <font>
        <color auto="1"/>
      </font>
      <fill>
        <patternFill patternType="solid">
          <fgColor indexed="64"/>
          <bgColor theme="6" tint="0.79998168889431442"/>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
      <font>
        <color auto="1"/>
      </font>
      <fill>
        <patternFill patternType="solid">
          <fgColor indexed="64"/>
          <bgColor theme="0" tint="-4.9989318521683403E-2"/>
        </patternFill>
      </fill>
    </dxf>
    <dxf>
      <font>
        <color theme="0" tint="-4.9989318521683403E-2"/>
      </font>
      <fill>
        <patternFill patternType="solid">
          <fgColor indexed="64"/>
          <bgColor theme="0" tint="-4.9989318521683403E-2"/>
        </patternFill>
      </fill>
    </dxf>
    <dxf>
      <font>
        <color auto="1"/>
      </font>
      <fill>
        <patternFill patternType="solid">
          <fgColor indexed="64"/>
          <bgColor theme="0" tint="-0.249977111117893"/>
        </patternFill>
      </fill>
    </dxf>
    <dxf>
      <font>
        <color auto="1"/>
      </font>
      <fill>
        <patternFill patternType="solid">
          <fgColor indexed="64"/>
          <bgColor theme="5" tint="0.79998168889431442"/>
        </patternFill>
      </fill>
    </dxf>
    <dxf>
      <font>
        <color auto="1"/>
      </font>
      <fill>
        <patternFill patternType="solid">
          <fgColor indexed="64"/>
          <bgColor theme="5" tint="0.39997558519241921"/>
        </patternFill>
      </fill>
    </dxf>
    <dxf>
      <font>
        <color theme="0" tint="-0.249977111117893"/>
      </font>
      <fill>
        <patternFill patternType="solid">
          <fgColor indexed="64"/>
          <bgColor theme="0" tint="-0.249977111117893"/>
        </patternFill>
      </fill>
    </dxf>
    <dxf>
      <font>
        <color theme="5" tint="0.79998168889431442"/>
      </font>
      <fill>
        <patternFill patternType="solid">
          <fgColor indexed="64"/>
          <bgColor theme="5" tint="0.79998168889431442"/>
        </patternFill>
      </fill>
    </dxf>
    <dxf>
      <font>
        <color theme="5" tint="0.39997558519241921"/>
      </font>
      <fill>
        <patternFill patternType="solid">
          <fgColor indexed="64"/>
          <bgColor theme="5" tint="0.39997558519241921"/>
        </patternFill>
      </fill>
    </dxf>
  </dxfs>
  <tableStyles count="0" defaultTableStyle="TableStyleMedium9" defaultPivotStyle="PivotStyleMedium4"/>
  <colors>
    <mruColors>
      <color rgb="FFFFFBDA"/>
      <color rgb="FF454545"/>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dirty="0" err="1">
                <a:solidFill>
                  <a:schemeClr val="tx1"/>
                </a:solidFill>
              </a:rPr>
              <a:t>12-week </a:t>
            </a:r>
            <a:r>
              <a:rPr lang="en-US" sz="1400" dirty="0" err="1">
                <a:solidFill>
                  <a:schemeClr val="accent1"/>
                </a:solidFill>
              </a:rPr>
              <a:t>VOL</a:t>
            </a:r>
            <a:r>
              <a:rPr lang="en-US" sz="1400" dirty="0"/>
              <a:t> </a:t>
            </a:r>
            <a:r>
              <a:rPr lang="en-US" sz="1400" dirty="0">
                <a:solidFill>
                  <a:schemeClr val="tx1"/>
                </a:solidFill>
              </a:rPr>
              <a:t>vs. </a:t>
            </a:r>
            <a:r>
              <a:rPr lang="en-US" sz="1400" dirty="0">
                <a:solidFill>
                  <a:srgbClr val="C0504D"/>
                </a:solidFill>
              </a:rPr>
              <a:t>Intensity</a:t>
            </a:r>
          </a:p>
        </c:rich>
      </c:tx>
      <c:overlay val="0"/>
    </c:title>
    <c:autoTitleDeleted val="0"/>
    <c:plotArea>
      <c:layout>
        <c:manualLayout>
          <c:layoutTarget val="inner"/>
          <c:xMode val="edge"/>
          <c:yMode val="edge"/>
          <c:x val="9.5034621373590505E-2"/>
          <c:y val="0.20507042869641301"/>
          <c:w val="0.81747413060043495"/>
          <c:h val="0.51812221841835004"/>
        </c:manualLayout>
      </c:layout>
      <c:lineChart>
        <c:grouping val="standard"/>
        <c:varyColors val="0"/>
        <c:ser>
          <c:idx val="0"/>
          <c:order val="0"/>
          <c:tx>
            <c:v>NL</c:v>
          </c:tx>
          <c:marker>
            <c:symbol val="none"/>
          </c:marker>
          <c:cat>
            <c:strRef>
              <c:f>(TRAINING!$D$21,TRAINING!$V$21,TRAINING!$AO$21,TRAINING!$BH$21,TRAINING!$CB$21,TRAINING!$CT$21,TRAINING!$DM$21,TRAINING!$EF$21,TRAINING!$EZ$21,TRAINING!$FR$21,TRAINING!$GK$21,TRAINING!$HD$21)</c:f>
              <c:strCache>
                <c:ptCount val="12"/>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strCache>
            </c:strRef>
          </c:cat>
          <c:val>
            <c:numRef>
              <c:f>(TRAINING!$Q$223,TRAINING!$AI$223,TRAINING!$BB$223,TRAINING!$BU$223,TRAINING!$CO$223,TRAINING!$DG$223,TRAINING!$DZ$223,TRAINING!$ES$223,TRAINING!$FM$223,TRAINING!$GE$223,TRAINING!$GX$223,TRAINING!$HQ$223)</c:f>
              <c:numCache>
                <c:formatCode>General</c:formatCode>
                <c:ptCount val="12"/>
                <c:pt idx="0">
                  <c:v>136</c:v>
                </c:pt>
                <c:pt idx="1">
                  <c:v>180</c:v>
                </c:pt>
                <c:pt idx="2">
                  <c:v>180</c:v>
                </c:pt>
                <c:pt idx="3">
                  <c:v>180</c:v>
                </c:pt>
                <c:pt idx="4">
                  <c:v>174</c:v>
                </c:pt>
                <c:pt idx="5">
                  <c:v>133</c:v>
                </c:pt>
                <c:pt idx="6">
                  <c:v>111</c:v>
                </c:pt>
                <c:pt idx="7">
                  <c:v>69</c:v>
                </c:pt>
                <c:pt idx="8">
                  <c:v>0</c:v>
                </c:pt>
                <c:pt idx="9">
                  <c:v>0</c:v>
                </c:pt>
                <c:pt idx="10">
                  <c:v>0</c:v>
                </c:pt>
                <c:pt idx="11">
                  <c:v>0</c:v>
                </c:pt>
              </c:numCache>
            </c:numRef>
          </c:val>
          <c:smooth val="1"/>
        </c:ser>
        <c:dLbls>
          <c:showLegendKey val="0"/>
          <c:showVal val="0"/>
          <c:showCatName val="0"/>
          <c:showSerName val="0"/>
          <c:showPercent val="0"/>
          <c:showBubbleSize val="0"/>
        </c:dLbls>
        <c:marker val="1"/>
        <c:smooth val="0"/>
        <c:axId val="469099064"/>
        <c:axId val="469095928"/>
      </c:lineChart>
      <c:lineChart>
        <c:grouping val="standard"/>
        <c:varyColors val="0"/>
        <c:ser>
          <c:idx val="1"/>
          <c:order val="1"/>
          <c:tx>
            <c:v>Avg Wt.</c:v>
          </c:tx>
          <c:marker>
            <c:symbol val="none"/>
          </c:marker>
          <c:cat>
            <c:strRef>
              <c:f>(TRAINING!$D$21,TRAINING!$V$21,TRAINING!$AO$21,TRAINING!$BH$21)</c:f>
              <c:strCache>
                <c:ptCount val="4"/>
                <c:pt idx="0">
                  <c:v>WEEK 1</c:v>
                </c:pt>
                <c:pt idx="1">
                  <c:v>WEEK 2</c:v>
                </c:pt>
                <c:pt idx="2">
                  <c:v>WEEK 3</c:v>
                </c:pt>
                <c:pt idx="3">
                  <c:v>WEEK 4</c:v>
                </c:pt>
              </c:strCache>
            </c:strRef>
          </c:cat>
          <c:val>
            <c:numRef>
              <c:f>(TRAINING!$Q$225,TRAINING!$AI$225,TRAINING!$BB$225,TRAINING!$BU$225,TRAINING!$CO$225,TRAINING!$DG$225,TRAINING!$DZ$225,TRAINING!$ES$225,TRAINING!$FM$225,TRAINING!$GE$225,TRAINING!$GX$225,TRAINING!$HQ$225)</c:f>
              <c:numCache>
                <c:formatCode>General</c:formatCode>
                <c:ptCount val="12"/>
                <c:pt idx="0">
                  <c:v>99.981617647058826</c:v>
                </c:pt>
                <c:pt idx="1">
                  <c:v>103.02777777777777</c:v>
                </c:pt>
                <c:pt idx="2">
                  <c:v>106.79166666666667</c:v>
                </c:pt>
                <c:pt idx="3">
                  <c:v>109.75</c:v>
                </c:pt>
                <c:pt idx="4">
                  <c:v>115.77586206896552</c:v>
                </c:pt>
                <c:pt idx="5">
                  <c:v>97.349624060150376</c:v>
                </c:pt>
                <c:pt idx="6">
                  <c:v>89.234234234234236</c:v>
                </c:pt>
                <c:pt idx="7">
                  <c:v>85.471014492753625</c:v>
                </c:pt>
                <c:pt idx="8">
                  <c:v>0</c:v>
                </c:pt>
                <c:pt idx="9">
                  <c:v>0</c:v>
                </c:pt>
                <c:pt idx="10">
                  <c:v>0</c:v>
                </c:pt>
                <c:pt idx="11">
                  <c:v>0</c:v>
                </c:pt>
              </c:numCache>
            </c:numRef>
          </c:val>
          <c:smooth val="1"/>
        </c:ser>
        <c:dLbls>
          <c:showLegendKey val="0"/>
          <c:showVal val="0"/>
          <c:showCatName val="0"/>
          <c:showSerName val="0"/>
          <c:showPercent val="0"/>
          <c:showBubbleSize val="0"/>
        </c:dLbls>
        <c:marker val="1"/>
        <c:smooth val="0"/>
        <c:axId val="469097888"/>
        <c:axId val="469102200"/>
      </c:lineChart>
      <c:catAx>
        <c:axId val="469099064"/>
        <c:scaling>
          <c:orientation val="minMax"/>
        </c:scaling>
        <c:delete val="0"/>
        <c:axPos val="b"/>
        <c:numFmt formatCode="General" sourceLinked="0"/>
        <c:majorTickMark val="out"/>
        <c:minorTickMark val="none"/>
        <c:tickLblPos val="nextTo"/>
        <c:txPr>
          <a:bodyPr rot="-5400000" vert="horz" anchor="ctr"/>
          <a:lstStyle/>
          <a:p>
            <a:pPr algn="r">
              <a:defRPr sz="900">
                <a:solidFill>
                  <a:schemeClr val="tx1"/>
                </a:solidFill>
              </a:defRPr>
            </a:pPr>
            <a:endParaRPr lang="en-US"/>
          </a:p>
        </c:txPr>
        <c:crossAx val="469095928"/>
        <c:crosses val="autoZero"/>
        <c:auto val="1"/>
        <c:lblAlgn val="ctr"/>
        <c:lblOffset val="100"/>
        <c:noMultiLvlLbl val="0"/>
      </c:catAx>
      <c:valAx>
        <c:axId val="469095928"/>
        <c:scaling>
          <c:orientation val="minMax"/>
        </c:scaling>
        <c:delete val="0"/>
        <c:axPos val="l"/>
        <c:majorGridlines/>
        <c:numFmt formatCode="General" sourceLinked="1"/>
        <c:majorTickMark val="out"/>
        <c:minorTickMark val="none"/>
        <c:tickLblPos val="nextTo"/>
        <c:txPr>
          <a:bodyPr/>
          <a:lstStyle/>
          <a:p>
            <a:pPr>
              <a:defRPr>
                <a:solidFill>
                  <a:schemeClr val="tx1"/>
                </a:solidFill>
              </a:defRPr>
            </a:pPr>
            <a:endParaRPr lang="en-US"/>
          </a:p>
        </c:txPr>
        <c:crossAx val="469099064"/>
        <c:crosses val="autoZero"/>
        <c:crossBetween val="between"/>
      </c:valAx>
      <c:valAx>
        <c:axId val="469102200"/>
        <c:scaling>
          <c:orientation val="minMax"/>
        </c:scaling>
        <c:delete val="0"/>
        <c:axPos val="r"/>
        <c:numFmt formatCode="General" sourceLinked="1"/>
        <c:majorTickMark val="out"/>
        <c:minorTickMark val="none"/>
        <c:tickLblPos val="nextTo"/>
        <c:txPr>
          <a:bodyPr/>
          <a:lstStyle/>
          <a:p>
            <a:pPr>
              <a:defRPr>
                <a:solidFill>
                  <a:schemeClr val="tx1"/>
                </a:solidFill>
              </a:defRPr>
            </a:pPr>
            <a:endParaRPr lang="en-US"/>
          </a:p>
        </c:txPr>
        <c:crossAx val="469097888"/>
        <c:crosses val="max"/>
        <c:crossBetween val="between"/>
      </c:valAx>
      <c:catAx>
        <c:axId val="469097888"/>
        <c:scaling>
          <c:orientation val="minMax"/>
        </c:scaling>
        <c:delete val="1"/>
        <c:axPos val="b"/>
        <c:numFmt formatCode="General" sourceLinked="0"/>
        <c:majorTickMark val="out"/>
        <c:minorTickMark val="none"/>
        <c:tickLblPos val="nextTo"/>
        <c:crossAx val="469102200"/>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dirty="0" err="1">
                <a:solidFill>
                  <a:schemeClr val="accent1"/>
                </a:solidFill>
              </a:rPr>
              <a:t>VOL</a:t>
            </a:r>
            <a:r>
              <a:rPr lang="en-US" sz="1400" dirty="0"/>
              <a:t> </a:t>
            </a:r>
            <a:r>
              <a:rPr lang="en-US" sz="1400" dirty="0">
                <a:solidFill>
                  <a:schemeClr val="tx1"/>
                </a:solidFill>
              </a:rPr>
              <a:t>vs. </a:t>
            </a:r>
            <a:r>
              <a:rPr lang="en-US" sz="1400" dirty="0">
                <a:solidFill>
                  <a:srgbClr val="C0504D"/>
                </a:solidFill>
              </a:rPr>
              <a:t>Intensity</a:t>
            </a:r>
          </a:p>
        </c:rich>
      </c:tx>
      <c:overlay val="0"/>
    </c:title>
    <c:autoTitleDeleted val="0"/>
    <c:plotArea>
      <c:layout>
        <c:manualLayout>
          <c:layoutTarget val="inner"/>
          <c:xMode val="edge"/>
          <c:yMode val="edge"/>
          <c:x val="9.5034621373590505E-2"/>
          <c:y val="0.20507042869641301"/>
          <c:w val="0.81747413060043495"/>
          <c:h val="0.567035164638511"/>
        </c:manualLayout>
      </c:layout>
      <c:lineChart>
        <c:grouping val="standard"/>
        <c:varyColors val="0"/>
        <c:ser>
          <c:idx val="0"/>
          <c:order val="0"/>
          <c:tx>
            <c:v>NL</c:v>
          </c:tx>
          <c:marker>
            <c:symbol val="none"/>
          </c:marker>
          <c:cat>
            <c:strLit>
              <c:ptCount val="4"/>
              <c:pt idx="0">
                <c:v>_x0006_WEEK 5</c:v>
              </c:pt>
              <c:pt idx="1">
                <c:v>_x0007_ WEEK 6</c:v>
              </c:pt>
              <c:pt idx="2">
                <c:v>_x0006_WEEK 7</c:v>
              </c:pt>
              <c:pt idx="3">
                <c:v>_x0006_WEEK 8</c:v>
              </c:pt>
            </c:strLit>
          </c:cat>
          <c:val>
            <c:numRef>
              <c:f>(TRAINING!$CO$223,TRAINING!$DG$223,TRAINING!$DZ$223,TRAINING!$ES$223)</c:f>
              <c:numCache>
                <c:formatCode>General</c:formatCode>
                <c:ptCount val="4"/>
                <c:pt idx="0">
                  <c:v>174</c:v>
                </c:pt>
                <c:pt idx="1">
                  <c:v>133</c:v>
                </c:pt>
                <c:pt idx="2">
                  <c:v>111</c:v>
                </c:pt>
                <c:pt idx="3">
                  <c:v>69</c:v>
                </c:pt>
              </c:numCache>
            </c:numRef>
          </c:val>
          <c:smooth val="1"/>
        </c:ser>
        <c:dLbls>
          <c:showLegendKey val="0"/>
          <c:showVal val="0"/>
          <c:showCatName val="0"/>
          <c:showSerName val="0"/>
          <c:showPercent val="0"/>
          <c:showBubbleSize val="0"/>
        </c:dLbls>
        <c:marker val="1"/>
        <c:smooth val="0"/>
        <c:axId val="469099456"/>
        <c:axId val="469103376"/>
      </c:lineChart>
      <c:lineChart>
        <c:grouping val="standard"/>
        <c:varyColors val="0"/>
        <c:ser>
          <c:idx val="1"/>
          <c:order val="1"/>
          <c:tx>
            <c:v>Avg Wt.</c:v>
          </c:tx>
          <c:marker>
            <c:symbol val="none"/>
          </c:marker>
          <c:cat>
            <c:strRef>
              <c:f>(TRAINING!$D$21,TRAINING!$V$21,TRAINING!$AO$21,TRAINING!$BH$21)</c:f>
              <c:strCache>
                <c:ptCount val="4"/>
                <c:pt idx="0">
                  <c:v>WEEK 1</c:v>
                </c:pt>
                <c:pt idx="1">
                  <c:v>WEEK 2</c:v>
                </c:pt>
                <c:pt idx="2">
                  <c:v>WEEK 3</c:v>
                </c:pt>
                <c:pt idx="3">
                  <c:v>WEEK 4</c:v>
                </c:pt>
              </c:strCache>
            </c:strRef>
          </c:cat>
          <c:val>
            <c:numRef>
              <c:f>(TRAINING!$CO$225,TRAINING!$DG$225,TRAINING!$DZ$225,TRAINING!$ES$225)</c:f>
              <c:numCache>
                <c:formatCode>General</c:formatCode>
                <c:ptCount val="4"/>
                <c:pt idx="0">
                  <c:v>115.77586206896552</c:v>
                </c:pt>
                <c:pt idx="1">
                  <c:v>97.349624060150376</c:v>
                </c:pt>
                <c:pt idx="2">
                  <c:v>89.234234234234236</c:v>
                </c:pt>
                <c:pt idx="3">
                  <c:v>85.471014492753625</c:v>
                </c:pt>
              </c:numCache>
            </c:numRef>
          </c:val>
          <c:smooth val="1"/>
        </c:ser>
        <c:dLbls>
          <c:showLegendKey val="0"/>
          <c:showVal val="0"/>
          <c:showCatName val="0"/>
          <c:showSerName val="0"/>
          <c:showPercent val="0"/>
          <c:showBubbleSize val="0"/>
        </c:dLbls>
        <c:marker val="1"/>
        <c:smooth val="0"/>
        <c:axId val="469097104"/>
        <c:axId val="469099848"/>
      </c:lineChart>
      <c:catAx>
        <c:axId val="469099456"/>
        <c:scaling>
          <c:orientation val="minMax"/>
        </c:scaling>
        <c:delete val="1"/>
        <c:axPos val="b"/>
        <c:numFmt formatCode="General" sourceLinked="0"/>
        <c:majorTickMark val="out"/>
        <c:minorTickMark val="none"/>
        <c:tickLblPos val="nextTo"/>
        <c:crossAx val="469103376"/>
        <c:crosses val="autoZero"/>
        <c:auto val="1"/>
        <c:lblAlgn val="ctr"/>
        <c:lblOffset val="100"/>
        <c:noMultiLvlLbl val="0"/>
      </c:catAx>
      <c:valAx>
        <c:axId val="469103376"/>
        <c:scaling>
          <c:orientation val="minMax"/>
        </c:scaling>
        <c:delete val="0"/>
        <c:axPos val="l"/>
        <c:majorGridlines/>
        <c:numFmt formatCode="General" sourceLinked="1"/>
        <c:majorTickMark val="out"/>
        <c:minorTickMark val="none"/>
        <c:tickLblPos val="nextTo"/>
        <c:txPr>
          <a:bodyPr/>
          <a:lstStyle/>
          <a:p>
            <a:pPr>
              <a:defRPr>
                <a:solidFill>
                  <a:schemeClr val="tx1"/>
                </a:solidFill>
              </a:defRPr>
            </a:pPr>
            <a:endParaRPr lang="en-US"/>
          </a:p>
        </c:txPr>
        <c:crossAx val="469099456"/>
        <c:crosses val="autoZero"/>
        <c:crossBetween val="between"/>
      </c:valAx>
      <c:valAx>
        <c:axId val="469099848"/>
        <c:scaling>
          <c:orientation val="minMax"/>
        </c:scaling>
        <c:delete val="0"/>
        <c:axPos val="r"/>
        <c:numFmt formatCode="General" sourceLinked="1"/>
        <c:majorTickMark val="out"/>
        <c:minorTickMark val="none"/>
        <c:tickLblPos val="nextTo"/>
        <c:txPr>
          <a:bodyPr/>
          <a:lstStyle/>
          <a:p>
            <a:pPr>
              <a:defRPr>
                <a:solidFill>
                  <a:schemeClr val="tx1"/>
                </a:solidFill>
              </a:defRPr>
            </a:pPr>
            <a:endParaRPr lang="en-US"/>
          </a:p>
        </c:txPr>
        <c:crossAx val="469097104"/>
        <c:crosses val="max"/>
        <c:crossBetween val="between"/>
      </c:valAx>
      <c:catAx>
        <c:axId val="469097104"/>
        <c:scaling>
          <c:orientation val="minMax"/>
        </c:scaling>
        <c:delete val="1"/>
        <c:axPos val="b"/>
        <c:numFmt formatCode="General" sourceLinked="0"/>
        <c:majorTickMark val="out"/>
        <c:minorTickMark val="none"/>
        <c:tickLblPos val="nextTo"/>
        <c:crossAx val="469099848"/>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chemeClr val="tx1"/>
                </a:solidFill>
              </a:defRPr>
            </a:pPr>
            <a:r>
              <a:rPr lang="en-US" sz="1400">
                <a:solidFill>
                  <a:schemeClr val="tx1"/>
                </a:solidFill>
              </a:rPr>
              <a:t>Relative Intensity</a:t>
            </a:r>
          </a:p>
        </c:rich>
      </c:tx>
      <c:layout>
        <c:manualLayout>
          <c:xMode val="edge"/>
          <c:yMode val="edge"/>
          <c:x val="0.33228472693418298"/>
          <c:y val="6.6115702479338803E-2"/>
        </c:manualLayout>
      </c:layout>
      <c:overlay val="0"/>
      <c:spPr>
        <a:noFill/>
      </c:spPr>
    </c:title>
    <c:autoTitleDeleted val="0"/>
    <c:plotArea>
      <c:layout>
        <c:manualLayout>
          <c:layoutTarget val="inner"/>
          <c:xMode val="edge"/>
          <c:yMode val="edge"/>
          <c:x val="0.118538957417858"/>
          <c:y val="0.26680571529682401"/>
          <c:w val="0.86971716000089205"/>
          <c:h val="0.567035164638511"/>
        </c:manualLayout>
      </c:layout>
      <c:lineChart>
        <c:grouping val="standard"/>
        <c:varyColors val="0"/>
        <c:ser>
          <c:idx val="0"/>
          <c:order val="0"/>
          <c:tx>
            <c:v>Relative Intensity</c:v>
          </c:tx>
          <c:marker>
            <c:symbol val="none"/>
          </c:marker>
          <c:cat>
            <c:strLit>
              <c:ptCount val="4"/>
              <c:pt idx="0">
                <c:v>_x0006_WEEK 5</c:v>
              </c:pt>
              <c:pt idx="1">
                <c:v>_x0006_WEEK 6</c:v>
              </c:pt>
              <c:pt idx="2">
                <c:v>_x0006_WEEK 7</c:v>
              </c:pt>
              <c:pt idx="3">
                <c:v>_x0007_ WEEK 8</c:v>
              </c:pt>
            </c:strLit>
          </c:cat>
          <c:val>
            <c:numRef>
              <c:f>(TRAINING!$DI$21,TRAINING!$EB$21,TRAINING!$EU$21,TRAINING!$FO$21)</c:f>
              <c:numCache>
                <c:formatCode>0.0%</c:formatCode>
                <c:ptCount val="4"/>
                <c:pt idx="0">
                  <c:v>0.48674812030075187</c:v>
                </c:pt>
                <c:pt idx="1">
                  <c:v>0.44617117117117117</c:v>
                </c:pt>
                <c:pt idx="2">
                  <c:v>0.42735507246376814</c:v>
                </c:pt>
                <c:pt idx="3">
                  <c:v>0</c:v>
                </c:pt>
              </c:numCache>
            </c:numRef>
          </c:val>
          <c:smooth val="1"/>
        </c:ser>
        <c:dLbls>
          <c:showLegendKey val="0"/>
          <c:showVal val="0"/>
          <c:showCatName val="0"/>
          <c:showSerName val="0"/>
          <c:showPercent val="0"/>
          <c:showBubbleSize val="0"/>
        </c:dLbls>
        <c:smooth val="0"/>
        <c:axId val="469100632"/>
        <c:axId val="469097496"/>
      </c:lineChart>
      <c:catAx>
        <c:axId val="469100632"/>
        <c:scaling>
          <c:orientation val="minMax"/>
        </c:scaling>
        <c:delete val="0"/>
        <c:axPos val="b"/>
        <c:numFmt formatCode="General" sourceLinked="0"/>
        <c:majorTickMark val="out"/>
        <c:minorTickMark val="none"/>
        <c:tickLblPos val="nextTo"/>
        <c:txPr>
          <a:bodyPr/>
          <a:lstStyle/>
          <a:p>
            <a:pPr>
              <a:defRPr>
                <a:solidFill>
                  <a:schemeClr val="tx1"/>
                </a:solidFill>
              </a:defRPr>
            </a:pPr>
            <a:endParaRPr lang="en-US"/>
          </a:p>
        </c:txPr>
        <c:crossAx val="469097496"/>
        <c:crosses val="autoZero"/>
        <c:auto val="1"/>
        <c:lblAlgn val="ctr"/>
        <c:lblOffset val="100"/>
        <c:noMultiLvlLbl val="0"/>
      </c:catAx>
      <c:valAx>
        <c:axId val="469097496"/>
        <c:scaling>
          <c:orientation val="minMax"/>
          <c:max val="0.8"/>
          <c:min val="0.6"/>
        </c:scaling>
        <c:delete val="0"/>
        <c:axPos val="l"/>
        <c:majorGridlines/>
        <c:numFmt formatCode="0.0%" sourceLinked="1"/>
        <c:majorTickMark val="out"/>
        <c:minorTickMark val="none"/>
        <c:tickLblPos val="nextTo"/>
        <c:txPr>
          <a:bodyPr/>
          <a:lstStyle/>
          <a:p>
            <a:pPr>
              <a:defRPr>
                <a:solidFill>
                  <a:schemeClr val="tx1"/>
                </a:solidFill>
              </a:defRPr>
            </a:pPr>
            <a:endParaRPr lang="en-US"/>
          </a:p>
        </c:txPr>
        <c:crossAx val="469100632"/>
        <c:crosses val="autoZero"/>
        <c:crossBetween val="between"/>
      </c:valAx>
    </c:plotArea>
    <c:plotVisOnly val="0"/>
    <c:dispBlanksAs val="gap"/>
    <c:showDLblsOverMax val="0"/>
  </c:chart>
  <c:spPr>
    <a:noFill/>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dirty="0" err="1">
                <a:solidFill>
                  <a:schemeClr val="accent1"/>
                </a:solidFill>
              </a:rPr>
              <a:t>VOL</a:t>
            </a:r>
            <a:r>
              <a:rPr lang="en-US" sz="1400" dirty="0"/>
              <a:t> </a:t>
            </a:r>
            <a:r>
              <a:rPr lang="en-US" sz="1400" dirty="0">
                <a:solidFill>
                  <a:schemeClr val="tx1"/>
                </a:solidFill>
              </a:rPr>
              <a:t>vs. </a:t>
            </a:r>
            <a:r>
              <a:rPr lang="en-US" sz="1400" dirty="0">
                <a:solidFill>
                  <a:srgbClr val="C0504D"/>
                </a:solidFill>
              </a:rPr>
              <a:t>Intensity</a:t>
            </a:r>
          </a:p>
        </c:rich>
      </c:tx>
      <c:overlay val="0"/>
    </c:title>
    <c:autoTitleDeleted val="0"/>
    <c:plotArea>
      <c:layout>
        <c:manualLayout>
          <c:layoutTarget val="inner"/>
          <c:xMode val="edge"/>
          <c:yMode val="edge"/>
          <c:x val="9.5034621373590505E-2"/>
          <c:y val="0.20507042869641301"/>
          <c:w val="0.81747413060043495"/>
          <c:h val="0.567035164638511"/>
        </c:manualLayout>
      </c:layout>
      <c:lineChart>
        <c:grouping val="standard"/>
        <c:varyColors val="0"/>
        <c:ser>
          <c:idx val="0"/>
          <c:order val="0"/>
          <c:tx>
            <c:v>NL</c:v>
          </c:tx>
          <c:marker>
            <c:symbol val="none"/>
          </c:marker>
          <c:cat>
            <c:strLit>
              <c:ptCount val="4"/>
              <c:pt idx="0">
                <c:v>_x0006_WEEK 5</c:v>
              </c:pt>
              <c:pt idx="1">
                <c:v>_x0007_ WEEK 6</c:v>
              </c:pt>
              <c:pt idx="2">
                <c:v>_x0006_WEEK 7</c:v>
              </c:pt>
              <c:pt idx="3">
                <c:v>_x0006_WEEK 8</c:v>
              </c:pt>
            </c:strLit>
          </c:cat>
          <c:val>
            <c:numRef>
              <c:f>(TRAINING!$FM$223,TRAINING!$GE$223,TRAINING!$GX$223,TRAINING!$HQ$223)</c:f>
              <c:numCache>
                <c:formatCode>General</c:formatCode>
                <c:ptCount val="4"/>
                <c:pt idx="0">
                  <c:v>0</c:v>
                </c:pt>
                <c:pt idx="1">
                  <c:v>0</c:v>
                </c:pt>
                <c:pt idx="2">
                  <c:v>0</c:v>
                </c:pt>
                <c:pt idx="3">
                  <c:v>0</c:v>
                </c:pt>
              </c:numCache>
            </c:numRef>
          </c:val>
          <c:smooth val="1"/>
        </c:ser>
        <c:dLbls>
          <c:showLegendKey val="0"/>
          <c:showVal val="0"/>
          <c:showCatName val="0"/>
          <c:showSerName val="0"/>
          <c:showPercent val="0"/>
          <c:showBubbleSize val="0"/>
        </c:dLbls>
        <c:marker val="1"/>
        <c:smooth val="0"/>
        <c:axId val="469101416"/>
        <c:axId val="376800896"/>
      </c:lineChart>
      <c:lineChart>
        <c:grouping val="standard"/>
        <c:varyColors val="0"/>
        <c:ser>
          <c:idx val="1"/>
          <c:order val="1"/>
          <c:tx>
            <c:v>Avg Wt.</c:v>
          </c:tx>
          <c:marker>
            <c:symbol val="none"/>
          </c:marker>
          <c:cat>
            <c:strRef>
              <c:f>(TRAINING!$D$21,TRAINING!$V$21,TRAINING!$AO$21,TRAINING!$BH$21)</c:f>
              <c:strCache>
                <c:ptCount val="4"/>
                <c:pt idx="0">
                  <c:v>WEEK 1</c:v>
                </c:pt>
                <c:pt idx="1">
                  <c:v>WEEK 2</c:v>
                </c:pt>
                <c:pt idx="2">
                  <c:v>WEEK 3</c:v>
                </c:pt>
                <c:pt idx="3">
                  <c:v>WEEK 4</c:v>
                </c:pt>
              </c:strCache>
            </c:strRef>
          </c:cat>
          <c:val>
            <c:numRef>
              <c:f>(TRAINING!$FM$225,TRAINING!$GE$225,TRAINING!$GX$225,TRAINING!$HQ$225)</c:f>
              <c:numCache>
                <c:formatCode>General</c:formatCode>
                <c:ptCount val="4"/>
                <c:pt idx="0">
                  <c:v>0</c:v>
                </c:pt>
                <c:pt idx="1">
                  <c:v>0</c:v>
                </c:pt>
                <c:pt idx="2">
                  <c:v>0</c:v>
                </c:pt>
                <c:pt idx="3">
                  <c:v>0</c:v>
                </c:pt>
              </c:numCache>
            </c:numRef>
          </c:val>
          <c:smooth val="1"/>
        </c:ser>
        <c:dLbls>
          <c:showLegendKey val="0"/>
          <c:showVal val="0"/>
          <c:showCatName val="0"/>
          <c:showSerName val="0"/>
          <c:showPercent val="0"/>
          <c:showBubbleSize val="0"/>
        </c:dLbls>
        <c:marker val="1"/>
        <c:smooth val="0"/>
        <c:axId val="376802072"/>
        <c:axId val="376801288"/>
      </c:lineChart>
      <c:catAx>
        <c:axId val="469101416"/>
        <c:scaling>
          <c:orientation val="minMax"/>
        </c:scaling>
        <c:delete val="1"/>
        <c:axPos val="b"/>
        <c:numFmt formatCode="General" sourceLinked="0"/>
        <c:majorTickMark val="out"/>
        <c:minorTickMark val="none"/>
        <c:tickLblPos val="nextTo"/>
        <c:crossAx val="376800896"/>
        <c:crosses val="autoZero"/>
        <c:auto val="1"/>
        <c:lblAlgn val="ctr"/>
        <c:lblOffset val="100"/>
        <c:noMultiLvlLbl val="0"/>
      </c:catAx>
      <c:valAx>
        <c:axId val="376800896"/>
        <c:scaling>
          <c:orientation val="minMax"/>
        </c:scaling>
        <c:delete val="0"/>
        <c:axPos val="l"/>
        <c:majorGridlines/>
        <c:numFmt formatCode="General" sourceLinked="1"/>
        <c:majorTickMark val="out"/>
        <c:minorTickMark val="none"/>
        <c:tickLblPos val="nextTo"/>
        <c:txPr>
          <a:bodyPr/>
          <a:lstStyle/>
          <a:p>
            <a:pPr>
              <a:defRPr>
                <a:solidFill>
                  <a:schemeClr val="tx1"/>
                </a:solidFill>
              </a:defRPr>
            </a:pPr>
            <a:endParaRPr lang="en-US"/>
          </a:p>
        </c:txPr>
        <c:crossAx val="469101416"/>
        <c:crosses val="autoZero"/>
        <c:crossBetween val="between"/>
      </c:valAx>
      <c:valAx>
        <c:axId val="376801288"/>
        <c:scaling>
          <c:orientation val="minMax"/>
        </c:scaling>
        <c:delete val="0"/>
        <c:axPos val="r"/>
        <c:numFmt formatCode="General" sourceLinked="1"/>
        <c:majorTickMark val="out"/>
        <c:minorTickMark val="none"/>
        <c:tickLblPos val="nextTo"/>
        <c:txPr>
          <a:bodyPr/>
          <a:lstStyle/>
          <a:p>
            <a:pPr>
              <a:defRPr>
                <a:solidFill>
                  <a:schemeClr val="tx1"/>
                </a:solidFill>
              </a:defRPr>
            </a:pPr>
            <a:endParaRPr lang="en-US"/>
          </a:p>
        </c:txPr>
        <c:crossAx val="376802072"/>
        <c:crosses val="max"/>
        <c:crossBetween val="between"/>
      </c:valAx>
      <c:catAx>
        <c:axId val="376802072"/>
        <c:scaling>
          <c:orientation val="minMax"/>
        </c:scaling>
        <c:delete val="1"/>
        <c:axPos val="b"/>
        <c:numFmt formatCode="General" sourceLinked="0"/>
        <c:majorTickMark val="out"/>
        <c:minorTickMark val="none"/>
        <c:tickLblPos val="nextTo"/>
        <c:crossAx val="376801288"/>
        <c:crosses val="autoZero"/>
        <c:auto val="1"/>
        <c:lblAlgn val="ctr"/>
        <c:lblOffset val="100"/>
        <c:noMultiLvlLbl val="0"/>
      </c:catAx>
    </c:plotArea>
    <c:plotVisOnly val="0"/>
    <c:dispBlanksAs val="gap"/>
    <c:showDLblsOverMax val="0"/>
  </c:chart>
  <c:spPr>
    <a:noFill/>
    <a:ln>
      <a:noFill/>
    </a:ln>
  </c:sp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chemeClr val="tx1"/>
                </a:solidFill>
              </a:defRPr>
            </a:pPr>
            <a:r>
              <a:rPr lang="en-US" sz="1400">
                <a:solidFill>
                  <a:schemeClr val="tx1"/>
                </a:solidFill>
              </a:rPr>
              <a:t>Relative Intensity</a:t>
            </a:r>
          </a:p>
        </c:rich>
      </c:tx>
      <c:layout>
        <c:manualLayout>
          <c:xMode val="edge"/>
          <c:yMode val="edge"/>
          <c:x val="0.33228472693418298"/>
          <c:y val="6.6115702479338803E-2"/>
        </c:manualLayout>
      </c:layout>
      <c:overlay val="0"/>
      <c:spPr>
        <a:noFill/>
      </c:spPr>
    </c:title>
    <c:autoTitleDeleted val="0"/>
    <c:plotArea>
      <c:layout>
        <c:manualLayout>
          <c:layoutTarget val="inner"/>
          <c:xMode val="edge"/>
          <c:yMode val="edge"/>
          <c:x val="0.118538957417858"/>
          <c:y val="0.26680571529682401"/>
          <c:w val="0.86971716000089205"/>
          <c:h val="0.567035164638511"/>
        </c:manualLayout>
      </c:layout>
      <c:lineChart>
        <c:grouping val="standard"/>
        <c:varyColors val="0"/>
        <c:ser>
          <c:idx val="0"/>
          <c:order val="0"/>
          <c:tx>
            <c:v>Relative Intensity</c:v>
          </c:tx>
          <c:marker>
            <c:symbol val="none"/>
          </c:marker>
          <c:cat>
            <c:strLit>
              <c:ptCount val="4"/>
              <c:pt idx="0">
                <c:v>_x0006_WEEK 9</c:v>
              </c:pt>
              <c:pt idx="1">
                <c:v>_x0007_WEEK 10</c:v>
              </c:pt>
              <c:pt idx="2">
                <c:v>_x0007_WEEK 11</c:v>
              </c:pt>
              <c:pt idx="3">
                <c:v>_x0007_WEEK 12</c:v>
              </c:pt>
            </c:strLit>
          </c:cat>
          <c:val>
            <c:numRef>
              <c:f>(TRAINING!$FO$21,TRAINING!$GG$21,TRAINING!$GZ$21,TRAINING!$HS$21)</c:f>
              <c:numCache>
                <c:formatCode>0.0%</c:formatCode>
                <c:ptCount val="4"/>
                <c:pt idx="0">
                  <c:v>0</c:v>
                </c:pt>
                <c:pt idx="1">
                  <c:v>0</c:v>
                </c:pt>
                <c:pt idx="2">
                  <c:v>0</c:v>
                </c:pt>
                <c:pt idx="3">
                  <c:v>0</c:v>
                </c:pt>
              </c:numCache>
            </c:numRef>
          </c:val>
          <c:smooth val="1"/>
        </c:ser>
        <c:dLbls>
          <c:showLegendKey val="0"/>
          <c:showVal val="0"/>
          <c:showCatName val="0"/>
          <c:showSerName val="0"/>
          <c:showPercent val="0"/>
          <c:showBubbleSize val="0"/>
        </c:dLbls>
        <c:smooth val="0"/>
        <c:axId val="496546456"/>
        <c:axId val="496542536"/>
      </c:lineChart>
      <c:catAx>
        <c:axId val="496546456"/>
        <c:scaling>
          <c:orientation val="minMax"/>
        </c:scaling>
        <c:delete val="0"/>
        <c:axPos val="b"/>
        <c:numFmt formatCode="General" sourceLinked="0"/>
        <c:majorTickMark val="out"/>
        <c:minorTickMark val="none"/>
        <c:tickLblPos val="nextTo"/>
        <c:txPr>
          <a:bodyPr/>
          <a:lstStyle/>
          <a:p>
            <a:pPr>
              <a:defRPr>
                <a:solidFill>
                  <a:schemeClr val="tx1"/>
                </a:solidFill>
              </a:defRPr>
            </a:pPr>
            <a:endParaRPr lang="en-US"/>
          </a:p>
        </c:txPr>
        <c:crossAx val="496542536"/>
        <c:crosses val="autoZero"/>
        <c:auto val="1"/>
        <c:lblAlgn val="ctr"/>
        <c:lblOffset val="100"/>
        <c:noMultiLvlLbl val="0"/>
      </c:catAx>
      <c:valAx>
        <c:axId val="496542536"/>
        <c:scaling>
          <c:orientation val="minMax"/>
          <c:max val="0.8"/>
          <c:min val="0.6"/>
        </c:scaling>
        <c:delete val="0"/>
        <c:axPos val="l"/>
        <c:majorGridlines/>
        <c:numFmt formatCode="0.0%" sourceLinked="1"/>
        <c:majorTickMark val="out"/>
        <c:minorTickMark val="none"/>
        <c:tickLblPos val="nextTo"/>
        <c:txPr>
          <a:bodyPr/>
          <a:lstStyle/>
          <a:p>
            <a:pPr>
              <a:defRPr>
                <a:solidFill>
                  <a:schemeClr val="tx1"/>
                </a:solidFill>
              </a:defRPr>
            </a:pPr>
            <a:endParaRPr lang="en-US"/>
          </a:p>
        </c:txPr>
        <c:crossAx val="496546456"/>
        <c:crosses val="autoZero"/>
        <c:crossBetween val="between"/>
      </c:valAx>
    </c:plotArea>
    <c:plotVisOnly val="0"/>
    <c:dispBlanksAs val="gap"/>
    <c:showDLblsOverMax val="0"/>
  </c:chart>
  <c:spPr>
    <a:noFill/>
    <a:ln>
      <a:noFill/>
    </a:ln>
  </c:sp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v>RPE 10</c:v>
          </c:tx>
          <c:spPr>
            <a:ln>
              <a:solidFill>
                <a:srgbClr val="2F1111"/>
              </a:solidFill>
            </a:ln>
          </c:spPr>
          <c:marker>
            <c:symbol val="none"/>
          </c:marker>
          <c:val>
            <c:numRef>
              <c:f>'MAXES+CHART'!$C$4:$N$4</c:f>
              <c:numCache>
                <c:formatCode>0.0%</c:formatCode>
                <c:ptCount val="12"/>
                <c:pt idx="0">
                  <c:v>1</c:v>
                </c:pt>
                <c:pt idx="1">
                  <c:v>0.9594073348932719</c:v>
                </c:pt>
                <c:pt idx="2">
                  <c:v>0.92951805286635547</c:v>
                </c:pt>
                <c:pt idx="3">
                  <c:v>0.90225307099113716</c:v>
                </c:pt>
                <c:pt idx="4">
                  <c:v>0.87580962991709832</c:v>
                </c:pt>
                <c:pt idx="5">
                  <c:v>0.8520261265626079</c:v>
                </c:pt>
                <c:pt idx="6">
                  <c:v>0.8281686163619677</c:v>
                </c:pt>
                <c:pt idx="7">
                  <c:v>0.80515647795740075</c:v>
                </c:pt>
                <c:pt idx="8">
                  <c:v>0.78299587518674685</c:v>
                </c:pt>
                <c:pt idx="9">
                  <c:v>0.76169305284998334</c:v>
                </c:pt>
                <c:pt idx="10">
                  <c:v>0.73194335508628594</c:v>
                </c:pt>
                <c:pt idx="11">
                  <c:v>0.70673731372354165</c:v>
                </c:pt>
              </c:numCache>
            </c:numRef>
          </c:val>
          <c:smooth val="0"/>
        </c:ser>
        <c:ser>
          <c:idx val="1"/>
          <c:order val="1"/>
          <c:tx>
            <c:v>RPE 9.5</c:v>
          </c:tx>
          <c:spPr>
            <a:ln>
              <a:solidFill>
                <a:srgbClr val="581C1D"/>
              </a:solidFill>
            </a:ln>
          </c:spPr>
          <c:marker>
            <c:symbol val="none"/>
          </c:marker>
          <c:val>
            <c:numRef>
              <c:f>'MAXES+CHART'!$C$5:$N$5</c:f>
              <c:numCache>
                <c:formatCode>0.0%</c:formatCode>
                <c:ptCount val="12"/>
                <c:pt idx="0">
                  <c:v>0.98017804225065563</c:v>
                </c:pt>
                <c:pt idx="1">
                  <c:v>0.94492868513989248</c:v>
                </c:pt>
                <c:pt idx="2">
                  <c:v>0.91589683519810017</c:v>
                </c:pt>
                <c:pt idx="3">
                  <c:v>0.88949818103122458</c:v>
                </c:pt>
                <c:pt idx="4">
                  <c:v>0.86392697230281912</c:v>
                </c:pt>
                <c:pt idx="5">
                  <c:v>0.84010678168920394</c:v>
                </c:pt>
                <c:pt idx="6">
                  <c:v>0.81713177984087937</c:v>
                </c:pt>
                <c:pt idx="7">
                  <c:v>0.79408476631261848</c:v>
                </c:pt>
                <c:pt idx="8">
                  <c:v>0.77281571241064639</c:v>
                </c:pt>
                <c:pt idx="9">
                  <c:v>0.74683466440288371</c:v>
                </c:pt>
                <c:pt idx="10">
                  <c:v>0.7198193605117974</c:v>
                </c:pt>
                <c:pt idx="11">
                  <c:v>0.69456556877588826</c:v>
                </c:pt>
              </c:numCache>
            </c:numRef>
          </c:val>
          <c:smooth val="0"/>
        </c:ser>
        <c:ser>
          <c:idx val="2"/>
          <c:order val="2"/>
          <c:tx>
            <c:v>RPE 9</c:v>
          </c:tx>
          <c:spPr>
            <a:ln>
              <a:solidFill>
                <a:srgbClr val="6E2123"/>
              </a:solidFill>
            </a:ln>
          </c:spPr>
          <c:marker>
            <c:symbol val="none"/>
          </c:marker>
          <c:val>
            <c:numRef>
              <c:f>'MAXES+CHART'!$C$6:$N$6</c:f>
              <c:numCache>
                <c:formatCode>0.0%</c:formatCode>
                <c:ptCount val="12"/>
                <c:pt idx="0">
                  <c:v>0.9594073348932719</c:v>
                </c:pt>
                <c:pt idx="1">
                  <c:v>0.92951805286635547</c:v>
                </c:pt>
                <c:pt idx="2">
                  <c:v>0.90225307099113716</c:v>
                </c:pt>
                <c:pt idx="3">
                  <c:v>0.87580962991709832</c:v>
                </c:pt>
                <c:pt idx="4">
                  <c:v>0.8520261265626079</c:v>
                </c:pt>
                <c:pt idx="5">
                  <c:v>0.8281686163619677</c:v>
                </c:pt>
                <c:pt idx="6">
                  <c:v>0.80515647795740075</c:v>
                </c:pt>
                <c:pt idx="7">
                  <c:v>0.78299587518674685</c:v>
                </c:pt>
                <c:pt idx="8">
                  <c:v>0.76169305284998334</c:v>
                </c:pt>
                <c:pt idx="9">
                  <c:v>0.73194335508628594</c:v>
                </c:pt>
                <c:pt idx="10">
                  <c:v>0.70673731372354165</c:v>
                </c:pt>
                <c:pt idx="11">
                  <c:v>0.68143096285177585</c:v>
                </c:pt>
              </c:numCache>
            </c:numRef>
          </c:val>
          <c:smooth val="0"/>
        </c:ser>
        <c:ser>
          <c:idx val="3"/>
          <c:order val="3"/>
          <c:tx>
            <c:v>RPE 8.5</c:v>
          </c:tx>
          <c:spPr>
            <a:ln>
              <a:solidFill>
                <a:schemeClr val="accent2">
                  <a:lumMod val="75000"/>
                </a:schemeClr>
              </a:solidFill>
            </a:ln>
          </c:spPr>
          <c:marker>
            <c:symbol val="none"/>
          </c:marker>
          <c:val>
            <c:numRef>
              <c:f>'MAXES+CHART'!$C$7:$N$7</c:f>
              <c:numCache>
                <c:formatCode>0.0%</c:formatCode>
                <c:ptCount val="12"/>
                <c:pt idx="0">
                  <c:v>0.94492868513989248</c:v>
                </c:pt>
                <c:pt idx="1">
                  <c:v>0.91589683519810017</c:v>
                </c:pt>
                <c:pt idx="2">
                  <c:v>0.88949818103122458</c:v>
                </c:pt>
                <c:pt idx="3">
                  <c:v>0.86392697230281912</c:v>
                </c:pt>
                <c:pt idx="4">
                  <c:v>0.84010678168920394</c:v>
                </c:pt>
                <c:pt idx="5">
                  <c:v>0.81713177984087937</c:v>
                </c:pt>
                <c:pt idx="6">
                  <c:v>0.79408476631261848</c:v>
                </c:pt>
                <c:pt idx="7">
                  <c:v>0.77281571241064639</c:v>
                </c:pt>
                <c:pt idx="8">
                  <c:v>0.74683466440288371</c:v>
                </c:pt>
                <c:pt idx="9">
                  <c:v>0.7198193605117974</c:v>
                </c:pt>
                <c:pt idx="10">
                  <c:v>0.69456556877588826</c:v>
                </c:pt>
                <c:pt idx="11">
                  <c:v>0.66920931365841485</c:v>
                </c:pt>
              </c:numCache>
            </c:numRef>
          </c:val>
          <c:smooth val="0"/>
        </c:ser>
        <c:ser>
          <c:idx val="4"/>
          <c:order val="4"/>
          <c:tx>
            <c:v>RPE 8</c:v>
          </c:tx>
          <c:spPr>
            <a:ln>
              <a:solidFill>
                <a:schemeClr val="accent2"/>
              </a:solidFill>
            </a:ln>
          </c:spPr>
          <c:marker>
            <c:symbol val="none"/>
          </c:marker>
          <c:val>
            <c:numRef>
              <c:f>'MAXES+CHART'!$C$8:$N$8</c:f>
              <c:numCache>
                <c:formatCode>0.0%</c:formatCode>
                <c:ptCount val="12"/>
                <c:pt idx="0">
                  <c:v>0.92951805286635547</c:v>
                </c:pt>
                <c:pt idx="1">
                  <c:v>0.90225307099113716</c:v>
                </c:pt>
                <c:pt idx="2">
                  <c:v>0.87580962991709832</c:v>
                </c:pt>
                <c:pt idx="3">
                  <c:v>0.8520261265626079</c:v>
                </c:pt>
                <c:pt idx="4">
                  <c:v>0.8281686163619677</c:v>
                </c:pt>
                <c:pt idx="5">
                  <c:v>0.80515647795740075</c:v>
                </c:pt>
                <c:pt idx="6">
                  <c:v>0.78299587518674685</c:v>
                </c:pt>
                <c:pt idx="7">
                  <c:v>0.76169305284998334</c:v>
                </c:pt>
                <c:pt idx="8">
                  <c:v>0.73194335508628594</c:v>
                </c:pt>
                <c:pt idx="9">
                  <c:v>0.70673731372354165</c:v>
                </c:pt>
                <c:pt idx="10">
                  <c:v>0.68143096285177585</c:v>
                </c:pt>
                <c:pt idx="11">
                  <c:v>0.65601972814804421</c:v>
                </c:pt>
              </c:numCache>
            </c:numRef>
          </c:val>
          <c:smooth val="0"/>
        </c:ser>
        <c:ser>
          <c:idx val="5"/>
          <c:order val="5"/>
          <c:tx>
            <c:v>RPE 7.5</c:v>
          </c:tx>
          <c:spPr>
            <a:ln>
              <a:solidFill>
                <a:schemeClr val="accent2">
                  <a:lumMod val="60000"/>
                  <a:lumOff val="40000"/>
                </a:schemeClr>
              </a:solidFill>
            </a:ln>
          </c:spPr>
          <c:marker>
            <c:symbol val="none"/>
          </c:marker>
          <c:val>
            <c:numRef>
              <c:f>'MAXES+CHART'!$C$9:$N$9</c:f>
              <c:numCache>
                <c:formatCode>0.0%</c:formatCode>
                <c:ptCount val="12"/>
                <c:pt idx="0">
                  <c:v>0.91589683519810017</c:v>
                </c:pt>
                <c:pt idx="1">
                  <c:v>0.88949818103122458</c:v>
                </c:pt>
                <c:pt idx="2">
                  <c:v>0.86392697230281912</c:v>
                </c:pt>
                <c:pt idx="3">
                  <c:v>0.84010678168920394</c:v>
                </c:pt>
                <c:pt idx="4">
                  <c:v>0.81713177984087937</c:v>
                </c:pt>
                <c:pt idx="5">
                  <c:v>0.79408476631261848</c:v>
                </c:pt>
                <c:pt idx="6">
                  <c:v>0.77281571241064639</c:v>
                </c:pt>
                <c:pt idx="7">
                  <c:v>0.74683466440288371</c:v>
                </c:pt>
                <c:pt idx="8">
                  <c:v>0.7198193605117974</c:v>
                </c:pt>
                <c:pt idx="9">
                  <c:v>0.69456556877588826</c:v>
                </c:pt>
                <c:pt idx="10">
                  <c:v>0.66920931365841485</c:v>
                </c:pt>
                <c:pt idx="11">
                  <c:v>0.64374582739523778</c:v>
                </c:pt>
              </c:numCache>
            </c:numRef>
          </c:val>
          <c:smooth val="0"/>
        </c:ser>
        <c:ser>
          <c:idx val="6"/>
          <c:order val="6"/>
          <c:tx>
            <c:v>RPE 7</c:v>
          </c:tx>
          <c:spPr>
            <a:ln>
              <a:solidFill>
                <a:schemeClr val="accent2">
                  <a:lumMod val="40000"/>
                  <a:lumOff val="60000"/>
                </a:schemeClr>
              </a:solidFill>
            </a:ln>
          </c:spPr>
          <c:marker>
            <c:symbol val="none"/>
          </c:marker>
          <c:val>
            <c:numRef>
              <c:f>'MAXES+CHART'!$C$10:$N$10</c:f>
              <c:numCache>
                <c:formatCode>0.0%</c:formatCode>
                <c:ptCount val="12"/>
                <c:pt idx="0">
                  <c:v>0.90225307099113716</c:v>
                </c:pt>
                <c:pt idx="1">
                  <c:v>0.87580962991709832</c:v>
                </c:pt>
                <c:pt idx="2">
                  <c:v>0.8520261265626079</c:v>
                </c:pt>
                <c:pt idx="3">
                  <c:v>0.8281686163619677</c:v>
                </c:pt>
                <c:pt idx="4">
                  <c:v>0.80515647795740075</c:v>
                </c:pt>
                <c:pt idx="5">
                  <c:v>0.78299587518674685</c:v>
                </c:pt>
                <c:pt idx="6">
                  <c:v>0.76169305284998334</c:v>
                </c:pt>
                <c:pt idx="7">
                  <c:v>0.73194335508628594</c:v>
                </c:pt>
                <c:pt idx="8">
                  <c:v>0.70673731372354165</c:v>
                </c:pt>
                <c:pt idx="9">
                  <c:v>0.68143096285177585</c:v>
                </c:pt>
                <c:pt idx="10">
                  <c:v>0.65601972814804421</c:v>
                </c:pt>
                <c:pt idx="11">
                  <c:v>0.63049861970911003</c:v>
                </c:pt>
              </c:numCache>
            </c:numRef>
          </c:val>
          <c:smooth val="0"/>
        </c:ser>
        <c:ser>
          <c:idx val="7"/>
          <c:order val="7"/>
          <c:tx>
            <c:v>RPE 6.5</c:v>
          </c:tx>
          <c:spPr>
            <a:ln>
              <a:solidFill>
                <a:schemeClr val="accent2">
                  <a:lumMod val="20000"/>
                  <a:lumOff val="80000"/>
                </a:schemeClr>
              </a:solidFill>
            </a:ln>
          </c:spPr>
          <c:marker>
            <c:symbol val="none"/>
          </c:marker>
          <c:val>
            <c:numRef>
              <c:f>'MAXES+CHART'!$C$11:$N$11</c:f>
              <c:numCache>
                <c:formatCode>0.0%</c:formatCode>
                <c:ptCount val="12"/>
                <c:pt idx="0">
                  <c:v>0.88949818103122458</c:v>
                </c:pt>
                <c:pt idx="1">
                  <c:v>0.86392697230281912</c:v>
                </c:pt>
                <c:pt idx="2">
                  <c:v>0.84010678168920394</c:v>
                </c:pt>
                <c:pt idx="3">
                  <c:v>0.81713177984087937</c:v>
                </c:pt>
                <c:pt idx="4">
                  <c:v>0.79408476631261848</c:v>
                </c:pt>
                <c:pt idx="5">
                  <c:v>0.77281571241064639</c:v>
                </c:pt>
                <c:pt idx="6">
                  <c:v>0.74683466440288371</c:v>
                </c:pt>
                <c:pt idx="7">
                  <c:v>0.7198193605117974</c:v>
                </c:pt>
                <c:pt idx="8">
                  <c:v>0.69456556877588826</c:v>
                </c:pt>
                <c:pt idx="9">
                  <c:v>0.66920931365841485</c:v>
                </c:pt>
                <c:pt idx="10">
                  <c:v>0.64374582739523778</c:v>
                </c:pt>
                <c:pt idx="11">
                  <c:v>0.61816989984503246</c:v>
                </c:pt>
              </c:numCache>
            </c:numRef>
          </c:val>
          <c:smooth val="0"/>
        </c:ser>
        <c:dLbls>
          <c:showLegendKey val="0"/>
          <c:showVal val="0"/>
          <c:showCatName val="0"/>
          <c:showSerName val="0"/>
          <c:showPercent val="0"/>
          <c:showBubbleSize val="0"/>
        </c:dLbls>
        <c:smooth val="0"/>
        <c:axId val="496548024"/>
        <c:axId val="496540576"/>
      </c:lineChart>
      <c:catAx>
        <c:axId val="496548024"/>
        <c:scaling>
          <c:orientation val="minMax"/>
        </c:scaling>
        <c:delete val="0"/>
        <c:axPos val="b"/>
        <c:majorTickMark val="out"/>
        <c:minorTickMark val="none"/>
        <c:tickLblPos val="nextTo"/>
        <c:crossAx val="496540576"/>
        <c:crosses val="autoZero"/>
        <c:auto val="1"/>
        <c:lblAlgn val="ctr"/>
        <c:lblOffset val="100"/>
        <c:noMultiLvlLbl val="0"/>
      </c:catAx>
      <c:valAx>
        <c:axId val="496540576"/>
        <c:scaling>
          <c:orientation val="minMax"/>
          <c:max val="1"/>
          <c:min val="0.55000000000000004"/>
        </c:scaling>
        <c:delete val="0"/>
        <c:axPos val="l"/>
        <c:majorGridlines>
          <c:spPr>
            <a:ln>
              <a:solidFill>
                <a:schemeClr val="bg1">
                  <a:lumMod val="85000"/>
                </a:schemeClr>
              </a:solidFill>
            </a:ln>
          </c:spPr>
        </c:majorGridlines>
        <c:numFmt formatCode="0.0%" sourceLinked="1"/>
        <c:majorTickMark val="out"/>
        <c:minorTickMark val="none"/>
        <c:tickLblPos val="nextTo"/>
        <c:crossAx val="496548024"/>
        <c:crosses val="autoZero"/>
        <c:crossBetween val="between"/>
      </c:valAx>
    </c:plotArea>
    <c:legend>
      <c:legendPos val="r"/>
      <c:layout/>
      <c:overlay val="0"/>
    </c:legend>
    <c:plotVisOnly val="0"/>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hestrengthathlet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hestrengthathlete.com/"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www.thestrengthathlete.com/" TargetMode="Externa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jpg"/><Relationship Id="rId5" Type="http://schemas.openxmlformats.org/officeDocument/2006/relationships/image" Target="../media/image1.png"/><Relationship Id="rId4" Type="http://schemas.openxmlformats.org/officeDocument/2006/relationships/hyperlink" Target="http://www.thestrengthathlete.co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23092</xdr:colOff>
      <xdr:row>1</xdr:row>
      <xdr:rowOff>108094</xdr:rowOff>
    </xdr:from>
    <xdr:to>
      <xdr:col>3</xdr:col>
      <xdr:colOff>450272</xdr:colOff>
      <xdr:row>3</xdr:row>
      <xdr:rowOff>265544</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54365" y="108094"/>
          <a:ext cx="819726" cy="5499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25400</xdr:colOff>
      <xdr:row>1</xdr:row>
      <xdr:rowOff>165100</xdr:rowOff>
    </xdr:from>
    <xdr:to>
      <xdr:col>3</xdr:col>
      <xdr:colOff>845126</xdr:colOff>
      <xdr:row>3</xdr:row>
      <xdr:rowOff>308696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14400" y="165100"/>
          <a:ext cx="819726" cy="5499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965200</xdr:colOff>
      <xdr:row>233</xdr:row>
      <xdr:rowOff>25400</xdr:rowOff>
    </xdr:from>
    <xdr:to>
      <xdr:col>25</xdr:col>
      <xdr:colOff>400050</xdr:colOff>
      <xdr:row>245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121</xdr:col>
      <xdr:colOff>400050</xdr:colOff>
      <xdr:row>3</xdr:row>
      <xdr:rowOff>228600</xdr:rowOff>
    </xdr:from>
    <xdr:to>
      <xdr:col>140</xdr:col>
      <xdr:colOff>488950</xdr:colOff>
      <xdr:row>14</xdr:row>
      <xdr:rowOff>165100</xdr:rowOff>
    </xdr:to>
    <xdr:grpSp>
      <xdr:nvGrpSpPr>
        <xdr:cNvPr id="9" name="Group 8"/>
        <xdr:cNvGrpSpPr/>
      </xdr:nvGrpSpPr>
      <xdr:grpSpPr>
        <a:xfrm>
          <a:off x="39824025" y="552450"/>
          <a:ext cx="5584825" cy="0"/>
          <a:chOff x="27222450" y="482600"/>
          <a:chExt cx="3492500" cy="2857500"/>
        </a:xfrm>
      </xdr:grpSpPr>
      <xdr:graphicFrame macro="">
        <xdr:nvGraphicFramePr>
          <xdr:cNvPr id="7" name="Chart 6"/>
          <xdr:cNvGraphicFramePr>
            <a:graphicFrameLocks/>
          </xdr:cNvGraphicFramePr>
        </xdr:nvGraphicFramePr>
        <xdr:xfrm>
          <a:off x="27330400" y="482600"/>
          <a:ext cx="3384550" cy="18161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8" name="Chart 7"/>
          <xdr:cNvGraphicFramePr>
            <a:graphicFrameLocks/>
          </xdr:cNvGraphicFramePr>
        </xdr:nvGraphicFramePr>
        <xdr:xfrm>
          <a:off x="27222450" y="1803400"/>
          <a:ext cx="3168650" cy="15367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197</xdr:col>
      <xdr:colOff>482599</xdr:colOff>
      <xdr:row>3</xdr:row>
      <xdr:rowOff>228600</xdr:rowOff>
    </xdr:from>
    <xdr:to>
      <xdr:col>216</xdr:col>
      <xdr:colOff>457201</xdr:colOff>
      <xdr:row>14</xdr:row>
      <xdr:rowOff>165100</xdr:rowOff>
    </xdr:to>
    <xdr:grpSp>
      <xdr:nvGrpSpPr>
        <xdr:cNvPr id="11" name="Group 10"/>
        <xdr:cNvGrpSpPr/>
      </xdr:nvGrpSpPr>
      <xdr:grpSpPr>
        <a:xfrm>
          <a:off x="55216425" y="552450"/>
          <a:ext cx="0" cy="0"/>
          <a:chOff x="27259084" y="482600"/>
          <a:chExt cx="3455866" cy="2870200"/>
        </a:xfrm>
      </xdr:grpSpPr>
      <xdr:graphicFrame macro="">
        <xdr:nvGraphicFramePr>
          <xdr:cNvPr id="12" name="Chart 11"/>
          <xdr:cNvGraphicFramePr>
            <a:graphicFrameLocks/>
          </xdr:cNvGraphicFramePr>
        </xdr:nvGraphicFramePr>
        <xdr:xfrm>
          <a:off x="27330400" y="482600"/>
          <a:ext cx="3384550" cy="18161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3" name="Chart 12"/>
          <xdr:cNvGraphicFramePr>
            <a:graphicFrameLocks/>
          </xdr:cNvGraphicFramePr>
        </xdr:nvGraphicFramePr>
        <xdr:xfrm>
          <a:off x="27259084" y="1816100"/>
          <a:ext cx="3168650" cy="15367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2</xdr:col>
      <xdr:colOff>342900</xdr:colOff>
      <xdr:row>1</xdr:row>
      <xdr:rowOff>114300</xdr:rowOff>
    </xdr:from>
    <xdr:to>
      <xdr:col>3</xdr:col>
      <xdr:colOff>349826</xdr:colOff>
      <xdr:row>18</xdr:row>
      <xdr:rowOff>118196</xdr:rowOff>
    </xdr:to>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08000" y="114300"/>
          <a:ext cx="819726" cy="5499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12700</xdr:colOff>
      <xdr:row>35</xdr:row>
      <xdr:rowOff>19050</xdr:rowOff>
    </xdr:from>
    <xdr:to>
      <xdr:col>7</xdr:col>
      <xdr:colOff>330200</xdr:colOff>
      <xdr:row>49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227642</xdr:colOff>
      <xdr:row>8</xdr:row>
      <xdr:rowOff>83869</xdr:rowOff>
    </xdr:from>
    <xdr:to>
      <xdr:col>19</xdr:col>
      <xdr:colOff>187425</xdr:colOff>
      <xdr:row>22</xdr:row>
      <xdr:rowOff>838680</xdr:rowOff>
    </xdr:to>
    <xdr:pic>
      <xdr:nvPicPr>
        <xdr:cNvPr id="2" name="Picture 1"/>
        <xdr:cNvPicPr>
          <a:picLocks noChangeAspect="1"/>
        </xdr:cNvPicPr>
      </xdr:nvPicPr>
      <xdr:blipFill>
        <a:blip xmlns:r="http://schemas.openxmlformats.org/officeDocument/2006/relationships" r:embed="rId1"/>
        <a:stretch>
          <a:fillRect/>
        </a:stretch>
      </xdr:blipFill>
      <xdr:spPr>
        <a:xfrm>
          <a:off x="5295661" y="2755661"/>
          <a:ext cx="5159595" cy="3893868"/>
        </a:xfrm>
        <a:prstGeom prst="rect">
          <a:avLst/>
        </a:prstGeom>
      </xdr:spPr>
    </xdr:pic>
    <xdr:clientData/>
  </xdr:twoCellAnchor>
  <xdr:twoCellAnchor editAs="oneCell">
    <xdr:from>
      <xdr:col>1</xdr:col>
      <xdr:colOff>284531</xdr:colOff>
      <xdr:row>51</xdr:row>
      <xdr:rowOff>70774</xdr:rowOff>
    </xdr:from>
    <xdr:to>
      <xdr:col>18</xdr:col>
      <xdr:colOff>790754</xdr:colOff>
      <xdr:row>71</xdr:row>
      <xdr:rowOff>59904</xdr:rowOff>
    </xdr:to>
    <xdr:pic>
      <xdr:nvPicPr>
        <xdr:cNvPr id="3" name="Picture 2"/>
        <xdr:cNvPicPr>
          <a:picLocks noChangeAspect="1"/>
        </xdr:cNvPicPr>
      </xdr:nvPicPr>
      <xdr:blipFill>
        <a:blip xmlns:r="http://schemas.openxmlformats.org/officeDocument/2006/relationships" r:embed="rId2"/>
        <a:stretch>
          <a:fillRect/>
        </a:stretch>
      </xdr:blipFill>
      <xdr:spPr>
        <a:xfrm>
          <a:off x="284531" y="13118227"/>
          <a:ext cx="10354714" cy="4062715"/>
        </a:xfrm>
        <a:prstGeom prst="rect">
          <a:avLst/>
        </a:prstGeom>
      </xdr:spPr>
    </xdr:pic>
    <xdr:clientData/>
  </xdr:twoCellAnchor>
  <xdr:twoCellAnchor editAs="oneCell">
    <xdr:from>
      <xdr:col>2</xdr:col>
      <xdr:colOff>23960</xdr:colOff>
      <xdr:row>35</xdr:row>
      <xdr:rowOff>35944</xdr:rowOff>
    </xdr:from>
    <xdr:to>
      <xdr:col>11</xdr:col>
      <xdr:colOff>862641</xdr:colOff>
      <xdr:row>49</xdr:row>
      <xdr:rowOff>187706</xdr:rowOff>
    </xdr:to>
    <xdr:pic>
      <xdr:nvPicPr>
        <xdr:cNvPr id="4" name="Picture 3"/>
        <xdr:cNvPicPr>
          <a:picLocks noChangeAspect="1"/>
        </xdr:cNvPicPr>
      </xdr:nvPicPr>
      <xdr:blipFill>
        <a:blip xmlns:r="http://schemas.openxmlformats.org/officeDocument/2006/relationships" r:embed="rId3"/>
        <a:stretch>
          <a:fillRect/>
        </a:stretch>
      </xdr:blipFill>
      <xdr:spPr>
        <a:xfrm>
          <a:off x="850658" y="9824529"/>
          <a:ext cx="4504908" cy="3003272"/>
        </a:xfrm>
        <a:prstGeom prst="rect">
          <a:avLst/>
        </a:prstGeom>
      </xdr:spPr>
    </xdr:pic>
    <xdr:clientData/>
  </xdr:twoCellAnchor>
  <xdr:twoCellAnchor editAs="oneCell">
    <xdr:from>
      <xdr:col>2</xdr:col>
      <xdr:colOff>0</xdr:colOff>
      <xdr:row>1</xdr:row>
      <xdr:rowOff>143773</xdr:rowOff>
    </xdr:from>
    <xdr:to>
      <xdr:col>2</xdr:col>
      <xdr:colOff>819726</xdr:colOff>
      <xdr:row>3</xdr:row>
      <xdr:rowOff>310373</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826698" y="143773"/>
          <a:ext cx="819726" cy="5499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estrengthathlete1/Dropbox/The%20Strength%20Athlete/Training%20Programs/_Favorites/CLIENTS/Clients/Fidel%20Frasco/FidelFrascoStartingProtoc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estrengthathlete1/Dropbox/The%20Strength%20Athlete/Training%20Programs/_Favorites/TSA_Master_Start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TRI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TRI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C1:R81"/>
  <sheetViews>
    <sheetView showGridLines="0" tabSelected="1" zoomScale="110" zoomScaleNormal="110" zoomScalePageLayoutView="110" workbookViewId="0"/>
  </sheetViews>
  <sheetFormatPr defaultColWidth="10.85546875" defaultRowHeight="15.75"/>
  <cols>
    <col min="1" max="1" width="0.140625" style="133" customWidth="1"/>
    <col min="2" max="2" width="10.85546875" style="133" customWidth="1"/>
    <col min="3" max="3" width="5.140625" style="133" customWidth="1"/>
    <col min="4" max="4" width="7.42578125" style="133" customWidth="1"/>
    <col min="5" max="8" width="10.85546875" style="133" hidden="1" customWidth="1"/>
    <col min="9" max="9" width="4.7109375" style="133" customWidth="1"/>
    <col min="10" max="18" width="10.85546875" style="133" customWidth="1"/>
    <col min="19" max="16384" width="10.85546875" style="133"/>
  </cols>
  <sheetData>
    <row r="1" spans="3:18" ht="0.95" customHeight="1"/>
    <row r="2" spans="3:18" s="129" customFormat="1" ht="15" customHeight="1"/>
    <row r="3" spans="3:18" s="129" customFormat="1" ht="15" customHeight="1">
      <c r="C3" s="130"/>
    </row>
    <row r="4" spans="3:18" ht="29.1" customHeight="1" thickBot="1">
      <c r="C4" s="132"/>
      <c r="D4" s="132"/>
      <c r="E4" s="132"/>
      <c r="F4" s="132"/>
      <c r="G4" s="132"/>
      <c r="H4" s="132"/>
      <c r="I4" s="131" t="s">
        <v>101</v>
      </c>
      <c r="J4" s="132"/>
      <c r="K4" s="132"/>
      <c r="L4" s="132"/>
      <c r="M4" s="132"/>
      <c r="N4" s="132"/>
      <c r="O4" s="132"/>
      <c r="P4" s="132"/>
      <c r="Q4" s="132"/>
      <c r="R4" s="132"/>
    </row>
    <row r="5" spans="3:18">
      <c r="C5" s="134" t="s">
        <v>103</v>
      </c>
    </row>
    <row r="6" spans="3:18">
      <c r="C6" s="134"/>
    </row>
    <row r="7" spans="3:18" ht="101.1" customHeight="1">
      <c r="C7" s="191" t="s">
        <v>137</v>
      </c>
      <c r="D7" s="191"/>
      <c r="E7" s="191"/>
      <c r="F7" s="191"/>
      <c r="G7" s="191"/>
      <c r="H7" s="191"/>
      <c r="I7" s="191"/>
      <c r="J7" s="191"/>
      <c r="K7" s="191"/>
      <c r="L7" s="191"/>
      <c r="M7" s="191"/>
      <c r="N7" s="191"/>
      <c r="O7" s="191"/>
      <c r="P7" s="191"/>
      <c r="Q7" s="191"/>
      <c r="R7" s="191"/>
    </row>
    <row r="8" spans="3:18">
      <c r="C8" s="134"/>
    </row>
    <row r="9" spans="3:18" ht="20.100000000000001" customHeight="1">
      <c r="C9" s="135" t="s">
        <v>102</v>
      </c>
      <c r="D9" s="136"/>
      <c r="E9" s="136"/>
      <c r="F9" s="136"/>
      <c r="G9" s="136"/>
      <c r="H9" s="136"/>
      <c r="I9" s="136"/>
      <c r="J9" s="136"/>
      <c r="K9" s="136"/>
      <c r="L9" s="136"/>
      <c r="M9" s="136"/>
      <c r="N9" s="136"/>
      <c r="O9" s="136"/>
      <c r="P9" s="136"/>
      <c r="Q9" s="136"/>
      <c r="R9" s="136"/>
    </row>
    <row r="10" spans="3:18" ht="8.1" customHeight="1">
      <c r="C10" s="137"/>
      <c r="D10" s="138"/>
      <c r="E10" s="138"/>
      <c r="F10" s="138"/>
      <c r="G10" s="138"/>
      <c r="H10" s="138"/>
      <c r="I10" s="138"/>
      <c r="J10" s="138"/>
      <c r="K10" s="138"/>
      <c r="L10" s="138"/>
      <c r="M10" s="138"/>
      <c r="N10" s="138"/>
      <c r="O10" s="138"/>
      <c r="P10" s="138"/>
      <c r="Q10" s="138"/>
      <c r="R10" s="138"/>
    </row>
    <row r="11" spans="3:18" ht="51" customHeight="1">
      <c r="C11" s="139">
        <v>1</v>
      </c>
      <c r="D11" s="187" t="s">
        <v>215</v>
      </c>
      <c r="E11" s="188"/>
      <c r="F11" s="188"/>
      <c r="G11" s="188"/>
      <c r="H11" s="188"/>
      <c r="I11" s="188"/>
      <c r="J11" s="188"/>
      <c r="K11" s="188"/>
      <c r="L11" s="188"/>
      <c r="M11" s="188"/>
      <c r="N11" s="188"/>
      <c r="O11" s="188"/>
      <c r="P11" s="188"/>
      <c r="Q11" s="188"/>
      <c r="R11" s="188"/>
    </row>
    <row r="12" spans="3:18" ht="39.950000000000003" customHeight="1">
      <c r="C12" s="139">
        <v>2</v>
      </c>
      <c r="D12" s="194" t="s">
        <v>149</v>
      </c>
      <c r="E12" s="195"/>
      <c r="F12" s="195"/>
      <c r="G12" s="195"/>
      <c r="H12" s="195"/>
      <c r="I12" s="195"/>
      <c r="J12" s="195"/>
      <c r="K12" s="195"/>
      <c r="L12" s="195"/>
      <c r="M12" s="195"/>
      <c r="N12" s="195"/>
      <c r="O12" s="195"/>
      <c r="P12" s="195"/>
      <c r="Q12" s="195"/>
      <c r="R12" s="195"/>
    </row>
    <row r="13" spans="3:18" ht="29.1" customHeight="1">
      <c r="C13" s="160">
        <v>3</v>
      </c>
      <c r="D13" s="192" t="s">
        <v>212</v>
      </c>
      <c r="E13" s="193"/>
      <c r="F13" s="193"/>
      <c r="G13" s="193"/>
      <c r="H13" s="193"/>
      <c r="I13" s="193"/>
      <c r="J13" s="193"/>
      <c r="K13" s="193"/>
      <c r="L13" s="193"/>
      <c r="M13" s="193"/>
      <c r="N13" s="193"/>
      <c r="O13" s="193"/>
      <c r="P13" s="193"/>
      <c r="Q13" s="193"/>
      <c r="R13" s="193"/>
    </row>
    <row r="14" spans="3:18">
      <c r="C14" s="160">
        <v>4</v>
      </c>
      <c r="D14" s="192" t="s">
        <v>148</v>
      </c>
      <c r="E14" s="193"/>
      <c r="F14" s="193"/>
      <c r="G14" s="193"/>
      <c r="H14" s="193"/>
      <c r="I14" s="193"/>
      <c r="J14" s="193"/>
      <c r="K14" s="193"/>
      <c r="L14" s="193"/>
      <c r="M14" s="193"/>
      <c r="N14" s="193"/>
      <c r="O14" s="193"/>
      <c r="P14" s="193"/>
      <c r="Q14" s="193"/>
      <c r="R14" s="193"/>
    </row>
    <row r="15" spans="3:18">
      <c r="E15" s="140"/>
    </row>
    <row r="16" spans="3:18" ht="5.0999999999999996" customHeight="1">
      <c r="C16" s="135"/>
      <c r="D16" s="136"/>
      <c r="E16" s="136"/>
      <c r="F16" s="136"/>
      <c r="G16" s="136"/>
      <c r="H16" s="136"/>
      <c r="I16" s="136"/>
      <c r="J16" s="136"/>
      <c r="K16" s="136"/>
      <c r="L16" s="136"/>
      <c r="M16" s="136"/>
      <c r="N16" s="136"/>
      <c r="O16" s="136"/>
      <c r="P16" s="136"/>
      <c r="Q16" s="136"/>
      <c r="R16" s="136"/>
    </row>
    <row r="17" spans="3:18" ht="8.1" customHeight="1">
      <c r="C17" s="137"/>
      <c r="D17" s="138"/>
      <c r="E17" s="138"/>
      <c r="F17" s="138"/>
      <c r="G17" s="138"/>
      <c r="H17" s="138"/>
      <c r="I17" s="138"/>
      <c r="J17" s="138"/>
      <c r="K17" s="138"/>
      <c r="L17" s="138"/>
      <c r="M17" s="138"/>
      <c r="N17" s="138"/>
      <c r="O17" s="138"/>
      <c r="P17" s="138"/>
      <c r="Q17" s="138"/>
      <c r="R17" s="138"/>
    </row>
    <row r="18" spans="3:18" ht="15" customHeight="1">
      <c r="C18" s="139" t="s">
        <v>127</v>
      </c>
      <c r="D18" s="189" t="s">
        <v>128</v>
      </c>
      <c r="E18" s="190"/>
      <c r="F18" s="190"/>
      <c r="G18" s="190"/>
      <c r="H18" s="190"/>
      <c r="I18" s="190"/>
      <c r="J18" s="190"/>
      <c r="K18" s="190"/>
      <c r="L18" s="190"/>
      <c r="M18" s="190"/>
      <c r="N18" s="190"/>
      <c r="O18" s="190"/>
      <c r="P18" s="190"/>
      <c r="Q18" s="190"/>
      <c r="R18" s="190"/>
    </row>
    <row r="19" spans="3:18" ht="5.0999999999999996" customHeight="1"/>
    <row r="20" spans="3:18" ht="47.1" customHeight="1">
      <c r="C20" s="139" t="s">
        <v>53</v>
      </c>
      <c r="D20" s="185" t="s">
        <v>144</v>
      </c>
      <c r="E20" s="186"/>
      <c r="F20" s="186"/>
      <c r="G20" s="186"/>
      <c r="H20" s="186"/>
      <c r="I20" s="186"/>
      <c r="J20" s="186"/>
      <c r="K20" s="186"/>
      <c r="L20" s="186"/>
      <c r="M20" s="186"/>
      <c r="N20" s="186"/>
      <c r="O20" s="186"/>
      <c r="P20" s="186"/>
      <c r="Q20" s="186"/>
      <c r="R20" s="186"/>
    </row>
    <row r="21" spans="3:18" ht="9.9499999999999993" customHeight="1"/>
    <row r="22" spans="3:18" ht="5.0999999999999996" customHeight="1">
      <c r="C22" s="135"/>
      <c r="D22" s="136"/>
      <c r="E22" s="136"/>
      <c r="F22" s="136"/>
      <c r="G22" s="136"/>
      <c r="H22" s="136"/>
      <c r="I22" s="136"/>
      <c r="J22" s="136"/>
      <c r="K22" s="136"/>
      <c r="L22" s="136"/>
      <c r="M22" s="136"/>
      <c r="N22" s="136"/>
      <c r="O22" s="136"/>
      <c r="P22" s="136"/>
      <c r="Q22" s="136"/>
      <c r="R22" s="136"/>
    </row>
    <row r="23" spans="3:18" ht="8.1" customHeight="1">
      <c r="C23" s="137"/>
      <c r="D23" s="138"/>
      <c r="E23" s="138"/>
      <c r="F23" s="138"/>
      <c r="G23" s="138"/>
      <c r="H23" s="138"/>
      <c r="I23" s="138"/>
      <c r="J23" s="138"/>
      <c r="K23" s="138"/>
      <c r="L23" s="138"/>
      <c r="M23" s="138"/>
      <c r="N23" s="138"/>
      <c r="O23" s="138"/>
      <c r="P23" s="138"/>
      <c r="Q23" s="138"/>
      <c r="R23" s="138"/>
    </row>
    <row r="24" spans="3:18" ht="15" customHeight="1">
      <c r="C24" s="139" t="s">
        <v>127</v>
      </c>
      <c r="D24" s="189" t="s">
        <v>147</v>
      </c>
      <c r="E24" s="190"/>
      <c r="F24" s="190"/>
      <c r="G24" s="190"/>
      <c r="H24" s="190"/>
      <c r="I24" s="190"/>
      <c r="J24" s="190"/>
      <c r="K24" s="190"/>
      <c r="L24" s="190"/>
      <c r="M24" s="190"/>
      <c r="N24" s="190"/>
      <c r="O24" s="190"/>
      <c r="P24" s="190"/>
      <c r="Q24" s="190"/>
      <c r="R24" s="190"/>
    </row>
    <row r="25" spans="3:18" ht="5.0999999999999996" customHeight="1"/>
    <row r="26" spans="3:18" ht="33" customHeight="1">
      <c r="C26" s="139" t="s">
        <v>53</v>
      </c>
      <c r="D26" s="185" t="s">
        <v>150</v>
      </c>
      <c r="E26" s="186"/>
      <c r="F26" s="186"/>
      <c r="G26" s="186"/>
      <c r="H26" s="186"/>
      <c r="I26" s="186"/>
      <c r="J26" s="186"/>
      <c r="K26" s="186"/>
      <c r="L26" s="186"/>
      <c r="M26" s="186"/>
      <c r="N26" s="186"/>
      <c r="O26" s="186"/>
      <c r="P26" s="186"/>
      <c r="Q26" s="186"/>
      <c r="R26" s="186"/>
    </row>
    <row r="27" spans="3:18" ht="9" customHeight="1"/>
    <row r="28" spans="3:18" ht="5.0999999999999996" customHeight="1">
      <c r="C28" s="135"/>
      <c r="D28" s="136"/>
      <c r="E28" s="136"/>
      <c r="F28" s="136"/>
      <c r="G28" s="136"/>
      <c r="H28" s="136"/>
      <c r="I28" s="136"/>
      <c r="J28" s="136"/>
      <c r="K28" s="136"/>
      <c r="L28" s="136"/>
      <c r="M28" s="136"/>
      <c r="N28" s="136"/>
      <c r="O28" s="136"/>
      <c r="P28" s="136"/>
      <c r="Q28" s="136"/>
      <c r="R28" s="136"/>
    </row>
    <row r="29" spans="3:18" ht="8.1" customHeight="1">
      <c r="C29" s="137"/>
      <c r="D29" s="138"/>
      <c r="E29" s="138"/>
      <c r="F29" s="138"/>
      <c r="G29" s="138"/>
      <c r="H29" s="138"/>
      <c r="I29" s="138"/>
      <c r="J29" s="138"/>
      <c r="K29" s="138"/>
      <c r="L29" s="138"/>
      <c r="M29" s="138"/>
      <c r="N29" s="138"/>
      <c r="O29" s="138"/>
      <c r="P29" s="138"/>
      <c r="Q29" s="138"/>
      <c r="R29" s="138"/>
    </row>
    <row r="30" spans="3:18" ht="15" customHeight="1">
      <c r="C30" s="139" t="s">
        <v>127</v>
      </c>
      <c r="D30" s="189" t="s">
        <v>129</v>
      </c>
      <c r="E30" s="190"/>
      <c r="F30" s="190"/>
      <c r="G30" s="190"/>
      <c r="H30" s="190"/>
      <c r="I30" s="190"/>
      <c r="J30" s="190"/>
      <c r="K30" s="190"/>
      <c r="L30" s="190"/>
      <c r="M30" s="190"/>
      <c r="N30" s="190"/>
      <c r="O30" s="190"/>
      <c r="P30" s="190"/>
      <c r="Q30" s="190"/>
      <c r="R30" s="190"/>
    </row>
    <row r="31" spans="3:18" ht="5.0999999999999996" customHeight="1"/>
    <row r="32" spans="3:18" ht="33" customHeight="1">
      <c r="C32" s="139" t="s">
        <v>53</v>
      </c>
      <c r="D32" s="185" t="s">
        <v>130</v>
      </c>
      <c r="E32" s="186"/>
      <c r="F32" s="186"/>
      <c r="G32" s="186"/>
      <c r="H32" s="186"/>
      <c r="I32" s="186"/>
      <c r="J32" s="186"/>
      <c r="K32" s="186"/>
      <c r="L32" s="186"/>
      <c r="M32" s="186"/>
      <c r="N32" s="186"/>
      <c r="O32" s="186"/>
      <c r="P32" s="186"/>
      <c r="Q32" s="186"/>
      <c r="R32" s="186"/>
    </row>
    <row r="33" spans="3:18" ht="9" customHeight="1"/>
    <row r="34" spans="3:18" ht="5.0999999999999996" customHeight="1">
      <c r="C34" s="135"/>
      <c r="D34" s="136"/>
      <c r="E34" s="136"/>
      <c r="F34" s="136"/>
      <c r="G34" s="136"/>
      <c r="H34" s="136"/>
      <c r="I34" s="136"/>
      <c r="J34" s="136"/>
      <c r="K34" s="136"/>
      <c r="L34" s="136"/>
      <c r="M34" s="136"/>
      <c r="N34" s="136"/>
      <c r="O34" s="136"/>
      <c r="P34" s="136"/>
      <c r="Q34" s="136"/>
      <c r="R34" s="136"/>
    </row>
    <row r="35" spans="3:18" ht="8.1" customHeight="1">
      <c r="C35" s="137"/>
      <c r="D35" s="138"/>
      <c r="E35" s="138"/>
      <c r="F35" s="138"/>
      <c r="G35" s="138"/>
      <c r="H35" s="138"/>
      <c r="I35" s="138"/>
      <c r="J35" s="138"/>
      <c r="K35" s="138"/>
      <c r="L35" s="138"/>
      <c r="M35" s="138"/>
      <c r="N35" s="138"/>
      <c r="O35" s="138"/>
      <c r="P35" s="138"/>
      <c r="Q35" s="138"/>
      <c r="R35" s="138"/>
    </row>
    <row r="36" spans="3:18" ht="15" customHeight="1">
      <c r="C36" s="139" t="s">
        <v>127</v>
      </c>
      <c r="D36" s="189" t="s">
        <v>131</v>
      </c>
      <c r="E36" s="190"/>
      <c r="F36" s="190"/>
      <c r="G36" s="190"/>
      <c r="H36" s="190"/>
      <c r="I36" s="190"/>
      <c r="J36" s="190"/>
      <c r="K36" s="190"/>
      <c r="L36" s="190"/>
      <c r="M36" s="190"/>
      <c r="N36" s="190"/>
      <c r="O36" s="190"/>
      <c r="P36" s="190"/>
      <c r="Q36" s="190"/>
      <c r="R36" s="190"/>
    </row>
    <row r="37" spans="3:18" ht="5.0999999999999996" customHeight="1"/>
    <row r="38" spans="3:18" ht="30.95" customHeight="1">
      <c r="C38" s="139" t="s">
        <v>53</v>
      </c>
      <c r="D38" s="185" t="s">
        <v>132</v>
      </c>
      <c r="E38" s="186"/>
      <c r="F38" s="186"/>
      <c r="G38" s="186"/>
      <c r="H38" s="186"/>
      <c r="I38" s="186"/>
      <c r="J38" s="186"/>
      <c r="K38" s="186"/>
      <c r="L38" s="186"/>
      <c r="M38" s="186"/>
      <c r="N38" s="186"/>
      <c r="O38" s="186"/>
      <c r="P38" s="186"/>
      <c r="Q38" s="186"/>
      <c r="R38" s="186"/>
    </row>
    <row r="39" spans="3:18" ht="9" customHeight="1"/>
    <row r="40" spans="3:18" ht="5.0999999999999996" customHeight="1">
      <c r="C40" s="135"/>
      <c r="D40" s="136"/>
      <c r="E40" s="136"/>
      <c r="F40" s="136"/>
      <c r="G40" s="136"/>
      <c r="H40" s="136"/>
      <c r="I40" s="136"/>
      <c r="J40" s="136"/>
      <c r="K40" s="136"/>
      <c r="L40" s="136"/>
      <c r="M40" s="136"/>
      <c r="N40" s="136"/>
      <c r="O40" s="136"/>
      <c r="P40" s="136"/>
      <c r="Q40" s="136"/>
      <c r="R40" s="136"/>
    </row>
    <row r="41" spans="3:18" ht="8.1" customHeight="1">
      <c r="C41" s="137"/>
      <c r="D41" s="138"/>
      <c r="E41" s="138"/>
      <c r="F41" s="138"/>
      <c r="G41" s="138"/>
      <c r="H41" s="138"/>
      <c r="I41" s="138"/>
      <c r="J41" s="138"/>
      <c r="K41" s="138"/>
      <c r="L41" s="138"/>
      <c r="M41" s="138"/>
      <c r="N41" s="138"/>
      <c r="O41" s="138"/>
      <c r="P41" s="138"/>
      <c r="Q41" s="138"/>
      <c r="R41" s="138"/>
    </row>
    <row r="42" spans="3:18" ht="15" customHeight="1">
      <c r="C42" s="139" t="s">
        <v>127</v>
      </c>
      <c r="D42" s="189" t="s">
        <v>133</v>
      </c>
      <c r="E42" s="190"/>
      <c r="F42" s="190"/>
      <c r="G42" s="190"/>
      <c r="H42" s="190"/>
      <c r="I42" s="190"/>
      <c r="J42" s="190"/>
      <c r="K42" s="190"/>
      <c r="L42" s="190"/>
      <c r="M42" s="190"/>
      <c r="N42" s="190"/>
      <c r="O42" s="190"/>
      <c r="P42" s="190"/>
      <c r="Q42" s="190"/>
      <c r="R42" s="190"/>
    </row>
    <row r="43" spans="3:18" ht="5.0999999999999996" customHeight="1"/>
    <row r="44" spans="3:18" ht="30.95" customHeight="1">
      <c r="C44" s="139" t="s">
        <v>53</v>
      </c>
      <c r="D44" s="185" t="s">
        <v>134</v>
      </c>
      <c r="E44" s="186"/>
      <c r="F44" s="186"/>
      <c r="G44" s="186"/>
      <c r="H44" s="186"/>
      <c r="I44" s="186"/>
      <c r="J44" s="186"/>
      <c r="K44" s="186"/>
      <c r="L44" s="186"/>
      <c r="M44" s="186"/>
      <c r="N44" s="186"/>
      <c r="O44" s="186"/>
      <c r="P44" s="186"/>
      <c r="Q44" s="186"/>
      <c r="R44" s="186"/>
    </row>
    <row r="45" spans="3:18" ht="9" customHeight="1"/>
    <row r="46" spans="3:18" ht="5.0999999999999996" customHeight="1">
      <c r="C46" s="135"/>
      <c r="D46" s="136"/>
      <c r="E46" s="136"/>
      <c r="F46" s="136"/>
      <c r="G46" s="136"/>
      <c r="H46" s="136"/>
      <c r="I46" s="136"/>
      <c r="J46" s="136"/>
      <c r="K46" s="136"/>
      <c r="L46" s="136"/>
      <c r="M46" s="136"/>
      <c r="N46" s="136"/>
      <c r="O46" s="136"/>
      <c r="P46" s="136"/>
      <c r="Q46" s="136"/>
      <c r="R46" s="136"/>
    </row>
    <row r="47" spans="3:18" ht="8.1" customHeight="1">
      <c r="C47" s="137"/>
      <c r="D47" s="138"/>
      <c r="E47" s="138"/>
      <c r="F47" s="138"/>
      <c r="G47" s="138"/>
      <c r="H47" s="138"/>
      <c r="I47" s="138"/>
      <c r="J47" s="138"/>
      <c r="K47" s="138"/>
      <c r="L47" s="138"/>
      <c r="M47" s="138"/>
      <c r="N47" s="138"/>
      <c r="O47" s="138"/>
      <c r="P47" s="138"/>
      <c r="Q47" s="138"/>
      <c r="R47" s="138"/>
    </row>
    <row r="48" spans="3:18" ht="15" customHeight="1">
      <c r="C48" s="139" t="s">
        <v>127</v>
      </c>
      <c r="D48" s="189" t="s">
        <v>135</v>
      </c>
      <c r="E48" s="190"/>
      <c r="F48" s="190"/>
      <c r="G48" s="190"/>
      <c r="H48" s="190"/>
      <c r="I48" s="190"/>
      <c r="J48" s="190"/>
      <c r="K48" s="190"/>
      <c r="L48" s="190"/>
      <c r="M48" s="190"/>
      <c r="N48" s="190"/>
      <c r="O48" s="190"/>
      <c r="P48" s="190"/>
      <c r="Q48" s="190"/>
      <c r="R48" s="190"/>
    </row>
    <row r="49" spans="3:18" ht="5.0999999999999996" customHeight="1"/>
    <row r="50" spans="3:18" ht="30.95" customHeight="1">
      <c r="C50" s="139" t="s">
        <v>53</v>
      </c>
      <c r="D50" s="185" t="s">
        <v>136</v>
      </c>
      <c r="E50" s="186"/>
      <c r="F50" s="186"/>
      <c r="G50" s="186"/>
      <c r="H50" s="186"/>
      <c r="I50" s="186"/>
      <c r="J50" s="186"/>
      <c r="K50" s="186"/>
      <c r="L50" s="186"/>
      <c r="M50" s="186"/>
      <c r="N50" s="186"/>
      <c r="O50" s="186"/>
      <c r="P50" s="186"/>
      <c r="Q50" s="186"/>
      <c r="R50" s="186"/>
    </row>
    <row r="51" spans="3:18" ht="9" customHeight="1"/>
    <row r="52" spans="3:18" ht="5.0999999999999996" customHeight="1">
      <c r="C52" s="135"/>
      <c r="D52" s="136"/>
      <c r="E52" s="136"/>
      <c r="F52" s="136"/>
      <c r="G52" s="136"/>
      <c r="H52" s="136"/>
      <c r="I52" s="136"/>
      <c r="J52" s="136"/>
      <c r="K52" s="136"/>
      <c r="L52" s="136"/>
      <c r="M52" s="136"/>
      <c r="N52" s="136"/>
      <c r="O52" s="136"/>
      <c r="P52" s="136"/>
      <c r="Q52" s="136"/>
      <c r="R52" s="136"/>
    </row>
    <row r="53" spans="3:18" ht="8.1" customHeight="1">
      <c r="C53" s="137"/>
      <c r="D53" s="138"/>
      <c r="E53" s="138"/>
      <c r="F53" s="138"/>
      <c r="G53" s="138"/>
      <c r="H53" s="138"/>
      <c r="I53" s="138"/>
      <c r="J53" s="138"/>
      <c r="K53" s="138"/>
      <c r="L53" s="138"/>
      <c r="M53" s="138"/>
      <c r="N53" s="138"/>
      <c r="O53" s="138"/>
      <c r="P53" s="138"/>
      <c r="Q53" s="138"/>
      <c r="R53" s="138"/>
    </row>
    <row r="54" spans="3:18" ht="15" customHeight="1">
      <c r="C54" s="139" t="s">
        <v>127</v>
      </c>
      <c r="D54" s="189" t="s">
        <v>138</v>
      </c>
      <c r="E54" s="190"/>
      <c r="F54" s="190"/>
      <c r="G54" s="190"/>
      <c r="H54" s="190"/>
      <c r="I54" s="190"/>
      <c r="J54" s="190"/>
      <c r="K54" s="190"/>
      <c r="L54" s="190"/>
      <c r="M54" s="190"/>
      <c r="N54" s="190"/>
      <c r="O54" s="190"/>
      <c r="P54" s="190"/>
      <c r="Q54" s="190"/>
      <c r="R54" s="190"/>
    </row>
    <row r="55" spans="3:18" ht="5.0999999999999996" customHeight="1"/>
    <row r="56" spans="3:18" ht="30.95" customHeight="1">
      <c r="C56" s="139" t="s">
        <v>53</v>
      </c>
      <c r="D56" s="185" t="s">
        <v>139</v>
      </c>
      <c r="E56" s="186"/>
      <c r="F56" s="186"/>
      <c r="G56" s="186"/>
      <c r="H56" s="186"/>
      <c r="I56" s="186"/>
      <c r="J56" s="186"/>
      <c r="K56" s="186"/>
      <c r="L56" s="186"/>
      <c r="M56" s="186"/>
      <c r="N56" s="186"/>
      <c r="O56" s="186"/>
      <c r="P56" s="186"/>
      <c r="Q56" s="186"/>
      <c r="R56" s="186"/>
    </row>
    <row r="57" spans="3:18" ht="9" customHeight="1"/>
    <row r="58" spans="3:18" ht="5.0999999999999996" customHeight="1">
      <c r="C58" s="135"/>
      <c r="D58" s="136"/>
      <c r="E58" s="136"/>
      <c r="F58" s="136"/>
      <c r="G58" s="136"/>
      <c r="H58" s="136"/>
      <c r="I58" s="136"/>
      <c r="J58" s="136"/>
      <c r="K58" s="136"/>
      <c r="L58" s="136"/>
      <c r="M58" s="136"/>
      <c r="N58" s="136"/>
      <c r="O58" s="136"/>
      <c r="P58" s="136"/>
      <c r="Q58" s="136"/>
      <c r="R58" s="136"/>
    </row>
    <row r="59" spans="3:18" ht="8.1" customHeight="1">
      <c r="C59" s="137"/>
      <c r="D59" s="138"/>
      <c r="E59" s="138"/>
      <c r="F59" s="138"/>
      <c r="G59" s="138"/>
      <c r="H59" s="138"/>
      <c r="I59" s="138"/>
      <c r="J59" s="138"/>
      <c r="K59" s="138"/>
      <c r="L59" s="138"/>
      <c r="M59" s="138"/>
      <c r="N59" s="138"/>
      <c r="O59" s="138"/>
      <c r="P59" s="138"/>
      <c r="Q59" s="138"/>
      <c r="R59" s="138"/>
    </row>
    <row r="60" spans="3:18" ht="15" customHeight="1">
      <c r="C60" s="139" t="s">
        <v>127</v>
      </c>
      <c r="D60" s="189" t="s">
        <v>140</v>
      </c>
      <c r="E60" s="190"/>
      <c r="F60" s="190"/>
      <c r="G60" s="190"/>
      <c r="H60" s="190"/>
      <c r="I60" s="190"/>
      <c r="J60" s="190"/>
      <c r="K60" s="190"/>
      <c r="L60" s="190"/>
      <c r="M60" s="190"/>
      <c r="N60" s="190"/>
      <c r="O60" s="190"/>
      <c r="P60" s="190"/>
      <c r="Q60" s="190"/>
      <c r="R60" s="190"/>
    </row>
    <row r="61" spans="3:18" ht="5.0999999999999996" customHeight="1"/>
    <row r="62" spans="3:18" ht="30.95" customHeight="1">
      <c r="C62" s="139" t="s">
        <v>53</v>
      </c>
      <c r="D62" s="185" t="s">
        <v>141</v>
      </c>
      <c r="E62" s="186"/>
      <c r="F62" s="186"/>
      <c r="G62" s="186"/>
      <c r="H62" s="186"/>
      <c r="I62" s="186"/>
      <c r="J62" s="186"/>
      <c r="K62" s="186"/>
      <c r="L62" s="186"/>
      <c r="M62" s="186"/>
      <c r="N62" s="186"/>
      <c r="O62" s="186"/>
      <c r="P62" s="186"/>
      <c r="Q62" s="186"/>
      <c r="R62" s="186"/>
    </row>
    <row r="63" spans="3:18" ht="9" customHeight="1"/>
    <row r="64" spans="3:18" ht="5.0999999999999996" customHeight="1">
      <c r="C64" s="135"/>
      <c r="D64" s="136"/>
      <c r="E64" s="136"/>
      <c r="F64" s="136"/>
      <c r="G64" s="136"/>
      <c r="H64" s="136"/>
      <c r="I64" s="136"/>
      <c r="J64" s="136"/>
      <c r="K64" s="136"/>
      <c r="L64" s="136"/>
      <c r="M64" s="136"/>
      <c r="N64" s="136"/>
      <c r="O64" s="136"/>
      <c r="P64" s="136"/>
      <c r="Q64" s="136"/>
      <c r="R64" s="136"/>
    </row>
    <row r="65" spans="3:18" ht="8.1" customHeight="1">
      <c r="C65" s="137"/>
      <c r="D65" s="138"/>
      <c r="E65" s="138"/>
      <c r="F65" s="138"/>
      <c r="G65" s="138"/>
      <c r="H65" s="138"/>
      <c r="I65" s="138"/>
      <c r="J65" s="138"/>
      <c r="K65" s="138"/>
      <c r="L65" s="138"/>
      <c r="M65" s="138"/>
      <c r="N65" s="138"/>
      <c r="O65" s="138"/>
      <c r="P65" s="138"/>
      <c r="Q65" s="138"/>
      <c r="R65" s="138"/>
    </row>
    <row r="66" spans="3:18" ht="15" customHeight="1">
      <c r="C66" s="139" t="s">
        <v>127</v>
      </c>
      <c r="D66" s="189" t="s">
        <v>142</v>
      </c>
      <c r="E66" s="190"/>
      <c r="F66" s="190"/>
      <c r="G66" s="190"/>
      <c r="H66" s="190"/>
      <c r="I66" s="190"/>
      <c r="J66" s="190"/>
      <c r="K66" s="190"/>
      <c r="L66" s="190"/>
      <c r="M66" s="190"/>
      <c r="N66" s="190"/>
      <c r="O66" s="190"/>
      <c r="P66" s="190"/>
      <c r="Q66" s="190"/>
      <c r="R66" s="190"/>
    </row>
    <row r="67" spans="3:18" ht="5.0999999999999996" customHeight="1"/>
    <row r="68" spans="3:18" ht="30.95" customHeight="1">
      <c r="C68" s="139" t="s">
        <v>53</v>
      </c>
      <c r="D68" s="185" t="s">
        <v>143</v>
      </c>
      <c r="E68" s="186"/>
      <c r="F68" s="186"/>
      <c r="G68" s="186"/>
      <c r="H68" s="186"/>
      <c r="I68" s="186"/>
      <c r="J68" s="186"/>
      <c r="K68" s="186"/>
      <c r="L68" s="186"/>
      <c r="M68" s="186"/>
      <c r="N68" s="186"/>
      <c r="O68" s="186"/>
      <c r="P68" s="186"/>
      <c r="Q68" s="186"/>
      <c r="R68" s="186"/>
    </row>
    <row r="69" spans="3:18" ht="9" customHeight="1"/>
    <row r="70" spans="3:18" ht="5.0999999999999996" customHeight="1">
      <c r="C70" s="135"/>
      <c r="D70" s="136"/>
      <c r="E70" s="136"/>
      <c r="F70" s="136"/>
      <c r="G70" s="136"/>
      <c r="H70" s="136"/>
      <c r="I70" s="136"/>
      <c r="J70" s="136"/>
      <c r="K70" s="136"/>
      <c r="L70" s="136"/>
      <c r="M70" s="136"/>
      <c r="N70" s="136"/>
      <c r="O70" s="136"/>
      <c r="P70" s="136"/>
      <c r="Q70" s="136"/>
      <c r="R70" s="136"/>
    </row>
    <row r="71" spans="3:18" ht="8.1" customHeight="1">
      <c r="C71" s="137"/>
      <c r="D71" s="138"/>
      <c r="E71" s="138"/>
      <c r="F71" s="138"/>
      <c r="G71" s="138"/>
      <c r="H71" s="138"/>
      <c r="I71" s="138"/>
      <c r="J71" s="138"/>
      <c r="K71" s="138"/>
      <c r="L71" s="138"/>
      <c r="M71" s="138"/>
      <c r="N71" s="138"/>
      <c r="O71" s="138"/>
      <c r="P71" s="138"/>
      <c r="Q71" s="138"/>
      <c r="R71" s="138"/>
    </row>
    <row r="72" spans="3:18" ht="15" customHeight="1">
      <c r="C72" s="139" t="s">
        <v>127</v>
      </c>
      <c r="D72" s="189" t="s">
        <v>145</v>
      </c>
      <c r="E72" s="190"/>
      <c r="F72" s="190"/>
      <c r="G72" s="190"/>
      <c r="H72" s="190"/>
      <c r="I72" s="190"/>
      <c r="J72" s="190"/>
      <c r="K72" s="190"/>
      <c r="L72" s="190"/>
      <c r="M72" s="190"/>
      <c r="N72" s="190"/>
      <c r="O72" s="190"/>
      <c r="P72" s="190"/>
      <c r="Q72" s="190"/>
      <c r="R72" s="190"/>
    </row>
    <row r="73" spans="3:18" ht="5.0999999999999996" customHeight="1"/>
    <row r="74" spans="3:18" ht="30.95" customHeight="1">
      <c r="C74" s="139" t="s">
        <v>53</v>
      </c>
      <c r="D74" s="185" t="s">
        <v>146</v>
      </c>
      <c r="E74" s="186"/>
      <c r="F74" s="186"/>
      <c r="G74" s="186"/>
      <c r="H74" s="186"/>
      <c r="I74" s="186"/>
      <c r="J74" s="186"/>
      <c r="K74" s="186"/>
      <c r="L74" s="186"/>
      <c r="M74" s="186"/>
      <c r="N74" s="186"/>
      <c r="O74" s="186"/>
      <c r="P74" s="186"/>
      <c r="Q74" s="186"/>
      <c r="R74" s="186"/>
    </row>
    <row r="75" spans="3:18" ht="9" customHeight="1"/>
    <row r="76" spans="3:18" ht="5.0999999999999996" customHeight="1">
      <c r="C76" s="135"/>
      <c r="D76" s="136"/>
      <c r="E76" s="136"/>
      <c r="F76" s="136"/>
      <c r="G76" s="136"/>
      <c r="H76" s="136"/>
      <c r="I76" s="136"/>
      <c r="J76" s="136"/>
      <c r="K76" s="136"/>
      <c r="L76" s="136"/>
      <c r="M76" s="136"/>
      <c r="N76" s="136"/>
      <c r="O76" s="136"/>
      <c r="P76" s="136"/>
      <c r="Q76" s="136"/>
      <c r="R76" s="136"/>
    </row>
    <row r="77" spans="3:18" ht="8.1" customHeight="1">
      <c r="C77" s="137"/>
      <c r="D77" s="138"/>
      <c r="E77" s="138"/>
      <c r="F77" s="138"/>
      <c r="G77" s="138"/>
      <c r="H77" s="138"/>
      <c r="I77" s="138"/>
      <c r="J77" s="138"/>
      <c r="K77" s="138"/>
      <c r="L77" s="138"/>
      <c r="M77" s="138"/>
      <c r="N77" s="138"/>
      <c r="O77" s="138"/>
      <c r="P77" s="138"/>
      <c r="Q77" s="138"/>
      <c r="R77" s="138"/>
    </row>
    <row r="78" spans="3:18" ht="15" customHeight="1">
      <c r="C78" s="139" t="s">
        <v>127</v>
      </c>
      <c r="D78" s="189" t="s">
        <v>213</v>
      </c>
      <c r="E78" s="190"/>
      <c r="F78" s="190"/>
      <c r="G78" s="190"/>
      <c r="H78" s="190"/>
      <c r="I78" s="190"/>
      <c r="J78" s="190"/>
      <c r="K78" s="190"/>
      <c r="L78" s="190"/>
      <c r="M78" s="190"/>
      <c r="N78" s="190"/>
      <c r="O78" s="190"/>
      <c r="P78" s="190"/>
      <c r="Q78" s="190"/>
      <c r="R78" s="190"/>
    </row>
    <row r="79" spans="3:18" ht="5.0999999999999996" customHeight="1"/>
    <row r="80" spans="3:18" ht="54" customHeight="1">
      <c r="C80" s="139" t="s">
        <v>53</v>
      </c>
      <c r="D80" s="185" t="s">
        <v>214</v>
      </c>
      <c r="E80" s="186"/>
      <c r="F80" s="186"/>
      <c r="G80" s="186"/>
      <c r="H80" s="186"/>
      <c r="I80" s="186"/>
      <c r="J80" s="186"/>
      <c r="K80" s="186"/>
      <c r="L80" s="186"/>
      <c r="M80" s="186"/>
      <c r="N80" s="186"/>
      <c r="O80" s="186"/>
      <c r="P80" s="186"/>
      <c r="Q80" s="186"/>
      <c r="R80" s="186"/>
    </row>
    <row r="81" ht="9" customHeight="1"/>
  </sheetData>
  <mergeCells count="27">
    <mergeCell ref="D78:R78"/>
    <mergeCell ref="D80:R80"/>
    <mergeCell ref="C7:R7"/>
    <mergeCell ref="D18:R18"/>
    <mergeCell ref="D30:R30"/>
    <mergeCell ref="D36:R36"/>
    <mergeCell ref="D38:R38"/>
    <mergeCell ref="D24:R24"/>
    <mergeCell ref="D26:R26"/>
    <mergeCell ref="D14:R14"/>
    <mergeCell ref="D12:R12"/>
    <mergeCell ref="D13:R13"/>
    <mergeCell ref="D20:R20"/>
    <mergeCell ref="D32:R32"/>
    <mergeCell ref="D50:R50"/>
    <mergeCell ref="D54:R54"/>
    <mergeCell ref="D56:R56"/>
    <mergeCell ref="D11:R11"/>
    <mergeCell ref="D74:R74"/>
    <mergeCell ref="D42:R42"/>
    <mergeCell ref="D44:R44"/>
    <mergeCell ref="D48:R48"/>
    <mergeCell ref="D60:R60"/>
    <mergeCell ref="D62:R62"/>
    <mergeCell ref="D66:R66"/>
    <mergeCell ref="D68:R68"/>
    <mergeCell ref="D72:R72"/>
  </mergeCells>
  <pageMargins left="0.25" right="0.25" top="0.25" bottom="1" header="0.25" footer="0.5"/>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P21"/>
  <sheetViews>
    <sheetView showGridLines="0" workbookViewId="0"/>
  </sheetViews>
  <sheetFormatPr defaultColWidth="10.85546875" defaultRowHeight="15.75"/>
  <cols>
    <col min="1" max="1" width="0.140625" style="161" customWidth="1"/>
    <col min="2" max="2" width="5.28515625" style="161" customWidth="1"/>
    <col min="3" max="3" width="6.28515625" style="161" customWidth="1"/>
    <col min="4" max="4" width="24.140625" style="161" customWidth="1"/>
    <col min="5" max="5" width="37.7109375" style="161" customWidth="1"/>
    <col min="6" max="6" width="3.140625" style="161" hidden="1" customWidth="1"/>
    <col min="7" max="7" width="30.42578125" style="161" hidden="1" customWidth="1"/>
    <col min="8" max="8" width="32" style="161" hidden="1" customWidth="1"/>
    <col min="9" max="10" width="3.85546875" style="161" customWidth="1"/>
    <col min="11" max="11" width="19.140625" style="161" customWidth="1"/>
    <col min="12" max="12" width="45.42578125" style="161" customWidth="1"/>
    <col min="13" max="14" width="3" style="161" customWidth="1"/>
    <col min="15" max="15" width="29.28515625" style="161" customWidth="1"/>
    <col min="16" max="16" width="38.85546875" style="161" customWidth="1"/>
    <col min="17" max="16384" width="10.85546875" style="161"/>
  </cols>
  <sheetData>
    <row r="1" spans="3:16" ht="0.95" customHeight="1"/>
    <row r="4" spans="3:16" ht="32.1" customHeight="1" thickBot="1">
      <c r="D4" s="162"/>
      <c r="E4" s="174" t="s">
        <v>151</v>
      </c>
      <c r="F4" s="163"/>
      <c r="G4" s="163"/>
      <c r="H4" s="163"/>
      <c r="I4" s="163"/>
      <c r="J4" s="163"/>
      <c r="K4" s="163"/>
      <c r="L4" s="163"/>
      <c r="M4" s="163"/>
      <c r="N4" s="163"/>
      <c r="O4" s="163"/>
      <c r="P4" s="163"/>
    </row>
    <row r="5" spans="3:16" ht="78" customHeight="1">
      <c r="D5" s="196" t="s">
        <v>152</v>
      </c>
      <c r="E5" s="196"/>
      <c r="F5" s="196"/>
      <c r="G5" s="196"/>
      <c r="H5" s="196"/>
      <c r="I5" s="196"/>
      <c r="J5" s="196"/>
      <c r="K5" s="196"/>
      <c r="L5" s="196"/>
    </row>
    <row r="7" spans="3:16">
      <c r="D7" s="164" t="s">
        <v>153</v>
      </c>
      <c r="E7" s="165"/>
      <c r="K7" s="164" t="s">
        <v>154</v>
      </c>
      <c r="L7" s="165"/>
      <c r="O7" s="164" t="s">
        <v>155</v>
      </c>
      <c r="P7" s="165"/>
    </row>
    <row r="8" spans="3:16" ht="18" customHeight="1">
      <c r="D8" s="166" t="s">
        <v>156</v>
      </c>
      <c r="E8" s="166" t="s">
        <v>157</v>
      </c>
      <c r="F8" s="167"/>
      <c r="G8" s="167"/>
      <c r="H8" s="167"/>
      <c r="K8" s="166" t="s">
        <v>156</v>
      </c>
      <c r="L8" s="166" t="s">
        <v>157</v>
      </c>
      <c r="O8" s="166" t="s">
        <v>156</v>
      </c>
      <c r="P8" s="166" t="s">
        <v>157</v>
      </c>
    </row>
    <row r="9" spans="3:16" ht="72" customHeight="1">
      <c r="C9" s="168" t="s">
        <v>158</v>
      </c>
      <c r="D9" s="169" t="s">
        <v>159</v>
      </c>
      <c r="E9" s="170" t="str">
        <f>IF(D9=$G$11,$H$11, IF(D9=$G$12,$H$12, IF(D9=$G$13,$H$13, IF(D9=$G$14,$H$14, IF(D9=$G$15,$H$15, IF(D9=$G$16,$H$16, "n/a"))))))</f>
        <v>n/a</v>
      </c>
      <c r="G9" s="161" t="s">
        <v>160</v>
      </c>
      <c r="H9" s="161" t="s">
        <v>161</v>
      </c>
      <c r="J9" s="168" t="s">
        <v>158</v>
      </c>
      <c r="K9" s="169" t="s">
        <v>162</v>
      </c>
      <c r="L9" s="170" t="s">
        <v>163</v>
      </c>
      <c r="N9" s="168" t="s">
        <v>158</v>
      </c>
      <c r="O9" s="169" t="s">
        <v>164</v>
      </c>
      <c r="P9" s="170" t="s">
        <v>165</v>
      </c>
    </row>
    <row r="10" spans="3:16" ht="78" customHeight="1">
      <c r="C10" s="168" t="s">
        <v>166</v>
      </c>
      <c r="D10" s="171" t="s">
        <v>159</v>
      </c>
      <c r="E10" s="172" t="str">
        <f>IF(D10=$G$11,$H$11, IF(D10=$G$12,$H$12, IF(D10=$G$13,$H$13, IF(D10=$G$14,$H$14, IF(D10=$G$15,$H$15, IF(D10=$G$16,$H$16, "n/a"))))))</f>
        <v>n/a</v>
      </c>
      <c r="G10" s="161" t="s">
        <v>159</v>
      </c>
      <c r="J10" s="168" t="s">
        <v>166</v>
      </c>
      <c r="K10" s="171" t="s">
        <v>167</v>
      </c>
      <c r="L10" s="172" t="s">
        <v>168</v>
      </c>
      <c r="N10" s="168" t="s">
        <v>166</v>
      </c>
      <c r="O10" s="171" t="s">
        <v>169</v>
      </c>
      <c r="P10" s="172" t="s">
        <v>170</v>
      </c>
    </row>
    <row r="11" spans="3:16" ht="78" customHeight="1">
      <c r="C11" s="168" t="s">
        <v>171</v>
      </c>
      <c r="D11" s="169" t="s">
        <v>159</v>
      </c>
      <c r="E11" s="170" t="str">
        <f>IF(D11=$G$11,$H$11, IF(D11=$G$12,$H$12, IF(D11=$G$13,$H$13, IF(D11=$G$14,$H$14, IF(D11=$G$15,$H$15, IF(D11=$G$16,$H$16, "n/a"))))))</f>
        <v>n/a</v>
      </c>
      <c r="G11" s="161" t="s">
        <v>172</v>
      </c>
      <c r="H11" s="161" t="s">
        <v>173</v>
      </c>
      <c r="J11" s="168" t="s">
        <v>171</v>
      </c>
      <c r="K11" s="169" t="s">
        <v>174</v>
      </c>
      <c r="L11" s="170" t="s">
        <v>175</v>
      </c>
      <c r="N11" s="168" t="s">
        <v>171</v>
      </c>
      <c r="O11" s="169" t="s">
        <v>176</v>
      </c>
      <c r="P11" s="170" t="s">
        <v>177</v>
      </c>
    </row>
    <row r="12" spans="3:16" ht="84" customHeight="1">
      <c r="C12" s="168" t="s">
        <v>178</v>
      </c>
      <c r="D12" s="171" t="s">
        <v>179</v>
      </c>
      <c r="E12" s="172" t="s">
        <v>180</v>
      </c>
      <c r="G12" s="161" t="s">
        <v>181</v>
      </c>
      <c r="H12" s="161" t="s">
        <v>182</v>
      </c>
      <c r="J12" s="168" t="s">
        <v>178</v>
      </c>
      <c r="K12" s="171" t="s">
        <v>183</v>
      </c>
      <c r="L12" s="172" t="s">
        <v>184</v>
      </c>
      <c r="N12" s="168" t="s">
        <v>178</v>
      </c>
      <c r="O12" s="171" t="s">
        <v>185</v>
      </c>
      <c r="P12" s="172" t="s">
        <v>186</v>
      </c>
    </row>
    <row r="13" spans="3:16" ht="126">
      <c r="C13" s="168" t="s">
        <v>187</v>
      </c>
      <c r="D13" s="171" t="s">
        <v>188</v>
      </c>
      <c r="E13" s="172" t="s">
        <v>189</v>
      </c>
      <c r="G13" s="161" t="s">
        <v>190</v>
      </c>
      <c r="H13" s="161" t="s">
        <v>191</v>
      </c>
      <c r="J13" s="168" t="s">
        <v>187</v>
      </c>
      <c r="K13" s="169" t="s">
        <v>192</v>
      </c>
      <c r="L13" s="170" t="s">
        <v>193</v>
      </c>
      <c r="N13" s="168" t="s">
        <v>187</v>
      </c>
      <c r="O13" s="169" t="s">
        <v>75</v>
      </c>
      <c r="P13" s="170" t="s">
        <v>194</v>
      </c>
    </row>
    <row r="14" spans="3:16" ht="31.5">
      <c r="G14" s="161" t="s">
        <v>195</v>
      </c>
      <c r="H14" s="161" t="s">
        <v>196</v>
      </c>
      <c r="N14" s="168" t="s">
        <v>197</v>
      </c>
      <c r="O14" s="171" t="s">
        <v>198</v>
      </c>
      <c r="P14" s="172" t="s">
        <v>199</v>
      </c>
    </row>
    <row r="15" spans="3:16" ht="36" customHeight="1">
      <c r="G15" s="161" t="s">
        <v>200</v>
      </c>
      <c r="H15" s="161" t="s">
        <v>201</v>
      </c>
      <c r="K15" s="164" t="s">
        <v>202</v>
      </c>
      <c r="L15" s="165"/>
      <c r="N15" s="168" t="s">
        <v>203</v>
      </c>
      <c r="O15" s="169" t="s">
        <v>204</v>
      </c>
      <c r="P15" s="170" t="s">
        <v>205</v>
      </c>
    </row>
    <row r="16" spans="3:16">
      <c r="G16" s="161" t="s">
        <v>206</v>
      </c>
      <c r="H16" s="161" t="s">
        <v>207</v>
      </c>
      <c r="J16" s="168" t="s">
        <v>158</v>
      </c>
      <c r="K16" s="169" t="s">
        <v>208</v>
      </c>
      <c r="L16" s="170" t="s">
        <v>209</v>
      </c>
    </row>
    <row r="17" spans="10:12" ht="51.95" customHeight="1">
      <c r="J17" s="168" t="s">
        <v>166</v>
      </c>
      <c r="K17" s="171" t="s">
        <v>210</v>
      </c>
      <c r="L17" s="172" t="s">
        <v>211</v>
      </c>
    </row>
    <row r="20" spans="10:12" ht="84" customHeight="1"/>
    <row r="21" spans="10:12" ht="128.1" customHeight="1"/>
  </sheetData>
  <mergeCells count="1">
    <mergeCell ref="D5:L5"/>
  </mergeCells>
  <dataValidations count="1">
    <dataValidation type="list" allowBlank="1" showInputMessage="1" showErrorMessage="1" sqref="D9:D11">
      <formula1>$G$10:$G$16</formula1>
    </dataValidation>
  </dataValidation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HW228"/>
  <sheetViews>
    <sheetView showGridLines="0" topLeftCell="A22" workbookViewId="0">
      <selection activeCell="I91" sqref="I91"/>
    </sheetView>
  </sheetViews>
  <sheetFormatPr defaultColWidth="10.85546875" defaultRowHeight="15" outlineLevelRow="2" outlineLevelCol="2"/>
  <cols>
    <col min="1" max="1" width="0.140625" style="45" customWidth="1"/>
    <col min="2" max="2" width="2.140625" style="45" customWidth="1"/>
    <col min="3" max="3" width="10.7109375" style="40" customWidth="1"/>
    <col min="4" max="4" width="6.28515625" style="45" customWidth="1"/>
    <col min="5" max="5" width="20.7109375" style="45" customWidth="1"/>
    <col min="6" max="6" width="5.42578125" style="41" customWidth="1"/>
    <col min="7" max="7" width="6" style="41" customWidth="1"/>
    <col min="8" max="8" width="9.140625" style="41" customWidth="1"/>
    <col min="9" max="9" width="7.140625" style="41" customWidth="1"/>
    <col min="10" max="10" width="2.42578125" style="45" customWidth="1"/>
    <col min="11" max="11" width="5.42578125" style="45" customWidth="1" outlineLevel="1"/>
    <col min="12" max="12" width="2.42578125" style="45" customWidth="1" outlineLevel="1"/>
    <col min="13" max="13" width="21.140625" style="45" customWidth="1" outlineLevel="1"/>
    <col min="14" max="14" width="1.7109375" style="45" customWidth="1" outlineLevel="1"/>
    <col min="15" max="15" width="4.85546875" style="45" hidden="1" customWidth="1" outlineLevel="2"/>
    <col min="16" max="16" width="6.140625" style="45" hidden="1" customWidth="1" outlineLevel="2"/>
    <col min="17" max="17" width="4.85546875" style="45" hidden="1" customWidth="1" outlineLevel="2"/>
    <col min="18" max="18" width="6.140625" style="45" hidden="1" customWidth="1" outlineLevel="2"/>
    <col min="19" max="19" width="4.85546875" style="45" hidden="1" customWidth="1" outlineLevel="2"/>
    <col min="20" max="20" width="6.140625" style="45" hidden="1" customWidth="1" outlineLevel="2"/>
    <col min="21" max="21" width="15.28515625" style="40" hidden="1" customWidth="1" outlineLevel="2"/>
    <col min="22" max="22" width="6.28515625" style="45" customWidth="1" outlineLevel="1" collapsed="1"/>
    <col min="23" max="23" width="19.28515625" style="45" customWidth="1"/>
    <col min="24" max="24" width="4.42578125" style="41" customWidth="1"/>
    <col min="25" max="25" width="5" style="41" customWidth="1"/>
    <col min="26" max="26" width="8.42578125" style="41" customWidth="1"/>
    <col min="27" max="27" width="6.42578125" style="41" customWidth="1"/>
    <col min="28" max="28" width="2.42578125" style="45" customWidth="1"/>
    <col min="29" max="29" width="5.42578125" style="45" customWidth="1" outlineLevel="1"/>
    <col min="30" max="30" width="2.42578125" style="45" customWidth="1" outlineLevel="1"/>
    <col min="31" max="31" width="21.140625" style="45" customWidth="1" outlineLevel="1"/>
    <col min="32" max="32" width="2.42578125" style="45" customWidth="1" outlineLevel="1"/>
    <col min="33" max="33" width="4.85546875" style="45" hidden="1" customWidth="1" outlineLevel="2"/>
    <col min="34" max="34" width="6.140625" style="45" hidden="1" customWidth="1" outlineLevel="2"/>
    <col min="35" max="35" width="4.85546875" style="45" hidden="1" customWidth="1" outlineLevel="2"/>
    <col min="36" max="36" width="6.140625" style="45" hidden="1" customWidth="1" outlineLevel="2"/>
    <col min="37" max="37" width="4.85546875" style="45" hidden="1" customWidth="1" outlineLevel="2"/>
    <col min="38" max="38" width="6.140625" style="45" hidden="1" customWidth="1" outlineLevel="2"/>
    <col min="39" max="39" width="4.85546875" style="45" hidden="1" customWidth="1" outlineLevel="2"/>
    <col min="40" max="40" width="15.28515625" style="40" hidden="1" customWidth="1" outlineLevel="2"/>
    <col min="41" max="41" width="6.28515625" style="45" customWidth="1" outlineLevel="1" collapsed="1"/>
    <col min="42" max="42" width="19.28515625" style="45" customWidth="1"/>
    <col min="43" max="43" width="4.42578125" style="41" customWidth="1"/>
    <col min="44" max="44" width="5" style="41" customWidth="1"/>
    <col min="45" max="45" width="8.7109375" style="41" customWidth="1"/>
    <col min="46" max="46" width="6.42578125" style="41" customWidth="1"/>
    <col min="47" max="47" width="2.42578125" style="45" customWidth="1"/>
    <col min="48" max="48" width="5.42578125" style="45" customWidth="1" outlineLevel="1"/>
    <col min="49" max="49" width="2.42578125" style="45" customWidth="1" outlineLevel="1"/>
    <col min="50" max="50" width="21.140625" style="45" customWidth="1" outlineLevel="1"/>
    <col min="51" max="51" width="2.42578125" style="45" customWidth="1" outlineLevel="1"/>
    <col min="52" max="52" width="4.85546875" style="45" hidden="1" customWidth="1" outlineLevel="2"/>
    <col min="53" max="53" width="6.140625" style="45" hidden="1" customWidth="1" outlineLevel="2"/>
    <col min="54" max="54" width="4.85546875" style="45" hidden="1" customWidth="1" outlineLevel="2"/>
    <col min="55" max="55" width="6.140625" style="45" hidden="1" customWidth="1" outlineLevel="2"/>
    <col min="56" max="56" width="4.85546875" style="45" hidden="1" customWidth="1" outlineLevel="2"/>
    <col min="57" max="57" width="6.140625" style="45" hidden="1" customWidth="1" outlineLevel="2"/>
    <col min="58" max="58" width="10.85546875" style="45" hidden="1" customWidth="1" outlineLevel="2"/>
    <col min="59" max="59" width="15.28515625" style="40" hidden="1" customWidth="1" outlineLevel="2"/>
    <col min="60" max="60" width="6.28515625" style="45" customWidth="1" outlineLevel="1" collapsed="1"/>
    <col min="61" max="61" width="19.28515625" style="45" customWidth="1"/>
    <col min="62" max="62" width="4.42578125" style="41" customWidth="1"/>
    <col min="63" max="63" width="5" style="41" customWidth="1"/>
    <col min="64" max="64" width="8.7109375" style="41" customWidth="1"/>
    <col min="65" max="65" width="6.42578125" style="41" customWidth="1"/>
    <col min="66" max="66" width="2.42578125" style="45" customWidth="1"/>
    <col min="67" max="67" width="5.42578125" style="45" customWidth="1" outlineLevel="1"/>
    <col min="68" max="68" width="2.42578125" style="45" customWidth="1" outlineLevel="1"/>
    <col min="69" max="69" width="21.140625" style="45" customWidth="1" outlineLevel="1"/>
    <col min="70" max="70" width="2.42578125" style="45" customWidth="1" outlineLevel="1"/>
    <col min="71" max="71" width="4.85546875" style="45" hidden="1" customWidth="1" outlineLevel="2"/>
    <col min="72" max="72" width="6.140625" style="45" hidden="1" customWidth="1" outlineLevel="2"/>
    <col min="73" max="73" width="4.85546875" style="45" hidden="1" customWidth="1" outlineLevel="2"/>
    <col min="74" max="74" width="6.140625" style="45" hidden="1" customWidth="1" outlineLevel="2"/>
    <col min="75" max="75" width="4.85546875" style="45" hidden="1" customWidth="1" outlineLevel="2"/>
    <col min="76" max="76" width="6.140625" style="45" hidden="1" customWidth="1" outlineLevel="2"/>
    <col min="77" max="77" width="10.85546875" style="45" customWidth="1" outlineLevel="1" collapsed="1"/>
    <col min="78" max="78" width="5.42578125" style="45" customWidth="1"/>
    <col min="79" max="79" width="12.7109375" style="40" customWidth="1"/>
    <col min="80" max="80" width="6.28515625" style="45" customWidth="1"/>
    <col min="81" max="81" width="19.28515625" style="45" customWidth="1"/>
    <col min="82" max="82" width="4.42578125" style="41" customWidth="1"/>
    <col min="83" max="83" width="5" style="41" customWidth="1"/>
    <col min="84" max="84" width="8.85546875" style="41" customWidth="1"/>
    <col min="85" max="85" width="6.42578125" style="41" customWidth="1"/>
    <col min="86" max="86" width="2.42578125" style="45" customWidth="1"/>
    <col min="87" max="87" width="5.42578125" style="45" customWidth="1" outlineLevel="1"/>
    <col min="88" max="88" width="2.42578125" style="45" customWidth="1" outlineLevel="1"/>
    <col min="89" max="89" width="21.140625" style="45" customWidth="1" outlineLevel="1"/>
    <col min="90" max="90" width="1.7109375" style="45" customWidth="1" outlineLevel="1"/>
    <col min="91" max="91" width="4.85546875" style="45" hidden="1" customWidth="1" outlineLevel="2"/>
    <col min="92" max="92" width="6.140625" style="45" hidden="1" customWidth="1" outlineLevel="2"/>
    <col min="93" max="93" width="4.85546875" style="45" hidden="1" customWidth="1" outlineLevel="2"/>
    <col min="94" max="94" width="6.140625" style="45" hidden="1" customWidth="1" outlineLevel="2"/>
    <col min="95" max="95" width="4.85546875" style="45" hidden="1" customWidth="1" outlineLevel="2"/>
    <col min="96" max="96" width="6.140625" style="45" hidden="1" customWidth="1" outlineLevel="2"/>
    <col min="97" max="97" width="15.28515625" style="40" hidden="1" customWidth="1" outlineLevel="2"/>
    <col min="98" max="98" width="6.28515625" style="45" customWidth="1" outlineLevel="1" collapsed="1"/>
    <col min="99" max="99" width="19.28515625" style="45" customWidth="1"/>
    <col min="100" max="100" width="4.42578125" style="41" customWidth="1"/>
    <col min="101" max="101" width="5" style="41" customWidth="1"/>
    <col min="102" max="102" width="6.85546875" style="41" customWidth="1"/>
    <col min="103" max="103" width="6.42578125" style="41" customWidth="1"/>
    <col min="104" max="104" width="2.42578125" style="45" customWidth="1"/>
    <col min="105" max="105" width="5.42578125" style="45" customWidth="1" outlineLevel="1"/>
    <col min="106" max="106" width="2.42578125" style="45" customWidth="1" outlineLevel="1"/>
    <col min="107" max="107" width="21.140625" style="45" customWidth="1" outlineLevel="1"/>
    <col min="108" max="108" width="2.42578125" style="45" customWidth="1" outlineLevel="1"/>
    <col min="109" max="109" width="4.85546875" style="45" hidden="1" customWidth="1" outlineLevel="2"/>
    <col min="110" max="110" width="6.140625" style="45" hidden="1" customWidth="1" outlineLevel="2"/>
    <col min="111" max="111" width="4.85546875" style="45" hidden="1" customWidth="1" outlineLevel="2"/>
    <col min="112" max="112" width="6.140625" style="45" hidden="1" customWidth="1" outlineLevel="2"/>
    <col min="113" max="113" width="4.85546875" style="45" hidden="1" customWidth="1" outlineLevel="2"/>
    <col min="114" max="114" width="6.140625" style="45" hidden="1" customWidth="1" outlineLevel="2"/>
    <col min="115" max="115" width="4.85546875" style="45" hidden="1" customWidth="1" outlineLevel="2"/>
    <col min="116" max="116" width="15.28515625" style="40" hidden="1" customWidth="1" outlineLevel="2"/>
    <col min="117" max="117" width="6.28515625" style="45" customWidth="1" outlineLevel="1" collapsed="1"/>
    <col min="118" max="118" width="19.28515625" style="45" customWidth="1"/>
    <col min="119" max="119" width="4.42578125" style="41" customWidth="1"/>
    <col min="120" max="120" width="5" style="41" customWidth="1"/>
    <col min="121" max="121" width="9.140625" style="41" customWidth="1"/>
    <col min="122" max="122" width="6.42578125" style="41" customWidth="1"/>
    <col min="123" max="123" width="2.42578125" style="45" customWidth="1"/>
    <col min="124" max="124" width="5.42578125" style="45" customWidth="1" outlineLevel="1"/>
    <col min="125" max="125" width="2.42578125" style="45" customWidth="1" outlineLevel="1"/>
    <col min="126" max="126" width="21.140625" style="45" customWidth="1" outlineLevel="1"/>
    <col min="127" max="127" width="2.42578125" style="45" customWidth="1" outlineLevel="1"/>
    <col min="128" max="128" width="4.85546875" style="45" hidden="1" customWidth="1" outlineLevel="2"/>
    <col min="129" max="129" width="6.140625" style="45" hidden="1" customWidth="1" outlineLevel="2"/>
    <col min="130" max="130" width="4.85546875" style="45" hidden="1" customWidth="1" outlineLevel="2"/>
    <col min="131" max="131" width="6.140625" style="45" hidden="1" customWidth="1" outlineLevel="2"/>
    <col min="132" max="132" width="4.85546875" style="45" hidden="1" customWidth="1" outlineLevel="2"/>
    <col min="133" max="133" width="6.140625" style="45" hidden="1" customWidth="1" outlineLevel="2"/>
    <col min="134" max="134" width="10.85546875" style="45" hidden="1" customWidth="1" outlineLevel="2"/>
    <col min="135" max="135" width="15.28515625" style="40" hidden="1" customWidth="1" outlineLevel="2"/>
    <col min="136" max="136" width="6.28515625" style="45" customWidth="1" outlineLevel="1" collapsed="1"/>
    <col min="137" max="137" width="19.28515625" style="45" customWidth="1"/>
    <col min="138" max="138" width="4.42578125" style="41" customWidth="1"/>
    <col min="139" max="139" width="5" style="41" customWidth="1"/>
    <col min="140" max="140" width="8" style="41" customWidth="1"/>
    <col min="141" max="141" width="6.42578125" style="41" customWidth="1"/>
    <col min="142" max="142" width="2.42578125" style="45" customWidth="1"/>
    <col min="143" max="143" width="5.42578125" style="45" customWidth="1" outlineLevel="1"/>
    <col min="144" max="144" width="2.42578125" style="45" customWidth="1" outlineLevel="1"/>
    <col min="145" max="145" width="21.140625" style="45" customWidth="1" outlineLevel="1"/>
    <col min="146" max="146" width="2.42578125" style="45" customWidth="1" outlineLevel="1"/>
    <col min="147" max="147" width="4.85546875" style="45" hidden="1" customWidth="1" outlineLevel="2"/>
    <col min="148" max="148" width="6.140625" style="45" hidden="1" customWidth="1" outlineLevel="2"/>
    <col min="149" max="149" width="4.85546875" style="45" hidden="1" customWidth="1" outlineLevel="2"/>
    <col min="150" max="150" width="6.140625" style="45" hidden="1" customWidth="1" outlineLevel="2"/>
    <col min="151" max="151" width="4.85546875" style="45" hidden="1" customWidth="1" outlineLevel="2"/>
    <col min="152" max="152" width="6.140625" style="45" hidden="1" customWidth="1" outlineLevel="2"/>
    <col min="153" max="153" width="10.85546875" style="45" customWidth="1" outlineLevel="1" collapsed="1"/>
    <col min="154" max="154" width="6.42578125" style="45" customWidth="1"/>
    <col min="155" max="155" width="11.28515625" style="40" customWidth="1"/>
    <col min="156" max="156" width="6.28515625" style="45" customWidth="1"/>
    <col min="157" max="157" width="19.28515625" style="45" customWidth="1"/>
    <col min="158" max="158" width="6.140625" style="41" customWidth="1"/>
    <col min="159" max="159" width="5" style="41" customWidth="1"/>
    <col min="160" max="160" width="8.42578125" style="41" customWidth="1"/>
    <col min="161" max="161" width="6.42578125" style="41" customWidth="1"/>
    <col min="162" max="162" width="2.42578125" style="45" customWidth="1"/>
    <col min="163" max="163" width="5.42578125" style="45" customWidth="1" outlineLevel="1"/>
    <col min="164" max="164" width="2.42578125" style="45" customWidth="1" outlineLevel="1"/>
    <col min="165" max="165" width="21.140625" style="45" customWidth="1" outlineLevel="1"/>
    <col min="166" max="166" width="1.7109375" style="45" customWidth="1" outlineLevel="1"/>
    <col min="167" max="167" width="4.85546875" style="45" hidden="1" customWidth="1" outlineLevel="2"/>
    <col min="168" max="168" width="6.140625" style="45" hidden="1" customWidth="1" outlineLevel="2"/>
    <col min="169" max="169" width="4.85546875" style="45" hidden="1" customWidth="1" outlineLevel="2"/>
    <col min="170" max="170" width="6.140625" style="45" hidden="1" customWidth="1" outlineLevel="2"/>
    <col min="171" max="171" width="4.85546875" style="45" hidden="1" customWidth="1" outlineLevel="2"/>
    <col min="172" max="172" width="6.140625" style="45" hidden="1" customWidth="1" outlineLevel="2"/>
    <col min="173" max="173" width="15.28515625" style="40" hidden="1" customWidth="1" outlineLevel="2"/>
    <col min="174" max="174" width="7.85546875" style="45" hidden="1" customWidth="1" outlineLevel="1" collapsed="1"/>
    <col min="175" max="175" width="19.28515625" style="45" hidden="1" customWidth="1"/>
    <col min="176" max="176" width="4.42578125" style="41" hidden="1" customWidth="1"/>
    <col min="177" max="177" width="5" style="41" hidden="1" customWidth="1"/>
    <col min="178" max="178" width="6.85546875" style="41" hidden="1" customWidth="1"/>
    <col min="179" max="179" width="6.42578125" style="41" hidden="1" customWidth="1"/>
    <col min="180" max="180" width="2.42578125" style="45" hidden="1" customWidth="1"/>
    <col min="181" max="181" width="5.42578125" style="45" hidden="1" customWidth="1" outlineLevel="1"/>
    <col min="182" max="182" width="2.42578125" style="45" hidden="1" customWidth="1" outlineLevel="1"/>
    <col min="183" max="183" width="21.140625" style="45" hidden="1" customWidth="1" outlineLevel="1"/>
    <col min="184" max="184" width="2.42578125" style="45" hidden="1" customWidth="1" outlineLevel="1"/>
    <col min="185" max="185" width="4.85546875" style="45" hidden="1" customWidth="1" outlineLevel="2"/>
    <col min="186" max="186" width="6.140625" style="45" hidden="1" customWidth="1" outlineLevel="2"/>
    <col min="187" max="187" width="4.85546875" style="45" hidden="1" customWidth="1" outlineLevel="2"/>
    <col min="188" max="188" width="6.140625" style="45" hidden="1" customWidth="1" outlineLevel="2"/>
    <col min="189" max="189" width="4.85546875" style="45" hidden="1" customWidth="1" outlineLevel="2"/>
    <col min="190" max="190" width="6.140625" style="45" hidden="1" customWidth="1" outlineLevel="2"/>
    <col min="191" max="191" width="4.85546875" style="45" hidden="1" customWidth="1" outlineLevel="2"/>
    <col min="192" max="192" width="15.28515625" style="40" hidden="1" customWidth="1" outlineLevel="2"/>
    <col min="193" max="193" width="8" style="45" hidden="1" customWidth="1" outlineLevel="1" collapsed="1"/>
    <col min="194" max="194" width="19.28515625" style="45" hidden="1" customWidth="1"/>
    <col min="195" max="195" width="4.42578125" style="41" hidden="1" customWidth="1"/>
    <col min="196" max="196" width="5" style="41" hidden="1" customWidth="1"/>
    <col min="197" max="197" width="6.85546875" style="41" hidden="1" customWidth="1"/>
    <col min="198" max="198" width="6.42578125" style="41" hidden="1" customWidth="1"/>
    <col min="199" max="199" width="2.42578125" style="45" hidden="1" customWidth="1"/>
    <col min="200" max="200" width="5.42578125" style="45" hidden="1" customWidth="1" outlineLevel="1"/>
    <col min="201" max="201" width="2.42578125" style="45" hidden="1" customWidth="1" outlineLevel="1"/>
    <col min="202" max="202" width="21.140625" style="45" hidden="1" customWidth="1" outlineLevel="1"/>
    <col min="203" max="203" width="2.42578125" style="45" hidden="1" customWidth="1" outlineLevel="1"/>
    <col min="204" max="204" width="4.85546875" style="45" hidden="1" customWidth="1" outlineLevel="2"/>
    <col min="205" max="205" width="6.140625" style="45" hidden="1" customWidth="1" outlineLevel="2"/>
    <col min="206" max="206" width="4.85546875" style="45" hidden="1" customWidth="1" outlineLevel="2"/>
    <col min="207" max="207" width="6.140625" style="45" hidden="1" customWidth="1" outlineLevel="2"/>
    <col min="208" max="208" width="4.85546875" style="45" hidden="1" customWidth="1" outlineLevel="2"/>
    <col min="209" max="209" width="6.140625" style="45" hidden="1" customWidth="1" outlineLevel="2"/>
    <col min="210" max="210" width="10.85546875" style="45" hidden="1" customWidth="1" outlineLevel="2"/>
    <col min="211" max="211" width="15.28515625" style="40" hidden="1" customWidth="1" outlineLevel="2"/>
    <col min="212" max="212" width="7.7109375" style="45" hidden="1" customWidth="1" outlineLevel="1" collapsed="1"/>
    <col min="213" max="213" width="19.28515625" style="45" hidden="1" customWidth="1"/>
    <col min="214" max="214" width="4.42578125" style="41" hidden="1" customWidth="1"/>
    <col min="215" max="215" width="5" style="41" hidden="1" customWidth="1"/>
    <col min="216" max="216" width="6.85546875" style="41" hidden="1" customWidth="1"/>
    <col min="217" max="217" width="6.42578125" style="41" hidden="1" customWidth="1"/>
    <col min="218" max="218" width="2.42578125" style="45" hidden="1" customWidth="1"/>
    <col min="219" max="219" width="5.42578125" style="45" hidden="1" customWidth="1" outlineLevel="1"/>
    <col min="220" max="220" width="2.42578125" style="45" hidden="1" customWidth="1" outlineLevel="1"/>
    <col min="221" max="221" width="21.140625" style="45" hidden="1" customWidth="1" outlineLevel="1"/>
    <col min="222" max="222" width="2.42578125" style="45" hidden="1" customWidth="1" outlineLevel="1"/>
    <col min="223" max="223" width="4.85546875" style="45" hidden="1" customWidth="1" outlineLevel="2"/>
    <col min="224" max="224" width="6.140625" style="45" hidden="1" customWidth="1" outlineLevel="2"/>
    <col min="225" max="225" width="4.85546875" style="45" hidden="1" customWidth="1" outlineLevel="2"/>
    <col min="226" max="226" width="6.140625" style="45" hidden="1" customWidth="1" outlineLevel="2"/>
    <col min="227" max="227" width="4.85546875" style="45" hidden="1" customWidth="1" outlineLevel="2"/>
    <col min="228" max="228" width="6.140625" style="45" hidden="1" customWidth="1" outlineLevel="2"/>
    <col min="229" max="229" width="10.85546875" style="45" hidden="1" customWidth="1" outlineLevel="2"/>
    <col min="230" max="230" width="10.85546875" style="45" hidden="1" customWidth="1" outlineLevel="1" collapsed="1"/>
    <col min="231" max="231" width="10.85546875" style="45" customWidth="1" collapsed="1"/>
    <col min="232" max="233" width="10.85546875" style="45" customWidth="1"/>
    <col min="234" max="16384" width="10.85546875" style="45"/>
  </cols>
  <sheetData>
    <row r="1" spans="2:228" ht="0.95" customHeight="1"/>
    <row r="2" spans="2:228" s="2" customFormat="1" ht="24" customHeight="1">
      <c r="I2" s="3"/>
      <c r="U2" s="4"/>
      <c r="W2" s="5"/>
      <c r="X2" s="6"/>
      <c r="Y2" s="6"/>
      <c r="Z2" s="6"/>
      <c r="AA2" s="3"/>
      <c r="AN2" s="4"/>
      <c r="AP2" s="5"/>
      <c r="AQ2" s="6"/>
      <c r="AR2" s="6"/>
      <c r="AS2" s="6"/>
      <c r="AT2" s="3"/>
      <c r="BG2" s="4"/>
      <c r="BI2" s="5"/>
      <c r="BJ2" s="6"/>
      <c r="BK2" s="6"/>
      <c r="BL2" s="6"/>
      <c r="BM2" s="3"/>
      <c r="CG2" s="3"/>
      <c r="CS2" s="4"/>
      <c r="CU2" s="5"/>
      <c r="CV2" s="6"/>
      <c r="CW2" s="6"/>
      <c r="CX2" s="6"/>
      <c r="CY2" s="3"/>
      <c r="DL2" s="4"/>
      <c r="DN2" s="5"/>
      <c r="DO2" s="6"/>
      <c r="DP2" s="6"/>
      <c r="DQ2" s="6"/>
      <c r="DR2" s="3"/>
      <c r="EE2" s="4"/>
      <c r="EG2" s="5"/>
      <c r="EH2" s="6"/>
      <c r="EI2" s="6"/>
      <c r="EJ2" s="6"/>
      <c r="EK2" s="3"/>
      <c r="FE2" s="3"/>
      <c r="FQ2" s="4"/>
      <c r="FS2" s="5"/>
      <c r="FT2" s="6"/>
      <c r="FU2" s="6"/>
      <c r="FV2" s="6"/>
      <c r="FW2" s="3"/>
      <c r="GJ2" s="4"/>
      <c r="GL2" s="5"/>
      <c r="GM2" s="6"/>
      <c r="GN2" s="6"/>
      <c r="GO2" s="6"/>
      <c r="GP2" s="3"/>
      <c r="HC2" s="4"/>
      <c r="HE2" s="5"/>
      <c r="HF2" s="6"/>
      <c r="HG2" s="6"/>
      <c r="HH2" s="6"/>
      <c r="HI2" s="3"/>
    </row>
    <row r="3" spans="2:228" s="2" customFormat="1" ht="18.95" customHeight="1">
      <c r="B3" s="7"/>
      <c r="E3" s="175" t="s">
        <v>100</v>
      </c>
      <c r="I3" s="3"/>
      <c r="J3" s="9"/>
      <c r="K3" s="9"/>
      <c r="L3" s="9"/>
      <c r="M3" s="9"/>
      <c r="N3" s="9"/>
      <c r="O3" s="9"/>
      <c r="P3" s="9"/>
      <c r="Q3" s="9"/>
      <c r="R3" s="9"/>
      <c r="S3" s="9"/>
      <c r="T3" s="9"/>
      <c r="U3" s="10"/>
      <c r="V3" s="11"/>
      <c r="W3" s="12"/>
      <c r="X3" s="13"/>
      <c r="Y3" s="6"/>
      <c r="Z3" s="14"/>
      <c r="AA3" s="3"/>
      <c r="AB3" s="9"/>
      <c r="AC3" s="9"/>
      <c r="AD3" s="9"/>
      <c r="AE3" s="9"/>
      <c r="AF3" s="9"/>
      <c r="AG3" s="9"/>
      <c r="AH3" s="9"/>
      <c r="AI3" s="9"/>
      <c r="AJ3" s="9"/>
      <c r="AK3" s="9"/>
      <c r="AL3" s="9"/>
      <c r="AM3" s="15"/>
      <c r="AN3" s="10"/>
      <c r="AO3" s="11"/>
      <c r="AP3" s="12"/>
      <c r="AQ3" s="13"/>
      <c r="AR3" s="6"/>
      <c r="AS3" s="14"/>
      <c r="AT3" s="3"/>
      <c r="AU3" s="9"/>
      <c r="AV3" s="9"/>
      <c r="AW3" s="9"/>
      <c r="AX3" s="9"/>
      <c r="AY3" s="9"/>
      <c r="AZ3" s="9"/>
      <c r="BA3" s="9"/>
      <c r="BB3" s="9"/>
      <c r="BC3" s="9"/>
      <c r="BD3" s="9"/>
      <c r="BE3" s="9"/>
      <c r="BF3" s="16"/>
      <c r="BG3" s="10"/>
      <c r="BH3" s="11"/>
      <c r="BI3" s="12"/>
      <c r="BJ3" s="13"/>
      <c r="BK3" s="6"/>
      <c r="BL3" s="14"/>
      <c r="BM3" s="3"/>
      <c r="BN3" s="9"/>
      <c r="BO3" s="9"/>
      <c r="BP3" s="9"/>
      <c r="BQ3" s="9"/>
      <c r="BR3" s="9"/>
      <c r="BS3" s="9"/>
      <c r="BT3" s="9"/>
      <c r="BU3" s="9"/>
      <c r="BV3" s="9"/>
      <c r="BW3" s="9"/>
      <c r="BX3" s="9"/>
      <c r="CC3" s="8"/>
      <c r="CG3" s="3"/>
      <c r="CH3" s="9"/>
      <c r="CI3" s="9"/>
      <c r="CJ3" s="9"/>
      <c r="CK3" s="9"/>
      <c r="CL3" s="9"/>
      <c r="CM3" s="9"/>
      <c r="CN3" s="9"/>
      <c r="CO3" s="9"/>
      <c r="CP3" s="9"/>
      <c r="CQ3" s="9"/>
      <c r="CR3" s="9"/>
      <c r="CS3" s="10"/>
      <c r="CT3" s="11"/>
      <c r="CU3" s="12"/>
      <c r="CV3" s="13"/>
      <c r="CW3" s="6"/>
      <c r="CX3" s="14"/>
      <c r="CY3" s="3"/>
      <c r="CZ3" s="9"/>
      <c r="DA3" s="9"/>
      <c r="DB3" s="9"/>
      <c r="DC3" s="9"/>
      <c r="DD3" s="9"/>
      <c r="DE3" s="9"/>
      <c r="DF3" s="9"/>
      <c r="DG3" s="9"/>
      <c r="DH3" s="9"/>
      <c r="DI3" s="9"/>
      <c r="DJ3" s="9"/>
      <c r="DK3" s="15"/>
      <c r="DL3" s="10"/>
      <c r="DM3" s="11"/>
      <c r="DN3" s="12"/>
      <c r="DO3" s="13"/>
      <c r="DP3" s="6"/>
      <c r="DQ3" s="14"/>
      <c r="DR3" s="3"/>
      <c r="DS3" s="9"/>
      <c r="DT3" s="9"/>
      <c r="DU3" s="9"/>
      <c r="DV3" s="9"/>
      <c r="DW3" s="9"/>
      <c r="DX3" s="9"/>
      <c r="DY3" s="9"/>
      <c r="DZ3" s="9"/>
      <c r="EA3" s="9"/>
      <c r="EB3" s="9"/>
      <c r="EC3" s="9"/>
      <c r="ED3" s="16"/>
      <c r="EE3" s="10"/>
      <c r="EF3" s="11"/>
      <c r="EG3" s="12"/>
      <c r="EH3" s="13"/>
      <c r="EI3" s="6"/>
      <c r="EJ3" s="14"/>
      <c r="EK3" s="3"/>
      <c r="EL3" s="9"/>
      <c r="EM3" s="9"/>
      <c r="EN3" s="9"/>
      <c r="EO3" s="9"/>
      <c r="EP3" s="9"/>
      <c r="EQ3" s="9"/>
      <c r="ER3" s="9"/>
      <c r="ES3" s="9"/>
      <c r="ET3" s="9"/>
      <c r="EU3" s="9"/>
      <c r="EV3" s="9"/>
      <c r="FA3" s="8"/>
      <c r="FE3" s="3"/>
      <c r="FF3" s="9"/>
      <c r="FG3" s="9"/>
      <c r="FH3" s="9"/>
      <c r="FI3" s="9"/>
      <c r="FJ3" s="9"/>
      <c r="FK3" s="9"/>
      <c r="FL3" s="9"/>
      <c r="FM3" s="9"/>
      <c r="FN3" s="9"/>
      <c r="FO3" s="9"/>
      <c r="FP3" s="9"/>
      <c r="FQ3" s="10"/>
      <c r="FR3" s="11"/>
      <c r="FS3" s="12"/>
      <c r="FT3" s="13"/>
      <c r="FU3" s="6"/>
      <c r="FV3" s="14"/>
      <c r="FW3" s="3"/>
      <c r="FX3" s="9"/>
      <c r="FY3" s="9"/>
      <c r="FZ3" s="9"/>
      <c r="GA3" s="9"/>
      <c r="GB3" s="9"/>
      <c r="GC3" s="9"/>
      <c r="GD3" s="9"/>
      <c r="GE3" s="9"/>
      <c r="GF3" s="9"/>
      <c r="GG3" s="9"/>
      <c r="GH3" s="9"/>
      <c r="GI3" s="15"/>
      <c r="GJ3" s="10"/>
      <c r="GK3" s="11"/>
      <c r="GL3" s="12"/>
      <c r="GM3" s="13"/>
      <c r="GN3" s="6"/>
      <c r="GO3" s="14"/>
      <c r="GP3" s="3"/>
      <c r="GQ3" s="9"/>
      <c r="GR3" s="9"/>
      <c r="GS3" s="9"/>
      <c r="GT3" s="9"/>
      <c r="GU3" s="9"/>
      <c r="GV3" s="9"/>
      <c r="GW3" s="9"/>
      <c r="GX3" s="9"/>
      <c r="GY3" s="9"/>
      <c r="GZ3" s="9"/>
      <c r="HA3" s="9"/>
      <c r="HB3" s="16"/>
      <c r="HC3" s="10"/>
      <c r="HD3" s="11"/>
      <c r="HE3" s="12"/>
      <c r="HF3" s="13"/>
      <c r="HG3" s="6"/>
      <c r="HH3" s="14"/>
      <c r="HI3" s="3"/>
      <c r="HJ3" s="9"/>
      <c r="HK3" s="9"/>
      <c r="HL3" s="9"/>
      <c r="HM3" s="9"/>
      <c r="HN3" s="9"/>
      <c r="HO3" s="9"/>
      <c r="HP3" s="9"/>
      <c r="HQ3" s="9"/>
      <c r="HR3" s="9"/>
      <c r="HS3" s="9"/>
      <c r="HT3" s="9"/>
    </row>
    <row r="4" spans="2:228" s="2" customFormat="1" ht="18.95" hidden="1" customHeight="1">
      <c r="B4" s="7"/>
      <c r="J4" s="9"/>
      <c r="K4" s="9"/>
      <c r="L4" s="9"/>
      <c r="M4" s="9"/>
      <c r="N4" s="9"/>
      <c r="O4" s="9"/>
      <c r="P4" s="9"/>
      <c r="Q4" s="9"/>
      <c r="R4" s="9"/>
      <c r="S4" s="9"/>
      <c r="T4" s="9"/>
      <c r="U4" s="10"/>
      <c r="V4" s="11"/>
      <c r="W4" s="12"/>
      <c r="X4" s="13"/>
      <c r="Y4" s="6"/>
      <c r="Z4" s="14"/>
      <c r="AA4" s="3"/>
      <c r="AB4" s="9"/>
      <c r="AC4" s="9"/>
      <c r="AD4" s="9"/>
      <c r="AE4" s="9"/>
      <c r="AF4" s="9"/>
      <c r="AG4" s="9"/>
      <c r="AH4" s="9"/>
      <c r="AI4" s="9"/>
      <c r="AJ4" s="9"/>
      <c r="AK4" s="9"/>
      <c r="AL4" s="9"/>
      <c r="AM4" s="15"/>
      <c r="AN4" s="10"/>
      <c r="AO4" s="11"/>
      <c r="AP4" s="12"/>
      <c r="AQ4" s="13"/>
      <c r="AR4" s="6"/>
      <c r="AS4" s="14"/>
      <c r="AT4" s="3"/>
      <c r="AU4" s="9"/>
      <c r="AV4" s="9"/>
      <c r="AW4" s="9"/>
      <c r="AX4" s="9"/>
      <c r="AY4" s="9"/>
      <c r="AZ4" s="9"/>
      <c r="BA4" s="9"/>
      <c r="BB4" s="9"/>
      <c r="BC4" s="9"/>
      <c r="BD4" s="9"/>
      <c r="BE4" s="9"/>
      <c r="BF4" s="16"/>
      <c r="BG4" s="10"/>
      <c r="BH4" s="11"/>
      <c r="BI4" s="12"/>
      <c r="BJ4" s="13"/>
      <c r="BK4" s="6"/>
      <c r="BL4" s="14"/>
      <c r="BM4" s="3"/>
      <c r="BN4" s="9"/>
      <c r="BO4" s="9"/>
      <c r="BP4" s="9"/>
      <c r="BQ4" s="9"/>
      <c r="BR4" s="9"/>
      <c r="BS4" s="9"/>
      <c r="BT4" s="9"/>
      <c r="BU4" s="9"/>
      <c r="BV4" s="9"/>
      <c r="BW4" s="9"/>
      <c r="BX4" s="9"/>
      <c r="CH4" s="9"/>
      <c r="CI4" s="9"/>
      <c r="CJ4" s="9"/>
      <c r="CK4" s="9"/>
      <c r="CL4" s="9"/>
      <c r="CM4" s="9"/>
      <c r="CN4" s="9"/>
      <c r="CO4" s="9"/>
      <c r="CP4" s="9"/>
      <c r="CQ4" s="9"/>
      <c r="CR4" s="9"/>
      <c r="CS4" s="10"/>
      <c r="CT4" s="11"/>
      <c r="CU4" s="12"/>
      <c r="CV4" s="13"/>
      <c r="CW4" s="6"/>
      <c r="CX4" s="14"/>
      <c r="CY4" s="3"/>
      <c r="CZ4" s="9"/>
      <c r="DA4" s="9"/>
      <c r="DB4" s="9"/>
      <c r="DC4" s="9"/>
      <c r="DD4" s="9"/>
      <c r="DE4" s="9"/>
      <c r="DF4" s="9"/>
      <c r="DG4" s="9"/>
      <c r="DH4" s="9"/>
      <c r="DI4" s="9"/>
      <c r="DJ4" s="9"/>
      <c r="DK4" s="15"/>
      <c r="DL4" s="10"/>
      <c r="DM4" s="11"/>
      <c r="DN4" s="12"/>
      <c r="DO4" s="13"/>
      <c r="DP4" s="6"/>
      <c r="DQ4" s="14"/>
      <c r="DR4" s="3"/>
      <c r="DS4" s="9"/>
      <c r="DT4" s="9"/>
      <c r="DU4" s="9"/>
      <c r="DV4" s="9"/>
      <c r="DW4" s="9"/>
      <c r="DX4" s="9"/>
      <c r="DY4" s="9"/>
      <c r="DZ4" s="9"/>
      <c r="EA4" s="9"/>
      <c r="EB4" s="9"/>
      <c r="EC4" s="9"/>
      <c r="ED4" s="16"/>
      <c r="EE4" s="10"/>
      <c r="EF4" s="11"/>
      <c r="EG4" s="12"/>
      <c r="EH4" s="13"/>
      <c r="EI4" s="6"/>
      <c r="EJ4" s="14"/>
      <c r="EK4" s="3"/>
      <c r="EL4" s="9"/>
      <c r="EM4" s="9"/>
      <c r="EN4" s="9"/>
      <c r="EO4" s="9"/>
      <c r="EP4" s="9"/>
      <c r="EQ4" s="9"/>
      <c r="ER4" s="9"/>
      <c r="ES4" s="9"/>
      <c r="ET4" s="9"/>
      <c r="EU4" s="9"/>
      <c r="EV4" s="9"/>
      <c r="FF4" s="9"/>
      <c r="FG4" s="9"/>
      <c r="FH4" s="9"/>
      <c r="FI4" s="9"/>
      <c r="FJ4" s="9"/>
      <c r="FK4" s="9"/>
      <c r="FL4" s="9"/>
      <c r="FM4" s="9"/>
      <c r="FN4" s="9"/>
      <c r="FO4" s="9"/>
      <c r="FP4" s="9"/>
      <c r="FQ4" s="10"/>
      <c r="FR4" s="11"/>
      <c r="FS4" s="12"/>
      <c r="FT4" s="13"/>
      <c r="FU4" s="6"/>
      <c r="FV4" s="14"/>
      <c r="FW4" s="3"/>
      <c r="FX4" s="9"/>
      <c r="FY4" s="9"/>
      <c r="FZ4" s="9"/>
      <c r="GA4" s="9"/>
      <c r="GB4" s="9"/>
      <c r="GC4" s="9"/>
      <c r="GD4" s="9"/>
      <c r="GE4" s="9"/>
      <c r="GF4" s="9"/>
      <c r="GG4" s="9"/>
      <c r="GH4" s="9"/>
      <c r="GI4" s="15"/>
      <c r="GJ4" s="10"/>
      <c r="GK4" s="11"/>
      <c r="GL4" s="12"/>
      <c r="GM4" s="13"/>
      <c r="GN4" s="6"/>
      <c r="GO4" s="14"/>
      <c r="GP4" s="3"/>
      <c r="GQ4" s="9"/>
      <c r="GR4" s="9"/>
      <c r="GS4" s="9"/>
      <c r="GT4" s="9"/>
      <c r="GU4" s="9"/>
      <c r="GV4" s="9"/>
      <c r="GW4" s="9"/>
      <c r="GX4" s="9"/>
      <c r="GY4" s="9"/>
      <c r="GZ4" s="9"/>
      <c r="HA4" s="9"/>
      <c r="HB4" s="16"/>
      <c r="HC4" s="10"/>
      <c r="HD4" s="11"/>
      <c r="HE4" s="12"/>
      <c r="HF4" s="13"/>
      <c r="HG4" s="6"/>
      <c r="HH4" s="14"/>
      <c r="HI4" s="3"/>
      <c r="HJ4" s="9"/>
      <c r="HK4" s="9"/>
      <c r="HL4" s="9"/>
      <c r="HM4" s="9"/>
      <c r="HN4" s="9"/>
      <c r="HO4" s="9"/>
      <c r="HP4" s="9"/>
      <c r="HQ4" s="9"/>
      <c r="HR4" s="9"/>
      <c r="HS4" s="9"/>
      <c r="HT4" s="9"/>
    </row>
    <row r="5" spans="2:228" s="2" customFormat="1" ht="18.95" hidden="1" customHeight="1">
      <c r="B5" s="7"/>
      <c r="E5" s="158"/>
      <c r="J5" s="9"/>
      <c r="K5" s="9"/>
      <c r="L5" s="9"/>
      <c r="M5" s="9"/>
      <c r="N5" s="9"/>
      <c r="O5" s="9"/>
      <c r="P5" s="9"/>
      <c r="Q5" s="9"/>
      <c r="R5" s="9"/>
      <c r="S5" s="9"/>
      <c r="T5" s="9"/>
      <c r="U5" s="10"/>
      <c r="V5" s="11"/>
      <c r="W5" s="12"/>
      <c r="X5" s="17"/>
      <c r="Y5" s="17"/>
      <c r="Z5" s="17"/>
      <c r="AA5" s="3"/>
      <c r="AB5" s="9"/>
      <c r="AC5" s="9"/>
      <c r="AD5" s="9"/>
      <c r="AE5" s="9"/>
      <c r="AF5" s="9"/>
      <c r="AG5" s="9"/>
      <c r="AH5" s="9"/>
      <c r="AI5" s="9"/>
      <c r="AJ5" s="9"/>
      <c r="AK5" s="9"/>
      <c r="AL5" s="9"/>
      <c r="AM5" s="15"/>
      <c r="AN5" s="10"/>
      <c r="AO5" s="11"/>
      <c r="AP5" s="12"/>
      <c r="AQ5" s="13"/>
      <c r="AR5" s="6"/>
      <c r="AS5" s="14"/>
      <c r="AT5" s="3"/>
      <c r="AU5" s="9"/>
      <c r="AV5" s="9"/>
      <c r="AW5" s="9"/>
      <c r="AX5" s="9"/>
      <c r="AY5" s="9"/>
      <c r="AZ5" s="9"/>
      <c r="BA5" s="9"/>
      <c r="BB5" s="9"/>
      <c r="BC5" s="9"/>
      <c r="BD5" s="9"/>
      <c r="BE5" s="9"/>
      <c r="BF5" s="16"/>
      <c r="BG5" s="10"/>
      <c r="BH5" s="11"/>
      <c r="BI5" s="12"/>
      <c r="BJ5" s="13"/>
      <c r="BK5" s="6"/>
      <c r="BL5" s="14"/>
      <c r="BM5" s="3"/>
      <c r="BN5" s="9"/>
      <c r="BO5" s="9"/>
      <c r="BP5" s="9"/>
      <c r="BQ5" s="9"/>
      <c r="BR5" s="9"/>
      <c r="BS5" s="9"/>
      <c r="BT5" s="9"/>
      <c r="BU5" s="9"/>
      <c r="BV5" s="9"/>
      <c r="BW5" s="9"/>
      <c r="BX5" s="9"/>
      <c r="CH5" s="9"/>
      <c r="CI5" s="9"/>
      <c r="CJ5" s="9"/>
      <c r="CK5" s="9"/>
      <c r="CL5" s="9"/>
      <c r="CM5" s="9"/>
      <c r="CN5" s="9"/>
      <c r="CO5" s="9"/>
      <c r="CP5" s="9"/>
      <c r="CQ5" s="9"/>
      <c r="CR5" s="9"/>
      <c r="CS5" s="10"/>
      <c r="CT5" s="11"/>
      <c r="CU5" s="12"/>
      <c r="CV5" s="17"/>
      <c r="CW5" s="6"/>
      <c r="CX5" s="17"/>
      <c r="CY5" s="6"/>
      <c r="CZ5" s="18"/>
      <c r="DA5" s="18"/>
      <c r="DB5" s="18"/>
      <c r="DC5" s="18"/>
      <c r="DD5" s="18"/>
      <c r="DE5" s="18"/>
      <c r="DF5" s="18"/>
      <c r="DG5" s="18"/>
      <c r="DH5" s="18"/>
      <c r="DI5" s="18"/>
      <c r="DJ5" s="18"/>
      <c r="DK5" s="19"/>
      <c r="DL5" s="20"/>
      <c r="DM5" s="21"/>
      <c r="DN5" s="12"/>
      <c r="DO5" s="13"/>
      <c r="DP5" s="6"/>
      <c r="DQ5" s="14"/>
      <c r="DR5" s="3"/>
      <c r="DS5" s="9"/>
      <c r="DT5" s="9"/>
      <c r="DU5" s="9"/>
      <c r="DV5" s="9"/>
      <c r="DW5" s="9"/>
      <c r="DX5" s="9"/>
      <c r="DY5" s="9"/>
      <c r="DZ5" s="9"/>
      <c r="EA5" s="9"/>
      <c r="EB5" s="9"/>
      <c r="EC5" s="9"/>
      <c r="ED5" s="16"/>
      <c r="EE5" s="10"/>
      <c r="EF5" s="11"/>
      <c r="EG5" s="12"/>
      <c r="EH5" s="13"/>
      <c r="EI5" s="6"/>
      <c r="EJ5" s="14"/>
      <c r="EK5" s="3"/>
      <c r="EL5" s="9"/>
      <c r="EM5" s="9"/>
      <c r="EN5" s="9"/>
      <c r="EO5" s="9"/>
      <c r="EP5" s="9"/>
      <c r="EQ5" s="9"/>
      <c r="ER5" s="9"/>
      <c r="ES5" s="9"/>
      <c r="ET5" s="9"/>
      <c r="EU5" s="9"/>
      <c r="EV5" s="9"/>
      <c r="FF5" s="9"/>
      <c r="FG5" s="9"/>
      <c r="FH5" s="9"/>
      <c r="FI5" s="9"/>
      <c r="FJ5" s="9"/>
      <c r="FK5" s="9"/>
      <c r="FL5" s="9"/>
      <c r="FM5" s="9"/>
      <c r="FN5" s="9"/>
      <c r="FO5" s="9"/>
      <c r="FP5" s="9"/>
      <c r="FQ5" s="10"/>
      <c r="FR5" s="11"/>
      <c r="FS5" s="12"/>
      <c r="FT5" s="17"/>
      <c r="FU5" s="6"/>
      <c r="FV5" s="17"/>
      <c r="FW5" s="6"/>
      <c r="FX5" s="18"/>
      <c r="FY5" s="18"/>
      <c r="FZ5" s="18"/>
      <c r="GA5" s="18"/>
      <c r="GB5" s="18"/>
      <c r="GC5" s="18"/>
      <c r="GD5" s="18"/>
      <c r="GE5" s="18"/>
      <c r="GF5" s="18"/>
      <c r="GG5" s="18"/>
      <c r="GH5" s="18"/>
      <c r="GI5" s="19"/>
      <c r="GJ5" s="20"/>
      <c r="GK5" s="21"/>
      <c r="GL5" s="12"/>
      <c r="GM5" s="13"/>
      <c r="GN5" s="6"/>
      <c r="GO5" s="14"/>
      <c r="GP5" s="3"/>
      <c r="GQ5" s="9"/>
      <c r="GR5" s="9"/>
      <c r="GS5" s="9"/>
      <c r="GT5" s="9"/>
      <c r="GU5" s="9"/>
      <c r="GV5" s="9"/>
      <c r="GW5" s="9"/>
      <c r="GX5" s="9"/>
      <c r="GY5" s="9"/>
      <c r="GZ5" s="9"/>
      <c r="HA5" s="9"/>
      <c r="HB5" s="16"/>
      <c r="HC5" s="10"/>
      <c r="HD5" s="11"/>
      <c r="HE5" s="12"/>
      <c r="HF5" s="13"/>
      <c r="HG5" s="6"/>
      <c r="HH5" s="14"/>
      <c r="HI5" s="3"/>
      <c r="HJ5" s="9"/>
      <c r="HK5" s="9"/>
      <c r="HL5" s="9"/>
      <c r="HM5" s="9"/>
      <c r="HN5" s="9"/>
      <c r="HO5" s="9"/>
      <c r="HP5" s="9"/>
      <c r="HQ5" s="9"/>
      <c r="HR5" s="9"/>
      <c r="HS5" s="9"/>
      <c r="HT5" s="9"/>
    </row>
    <row r="6" spans="2:228" s="2" customFormat="1" ht="18.95" hidden="1" customHeight="1">
      <c r="B6" s="7"/>
      <c r="E6" s="159"/>
      <c r="J6" s="9"/>
      <c r="K6" s="9"/>
      <c r="L6" s="9"/>
      <c r="M6" s="9"/>
      <c r="N6" s="9"/>
      <c r="O6" s="9"/>
      <c r="P6" s="9"/>
      <c r="Q6" s="9"/>
      <c r="R6" s="9"/>
      <c r="S6" s="9"/>
      <c r="T6" s="9"/>
      <c r="U6" s="10"/>
      <c r="V6" s="11"/>
      <c r="W6" s="20"/>
      <c r="X6" s="22"/>
      <c r="Y6" s="23"/>
      <c r="Z6" s="23"/>
      <c r="AA6" s="3"/>
      <c r="AB6" s="9"/>
      <c r="AC6" s="9"/>
      <c r="AD6" s="9"/>
      <c r="AE6" s="9"/>
      <c r="AF6" s="9"/>
      <c r="AG6" s="9"/>
      <c r="AH6" s="9"/>
      <c r="AI6" s="9"/>
      <c r="AJ6" s="9"/>
      <c r="AK6" s="9"/>
      <c r="AL6" s="9"/>
      <c r="AM6" s="15"/>
      <c r="AN6" s="10"/>
      <c r="AO6" s="11"/>
      <c r="AP6" s="12"/>
      <c r="AQ6" s="13"/>
      <c r="AR6" s="6"/>
      <c r="AS6" s="14"/>
      <c r="AT6" s="3"/>
      <c r="AU6" s="9"/>
      <c r="AV6" s="9"/>
      <c r="AW6" s="9"/>
      <c r="AX6" s="9"/>
      <c r="AY6" s="9"/>
      <c r="AZ6" s="9"/>
      <c r="BA6" s="9"/>
      <c r="BB6" s="9"/>
      <c r="BC6" s="9"/>
      <c r="BD6" s="9"/>
      <c r="BE6" s="9"/>
      <c r="BF6" s="16"/>
      <c r="BG6" s="10"/>
      <c r="BH6" s="11"/>
      <c r="BI6" s="12"/>
      <c r="BJ6" s="13"/>
      <c r="BK6" s="6"/>
      <c r="BL6" s="14"/>
      <c r="BM6" s="3"/>
      <c r="BN6" s="9"/>
      <c r="BO6" s="9"/>
      <c r="BP6" s="9"/>
      <c r="BQ6" s="9"/>
      <c r="BR6" s="9"/>
      <c r="BS6" s="9"/>
      <c r="BT6" s="9"/>
      <c r="BU6" s="9"/>
      <c r="BV6" s="9"/>
      <c r="BW6" s="9"/>
      <c r="BX6" s="9"/>
      <c r="CH6" s="9"/>
      <c r="CI6" s="9"/>
      <c r="CJ6" s="9"/>
      <c r="CK6" s="9"/>
      <c r="CL6" s="9"/>
      <c r="CM6" s="9"/>
      <c r="CN6" s="9"/>
      <c r="CO6" s="9"/>
      <c r="CP6" s="9"/>
      <c r="CQ6" s="9"/>
      <c r="CR6" s="9"/>
      <c r="CS6" s="10"/>
      <c r="CT6" s="11"/>
      <c r="CU6" s="12"/>
      <c r="CV6" s="24"/>
      <c r="CW6" s="23"/>
      <c r="CX6" s="23"/>
      <c r="CY6" s="6"/>
      <c r="CZ6" s="18"/>
      <c r="DA6" s="18"/>
      <c r="DB6" s="18"/>
      <c r="DC6" s="18"/>
      <c r="DD6" s="18"/>
      <c r="DE6" s="18"/>
      <c r="DF6" s="18"/>
      <c r="DG6" s="18"/>
      <c r="DH6" s="18"/>
      <c r="DI6" s="18"/>
      <c r="DJ6" s="18"/>
      <c r="DK6" s="19"/>
      <c r="DL6" s="20"/>
      <c r="DM6" s="21"/>
      <c r="DN6" s="12"/>
      <c r="DO6" s="13"/>
      <c r="DP6" s="6"/>
      <c r="DQ6" s="14"/>
      <c r="DR6" s="3"/>
      <c r="DS6" s="9"/>
      <c r="DT6" s="9"/>
      <c r="DU6" s="9"/>
      <c r="DV6" s="9"/>
      <c r="DW6" s="9"/>
      <c r="DX6" s="9"/>
      <c r="DY6" s="9"/>
      <c r="DZ6" s="9"/>
      <c r="EA6" s="9"/>
      <c r="EB6" s="9"/>
      <c r="EC6" s="9"/>
      <c r="ED6" s="16"/>
      <c r="EE6" s="10"/>
      <c r="EF6" s="11"/>
      <c r="EG6" s="12"/>
      <c r="EH6" s="13"/>
      <c r="EI6" s="6"/>
      <c r="EJ6" s="14"/>
      <c r="EK6" s="3"/>
      <c r="EL6" s="9"/>
      <c r="EM6" s="9"/>
      <c r="EN6" s="9"/>
      <c r="EO6" s="9"/>
      <c r="EP6" s="9"/>
      <c r="EQ6" s="9"/>
      <c r="ER6" s="9"/>
      <c r="ES6" s="9"/>
      <c r="ET6" s="9"/>
      <c r="EU6" s="9"/>
      <c r="EV6" s="9"/>
      <c r="FF6" s="9"/>
      <c r="FG6" s="9"/>
      <c r="FH6" s="9"/>
      <c r="FI6" s="9"/>
      <c r="FJ6" s="9"/>
      <c r="FK6" s="9"/>
      <c r="FL6" s="9"/>
      <c r="FM6" s="9"/>
      <c r="FN6" s="9"/>
      <c r="FO6" s="9"/>
      <c r="FP6" s="9"/>
      <c r="FQ6" s="10"/>
      <c r="FR6" s="11"/>
      <c r="FS6" s="12"/>
      <c r="FT6" s="24"/>
      <c r="FU6" s="23"/>
      <c r="FV6" s="23"/>
      <c r="FW6" s="6"/>
      <c r="FX6" s="18"/>
      <c r="FY6" s="18"/>
      <c r="FZ6" s="18"/>
      <c r="GA6" s="18"/>
      <c r="GB6" s="18"/>
      <c r="GC6" s="18"/>
      <c r="GD6" s="18"/>
      <c r="GE6" s="18"/>
      <c r="GF6" s="18"/>
      <c r="GG6" s="18"/>
      <c r="GH6" s="18"/>
      <c r="GI6" s="19"/>
      <c r="GJ6" s="20"/>
      <c r="GK6" s="21"/>
      <c r="GL6" s="12"/>
      <c r="GM6" s="13"/>
      <c r="GN6" s="6"/>
      <c r="GO6" s="14"/>
      <c r="GP6" s="3"/>
      <c r="GQ6" s="9"/>
      <c r="GR6" s="9"/>
      <c r="GS6" s="9"/>
      <c r="GT6" s="9"/>
      <c r="GU6" s="9"/>
      <c r="GV6" s="9"/>
      <c r="GW6" s="9"/>
      <c r="GX6" s="9"/>
      <c r="GY6" s="9"/>
      <c r="GZ6" s="9"/>
      <c r="HA6" s="9"/>
      <c r="HB6" s="16"/>
      <c r="HC6" s="10"/>
      <c r="HD6" s="11"/>
      <c r="HE6" s="12"/>
      <c r="HF6" s="13"/>
      <c r="HG6" s="6"/>
      <c r="HH6" s="14"/>
      <c r="HI6" s="3"/>
      <c r="HJ6" s="9"/>
      <c r="HK6" s="9"/>
      <c r="HL6" s="9"/>
      <c r="HM6" s="9"/>
      <c r="HN6" s="9"/>
      <c r="HO6" s="9"/>
      <c r="HP6" s="9"/>
      <c r="HQ6" s="9"/>
      <c r="HR6" s="9"/>
      <c r="HS6" s="9"/>
      <c r="HT6" s="9"/>
    </row>
    <row r="7" spans="2:228" s="2" customFormat="1" ht="18" hidden="1" customHeight="1">
      <c r="B7" s="7"/>
      <c r="E7" s="158"/>
      <c r="J7" s="9"/>
      <c r="K7" s="9"/>
      <c r="L7" s="9"/>
      <c r="M7" s="9"/>
      <c r="N7" s="9"/>
      <c r="O7" s="9"/>
      <c r="P7" s="9"/>
      <c r="Q7" s="9"/>
      <c r="R7" s="9"/>
      <c r="S7" s="9"/>
      <c r="T7" s="9"/>
      <c r="U7" s="10"/>
      <c r="V7" s="25"/>
      <c r="W7" s="20"/>
      <c r="X7" s="23"/>
      <c r="Y7" s="23"/>
      <c r="Z7" s="23"/>
      <c r="AA7" s="3"/>
      <c r="AB7" s="9"/>
      <c r="AC7" s="9"/>
      <c r="AD7" s="9"/>
      <c r="AE7" s="9"/>
      <c r="AF7" s="9"/>
      <c r="AG7" s="9"/>
      <c r="AH7" s="9"/>
      <c r="AI7" s="9"/>
      <c r="AJ7" s="9"/>
      <c r="AK7" s="9"/>
      <c r="AL7" s="9"/>
      <c r="AM7" s="15"/>
      <c r="AN7" s="10"/>
      <c r="AO7" s="25"/>
      <c r="AP7" s="26"/>
      <c r="AQ7" s="27"/>
      <c r="AR7" s="6"/>
      <c r="AS7" s="28"/>
      <c r="AT7" s="3"/>
      <c r="AU7" s="9"/>
      <c r="AV7" s="9"/>
      <c r="AW7" s="9"/>
      <c r="AX7" s="9"/>
      <c r="AY7" s="9"/>
      <c r="AZ7" s="9"/>
      <c r="BA7" s="9"/>
      <c r="BB7" s="9"/>
      <c r="BC7" s="9"/>
      <c r="BD7" s="9"/>
      <c r="BE7" s="9"/>
      <c r="BF7" s="16"/>
      <c r="BG7" s="10"/>
      <c r="BH7" s="25"/>
      <c r="BI7" s="26"/>
      <c r="BJ7" s="27"/>
      <c r="BK7" s="6"/>
      <c r="BL7" s="28"/>
      <c r="BM7" s="3"/>
      <c r="BN7" s="9"/>
      <c r="BO7" s="9"/>
      <c r="BP7" s="9"/>
      <c r="BQ7" s="9"/>
      <c r="BR7" s="9"/>
      <c r="BS7" s="9"/>
      <c r="BT7" s="9"/>
      <c r="BU7" s="9"/>
      <c r="BV7" s="9"/>
      <c r="BW7" s="9"/>
      <c r="BX7" s="9"/>
      <c r="CH7" s="9"/>
      <c r="CI7" s="9"/>
      <c r="CJ7" s="9"/>
      <c r="CK7" s="9"/>
      <c r="CL7" s="9"/>
      <c r="CM7" s="9"/>
      <c r="CN7" s="9"/>
      <c r="CO7" s="9"/>
      <c r="CP7" s="9"/>
      <c r="CQ7" s="9"/>
      <c r="CR7" s="9"/>
      <c r="CS7" s="10"/>
      <c r="CT7" s="25"/>
      <c r="CU7" s="12"/>
      <c r="CV7" s="23"/>
      <c r="CW7" s="29"/>
      <c r="CX7" s="23"/>
      <c r="CY7" s="6"/>
      <c r="CZ7" s="18"/>
      <c r="DA7" s="18"/>
      <c r="DB7" s="18"/>
      <c r="DC7" s="18"/>
      <c r="DD7" s="18"/>
      <c r="DE7" s="18"/>
      <c r="DF7" s="18"/>
      <c r="DG7" s="18"/>
      <c r="DH7" s="18"/>
      <c r="DI7" s="18"/>
      <c r="DJ7" s="18"/>
      <c r="DK7" s="19"/>
      <c r="DL7" s="20"/>
      <c r="DM7" s="30"/>
      <c r="DN7" s="26"/>
      <c r="DO7" s="27"/>
      <c r="DP7" s="6"/>
      <c r="DQ7" s="28"/>
      <c r="DR7" s="3"/>
      <c r="DS7" s="9"/>
      <c r="DT7" s="9"/>
      <c r="DU7" s="9"/>
      <c r="DV7" s="9"/>
      <c r="DW7" s="9"/>
      <c r="DX7" s="9"/>
      <c r="DY7" s="9"/>
      <c r="DZ7" s="9"/>
      <c r="EA7" s="9"/>
      <c r="EB7" s="9"/>
      <c r="EC7" s="9"/>
      <c r="ED7" s="16"/>
      <c r="EE7" s="10"/>
      <c r="EF7" s="25"/>
      <c r="EG7" s="26"/>
      <c r="EH7" s="27"/>
      <c r="EI7" s="6"/>
      <c r="EJ7" s="28"/>
      <c r="EK7" s="3"/>
      <c r="EL7" s="9"/>
      <c r="EM7" s="9"/>
      <c r="EN7" s="9"/>
      <c r="EO7" s="9"/>
      <c r="EP7" s="9"/>
      <c r="EQ7" s="9"/>
      <c r="ER7" s="9"/>
      <c r="ES7" s="9"/>
      <c r="ET7" s="9"/>
      <c r="EU7" s="9"/>
      <c r="EV7" s="9"/>
      <c r="FF7" s="9"/>
      <c r="FG7" s="9"/>
      <c r="FH7" s="9"/>
      <c r="FI7" s="9"/>
      <c r="FJ7" s="9"/>
      <c r="FK7" s="9"/>
      <c r="FL7" s="9"/>
      <c r="FM7" s="9"/>
      <c r="FN7" s="9"/>
      <c r="FO7" s="9"/>
      <c r="FP7" s="9"/>
      <c r="FQ7" s="10"/>
      <c r="FR7" s="25"/>
      <c r="FS7" s="12"/>
      <c r="FT7" s="23"/>
      <c r="FU7" s="29"/>
      <c r="FV7" s="23"/>
      <c r="FW7" s="6"/>
      <c r="FX7" s="18"/>
      <c r="FY7" s="18"/>
      <c r="FZ7" s="18"/>
      <c r="GA7" s="18"/>
      <c r="GB7" s="18"/>
      <c r="GC7" s="18"/>
      <c r="GD7" s="18"/>
      <c r="GE7" s="18"/>
      <c r="GF7" s="18"/>
      <c r="GG7" s="18"/>
      <c r="GH7" s="18"/>
      <c r="GI7" s="19"/>
      <c r="GJ7" s="20"/>
      <c r="GK7" s="30"/>
      <c r="GL7" s="26"/>
      <c r="GM7" s="27"/>
      <c r="GN7" s="6"/>
      <c r="GO7" s="28"/>
      <c r="GP7" s="3"/>
      <c r="GQ7" s="9"/>
      <c r="GR7" s="9"/>
      <c r="GS7" s="9"/>
      <c r="GT7" s="9"/>
      <c r="GU7" s="9"/>
      <c r="GV7" s="9"/>
      <c r="GW7" s="9"/>
      <c r="GX7" s="9"/>
      <c r="GY7" s="9"/>
      <c r="GZ7" s="9"/>
      <c r="HA7" s="9"/>
      <c r="HB7" s="16"/>
      <c r="HC7" s="10"/>
      <c r="HD7" s="25"/>
      <c r="HE7" s="26"/>
      <c r="HF7" s="27"/>
      <c r="HG7" s="6"/>
      <c r="HH7" s="28"/>
      <c r="HI7" s="3"/>
      <c r="HJ7" s="9"/>
      <c r="HK7" s="9"/>
      <c r="HL7" s="9"/>
      <c r="HM7" s="9"/>
      <c r="HN7" s="9"/>
      <c r="HO7" s="9"/>
      <c r="HP7" s="9"/>
      <c r="HQ7" s="9"/>
      <c r="HR7" s="9"/>
      <c r="HS7" s="9"/>
      <c r="HT7" s="9"/>
    </row>
    <row r="8" spans="2:228" s="2" customFormat="1" ht="18.95" hidden="1" customHeight="1">
      <c r="B8" s="7"/>
      <c r="E8" s="159"/>
      <c r="F8" s="13"/>
      <c r="G8" s="6"/>
      <c r="H8" s="14"/>
      <c r="I8" s="3"/>
      <c r="J8" s="9"/>
      <c r="K8" s="9"/>
      <c r="L8" s="9"/>
      <c r="M8" s="9"/>
      <c r="N8" s="9"/>
      <c r="O8" s="9"/>
      <c r="P8" s="9"/>
      <c r="Q8" s="9"/>
      <c r="R8" s="9"/>
      <c r="S8" s="9"/>
      <c r="T8" s="9"/>
      <c r="U8" s="10"/>
      <c r="V8" s="11"/>
      <c r="W8" s="12"/>
      <c r="X8" s="13"/>
      <c r="Y8" s="6"/>
      <c r="Z8" s="14"/>
      <c r="AA8" s="3"/>
      <c r="AB8" s="9"/>
      <c r="AC8" s="9"/>
      <c r="AD8" s="9"/>
      <c r="AE8" s="9"/>
      <c r="AF8" s="9"/>
      <c r="AG8" s="9"/>
      <c r="AH8" s="9"/>
      <c r="AI8" s="9"/>
      <c r="AJ8" s="9"/>
      <c r="AK8" s="9"/>
      <c r="AL8" s="9"/>
      <c r="AM8" s="15"/>
      <c r="AN8" s="10"/>
      <c r="AO8" s="11"/>
      <c r="AP8" s="12"/>
      <c r="AQ8" s="13"/>
      <c r="AR8" s="6"/>
      <c r="AS8" s="14"/>
      <c r="AT8" s="3"/>
      <c r="AU8" s="9"/>
      <c r="AV8" s="9"/>
      <c r="AW8" s="9"/>
      <c r="AX8" s="9"/>
      <c r="AY8" s="9"/>
      <c r="AZ8" s="9"/>
      <c r="BA8" s="9"/>
      <c r="BB8" s="9"/>
      <c r="BC8" s="9"/>
      <c r="BD8" s="9"/>
      <c r="BE8" s="9"/>
      <c r="BF8" s="16"/>
      <c r="BG8" s="10"/>
      <c r="BH8" s="11"/>
      <c r="BI8" s="12"/>
      <c r="BJ8" s="13"/>
      <c r="BK8" s="6"/>
      <c r="BL8" s="14"/>
      <c r="BM8" s="3"/>
      <c r="BN8" s="9"/>
      <c r="BO8" s="9"/>
      <c r="BP8" s="9"/>
      <c r="BQ8" s="9"/>
      <c r="BR8" s="9"/>
      <c r="BS8" s="9"/>
      <c r="BT8" s="9"/>
      <c r="BU8" s="9"/>
      <c r="BV8" s="9"/>
      <c r="BW8" s="9"/>
      <c r="BX8" s="9"/>
      <c r="CC8" s="12"/>
      <c r="CD8" s="13"/>
      <c r="CE8" s="6"/>
      <c r="CF8" s="14"/>
      <c r="CG8" s="3"/>
      <c r="CH8" s="9"/>
      <c r="CI8" s="9"/>
      <c r="CJ8" s="9"/>
      <c r="CK8" s="9"/>
      <c r="CL8" s="9"/>
      <c r="CM8" s="9"/>
      <c r="CN8" s="9"/>
      <c r="CO8" s="9"/>
      <c r="CP8" s="9"/>
      <c r="CQ8" s="9"/>
      <c r="CR8" s="9"/>
      <c r="CS8" s="10"/>
      <c r="CT8" s="11"/>
      <c r="CU8" s="12"/>
      <c r="CV8" s="13"/>
      <c r="CW8" s="6"/>
      <c r="CX8" s="14"/>
      <c r="CY8" s="6"/>
      <c r="CZ8" s="18"/>
      <c r="DA8" s="18"/>
      <c r="DB8" s="18"/>
      <c r="DC8" s="18"/>
      <c r="DD8" s="18"/>
      <c r="DE8" s="18"/>
      <c r="DF8" s="18"/>
      <c r="DG8" s="18"/>
      <c r="DH8" s="18"/>
      <c r="DI8" s="18"/>
      <c r="DJ8" s="18"/>
      <c r="DK8" s="19"/>
      <c r="DL8" s="20"/>
      <c r="DM8" s="21"/>
      <c r="DN8" s="12"/>
      <c r="DO8" s="13"/>
      <c r="DP8" s="6"/>
      <c r="DQ8" s="14"/>
      <c r="DR8" s="3"/>
      <c r="DS8" s="9"/>
      <c r="DT8" s="9"/>
      <c r="DU8" s="9"/>
      <c r="DV8" s="9"/>
      <c r="DW8" s="9"/>
      <c r="DX8" s="9"/>
      <c r="DY8" s="9"/>
      <c r="DZ8" s="9"/>
      <c r="EA8" s="9"/>
      <c r="EB8" s="9"/>
      <c r="EC8" s="9"/>
      <c r="ED8" s="16"/>
      <c r="EE8" s="10"/>
      <c r="EF8" s="11"/>
      <c r="EG8" s="12"/>
      <c r="EH8" s="13"/>
      <c r="EI8" s="6"/>
      <c r="EJ8" s="14"/>
      <c r="EK8" s="3"/>
      <c r="EL8" s="9"/>
      <c r="EM8" s="9"/>
      <c r="EN8" s="9"/>
      <c r="EO8" s="9"/>
      <c r="EP8" s="9"/>
      <c r="EQ8" s="9"/>
      <c r="ER8" s="9"/>
      <c r="ES8" s="9"/>
      <c r="ET8" s="9"/>
      <c r="EU8" s="9"/>
      <c r="EV8" s="9"/>
      <c r="FA8" s="12"/>
      <c r="FB8" s="13"/>
      <c r="FC8" s="6"/>
      <c r="FD8" s="14"/>
      <c r="FE8" s="3"/>
      <c r="FF8" s="9"/>
      <c r="FG8" s="9"/>
      <c r="FH8" s="9"/>
      <c r="FI8" s="9"/>
      <c r="FJ8" s="9"/>
      <c r="FK8" s="9"/>
      <c r="FL8" s="9"/>
      <c r="FM8" s="9"/>
      <c r="FN8" s="9"/>
      <c r="FO8" s="9"/>
      <c r="FP8" s="9"/>
      <c r="FQ8" s="10"/>
      <c r="FR8" s="11"/>
      <c r="FS8" s="12"/>
      <c r="FT8" s="13"/>
      <c r="FU8" s="6"/>
      <c r="FV8" s="14"/>
      <c r="FW8" s="6"/>
      <c r="FX8" s="18"/>
      <c r="FY8" s="18"/>
      <c r="FZ8" s="18"/>
      <c r="GA8" s="18"/>
      <c r="GB8" s="18"/>
      <c r="GC8" s="18"/>
      <c r="GD8" s="18"/>
      <c r="GE8" s="18"/>
      <c r="GF8" s="18"/>
      <c r="GG8" s="18"/>
      <c r="GH8" s="18"/>
      <c r="GI8" s="19"/>
      <c r="GJ8" s="20"/>
      <c r="GK8" s="21"/>
      <c r="GL8" s="12"/>
      <c r="GM8" s="13"/>
      <c r="GN8" s="6"/>
      <c r="GO8" s="14"/>
      <c r="GP8" s="3"/>
      <c r="GQ8" s="9"/>
      <c r="GR8" s="9"/>
      <c r="GS8" s="9"/>
      <c r="GT8" s="9"/>
      <c r="GU8" s="9"/>
      <c r="GV8" s="9"/>
      <c r="GW8" s="9"/>
      <c r="GX8" s="9"/>
      <c r="GY8" s="9"/>
      <c r="GZ8" s="9"/>
      <c r="HA8" s="9"/>
      <c r="HB8" s="16"/>
      <c r="HC8" s="10"/>
      <c r="HD8" s="11"/>
      <c r="HE8" s="12"/>
      <c r="HF8" s="13"/>
      <c r="HG8" s="6"/>
      <c r="HH8" s="14"/>
      <c r="HI8" s="3"/>
      <c r="HJ8" s="9"/>
      <c r="HK8" s="9"/>
      <c r="HL8" s="9"/>
      <c r="HM8" s="9"/>
      <c r="HN8" s="9"/>
      <c r="HO8" s="9"/>
      <c r="HP8" s="9"/>
      <c r="HQ8" s="9"/>
      <c r="HR8" s="9"/>
      <c r="HS8" s="9"/>
      <c r="HT8" s="9"/>
    </row>
    <row r="9" spans="2:228" s="2" customFormat="1" ht="18.95" hidden="1" customHeight="1">
      <c r="B9" s="7"/>
      <c r="E9" s="12"/>
      <c r="F9" s="13"/>
      <c r="G9" s="6"/>
      <c r="H9" s="14"/>
      <c r="I9" s="3"/>
      <c r="J9" s="9"/>
      <c r="K9" s="9"/>
      <c r="L9" s="9"/>
      <c r="M9" s="9"/>
      <c r="N9" s="9"/>
      <c r="O9" s="9"/>
      <c r="P9" s="9"/>
      <c r="Q9" s="9"/>
      <c r="R9" s="9"/>
      <c r="S9" s="9"/>
      <c r="T9" s="9"/>
      <c r="U9" s="10"/>
      <c r="V9" s="11"/>
      <c r="W9" s="12"/>
      <c r="X9" s="13"/>
      <c r="Y9" s="6"/>
      <c r="Z9" s="14"/>
      <c r="AA9" s="3"/>
      <c r="AB9" s="9"/>
      <c r="AC9" s="9"/>
      <c r="AD9" s="9"/>
      <c r="AE9" s="9"/>
      <c r="AF9" s="9"/>
      <c r="AG9" s="9"/>
      <c r="AH9" s="9"/>
      <c r="AI9" s="9"/>
      <c r="AJ9" s="9"/>
      <c r="AK9" s="9"/>
      <c r="AL9" s="9"/>
      <c r="AM9" s="15"/>
      <c r="AN9" s="10"/>
      <c r="AO9" s="11"/>
      <c r="AP9" s="12"/>
      <c r="AQ9" s="13"/>
      <c r="AR9" s="6"/>
      <c r="AS9" s="14"/>
      <c r="AT9" s="3"/>
      <c r="AU9" s="9"/>
      <c r="AV9" s="9"/>
      <c r="AW9" s="9"/>
      <c r="AX9" s="9"/>
      <c r="AY9" s="9"/>
      <c r="AZ9" s="9"/>
      <c r="BA9" s="9"/>
      <c r="BB9" s="9"/>
      <c r="BC9" s="9"/>
      <c r="BD9" s="9"/>
      <c r="BE9" s="9"/>
      <c r="BF9" s="16"/>
      <c r="BG9" s="10"/>
      <c r="BH9" s="11"/>
      <c r="BI9" s="12"/>
      <c r="BJ9" s="13"/>
      <c r="BK9" s="6"/>
      <c r="BL9" s="14"/>
      <c r="BM9" s="3"/>
      <c r="BN9" s="9"/>
      <c r="BO9" s="9"/>
      <c r="BP9" s="9"/>
      <c r="BQ9" s="9"/>
      <c r="BR9" s="9"/>
      <c r="BS9" s="9"/>
      <c r="BT9" s="9"/>
      <c r="BU9" s="9"/>
      <c r="BV9" s="9"/>
      <c r="BW9" s="9"/>
      <c r="BX9" s="9"/>
      <c r="CC9" s="12"/>
      <c r="CD9" s="13"/>
      <c r="CE9" s="6"/>
      <c r="CF9" s="14"/>
      <c r="CG9" s="3"/>
      <c r="CH9" s="9"/>
      <c r="CI9" s="9"/>
      <c r="CJ9" s="9"/>
      <c r="CK9" s="9"/>
      <c r="CL9" s="9"/>
      <c r="CM9" s="9"/>
      <c r="CN9" s="9"/>
      <c r="CO9" s="9"/>
      <c r="CP9" s="9"/>
      <c r="CQ9" s="9"/>
      <c r="CR9" s="9"/>
      <c r="CS9" s="10"/>
      <c r="CT9" s="11"/>
      <c r="CU9" s="12"/>
      <c r="CV9" s="13"/>
      <c r="CW9" s="6"/>
      <c r="CX9" s="14"/>
      <c r="CY9" s="6"/>
      <c r="CZ9" s="18"/>
      <c r="DA9" s="18"/>
      <c r="DB9" s="18"/>
      <c r="DC9" s="18"/>
      <c r="DD9" s="18"/>
      <c r="DE9" s="18"/>
      <c r="DF9" s="18"/>
      <c r="DG9" s="18"/>
      <c r="DH9" s="18"/>
      <c r="DI9" s="18"/>
      <c r="DJ9" s="18"/>
      <c r="DK9" s="19"/>
      <c r="DL9" s="20"/>
      <c r="DM9" s="21"/>
      <c r="DN9" s="12"/>
      <c r="DO9" s="13"/>
      <c r="DP9" s="6"/>
      <c r="DQ9" s="14"/>
      <c r="DR9" s="3"/>
      <c r="DS9" s="9"/>
      <c r="DT9" s="9"/>
      <c r="DU9" s="9"/>
      <c r="DV9" s="9"/>
      <c r="DW9" s="9"/>
      <c r="DX9" s="9"/>
      <c r="DY9" s="9"/>
      <c r="DZ9" s="9"/>
      <c r="EA9" s="9"/>
      <c r="EB9" s="9"/>
      <c r="EC9" s="9"/>
      <c r="ED9" s="16"/>
      <c r="EE9" s="10"/>
      <c r="EF9" s="11"/>
      <c r="EG9" s="12"/>
      <c r="EH9" s="13"/>
      <c r="EI9" s="6"/>
      <c r="EJ9" s="14"/>
      <c r="EK9" s="3"/>
      <c r="EL9" s="9"/>
      <c r="EM9" s="9"/>
      <c r="EN9" s="9"/>
      <c r="EO9" s="9"/>
      <c r="EP9" s="9"/>
      <c r="EQ9" s="9"/>
      <c r="ER9" s="9"/>
      <c r="ES9" s="9"/>
      <c r="ET9" s="9"/>
      <c r="EU9" s="9"/>
      <c r="EV9" s="9"/>
      <c r="FA9" s="12"/>
      <c r="FB9" s="13"/>
      <c r="FC9" s="6"/>
      <c r="FD9" s="14"/>
      <c r="FE9" s="3"/>
      <c r="FF9" s="9"/>
      <c r="FG9" s="9"/>
      <c r="FH9" s="9"/>
      <c r="FI9" s="9"/>
      <c r="FJ9" s="9"/>
      <c r="FK9" s="9"/>
      <c r="FL9" s="9"/>
      <c r="FM9" s="9"/>
      <c r="FN9" s="9"/>
      <c r="FO9" s="9"/>
      <c r="FP9" s="9"/>
      <c r="FQ9" s="10"/>
      <c r="FR9" s="11"/>
      <c r="FS9" s="12"/>
      <c r="FT9" s="13"/>
      <c r="FU9" s="6"/>
      <c r="FV9" s="14"/>
      <c r="FW9" s="6"/>
      <c r="FX9" s="18"/>
      <c r="FY9" s="18"/>
      <c r="FZ9" s="18"/>
      <c r="GA9" s="18"/>
      <c r="GB9" s="18"/>
      <c r="GC9" s="18"/>
      <c r="GD9" s="18"/>
      <c r="GE9" s="18"/>
      <c r="GF9" s="18"/>
      <c r="GG9" s="18"/>
      <c r="GH9" s="18"/>
      <c r="GI9" s="19"/>
      <c r="GJ9" s="20"/>
      <c r="GK9" s="21"/>
      <c r="GL9" s="12"/>
      <c r="GM9" s="13"/>
      <c r="GN9" s="6"/>
      <c r="GO9" s="14"/>
      <c r="GP9" s="3"/>
      <c r="GQ9" s="9"/>
      <c r="GR9" s="9"/>
      <c r="GS9" s="9"/>
      <c r="GT9" s="9"/>
      <c r="GU9" s="9"/>
      <c r="GV9" s="9"/>
      <c r="GW9" s="9"/>
      <c r="GX9" s="9"/>
      <c r="GY9" s="9"/>
      <c r="GZ9" s="9"/>
      <c r="HA9" s="9"/>
      <c r="HB9" s="16"/>
      <c r="HC9" s="10"/>
      <c r="HD9" s="11"/>
      <c r="HE9" s="12"/>
      <c r="HF9" s="13"/>
      <c r="HG9" s="6"/>
      <c r="HH9" s="14"/>
      <c r="HI9" s="3"/>
      <c r="HJ9" s="9"/>
      <c r="HK9" s="9"/>
      <c r="HL9" s="9"/>
      <c r="HM9" s="9"/>
      <c r="HN9" s="9"/>
      <c r="HO9" s="9"/>
      <c r="HP9" s="9"/>
      <c r="HQ9" s="9"/>
      <c r="HR9" s="9"/>
      <c r="HS9" s="9"/>
      <c r="HT9" s="9"/>
    </row>
    <row r="10" spans="2:228" s="2" customFormat="1" ht="18.95" hidden="1" customHeight="1">
      <c r="B10" s="7"/>
      <c r="E10" s="5"/>
      <c r="J10" s="9"/>
      <c r="K10" s="9"/>
      <c r="L10" s="9"/>
      <c r="M10" s="9"/>
      <c r="N10" s="9"/>
      <c r="O10" s="9"/>
      <c r="P10" s="9"/>
      <c r="Q10" s="9"/>
      <c r="R10" s="9"/>
      <c r="S10" s="9"/>
      <c r="T10" s="9"/>
      <c r="U10" s="10"/>
      <c r="V10" s="11"/>
      <c r="W10" s="12"/>
      <c r="X10" s="13"/>
      <c r="Y10" s="6"/>
      <c r="Z10" s="14"/>
      <c r="AA10" s="3"/>
      <c r="AB10" s="9"/>
      <c r="AC10" s="9"/>
      <c r="AD10" s="9"/>
      <c r="AE10" s="9"/>
      <c r="AF10" s="9"/>
      <c r="AG10" s="9"/>
      <c r="AH10" s="9"/>
      <c r="AI10" s="9"/>
      <c r="AJ10" s="9"/>
      <c r="AK10" s="9"/>
      <c r="AL10" s="9"/>
      <c r="AM10" s="15"/>
      <c r="AN10" s="10"/>
      <c r="AO10" s="11"/>
      <c r="AP10" s="12"/>
      <c r="AQ10" s="13"/>
      <c r="AR10" s="6"/>
      <c r="AS10" s="14"/>
      <c r="AT10" s="3"/>
      <c r="AU10" s="9"/>
      <c r="AV10" s="9"/>
      <c r="AW10" s="9"/>
      <c r="AX10" s="9"/>
      <c r="AY10" s="9"/>
      <c r="AZ10" s="9"/>
      <c r="BA10" s="9"/>
      <c r="BB10" s="9"/>
      <c r="BC10" s="9"/>
      <c r="BD10" s="9"/>
      <c r="BE10" s="9"/>
      <c r="BF10" s="16"/>
      <c r="BG10" s="10"/>
      <c r="BH10" s="11"/>
      <c r="BI10" s="12"/>
      <c r="BJ10" s="13"/>
      <c r="BK10" s="6"/>
      <c r="BL10" s="14"/>
      <c r="BM10" s="3"/>
      <c r="BN10" s="9"/>
      <c r="BO10" s="9"/>
      <c r="BP10" s="9"/>
      <c r="BQ10" s="9"/>
      <c r="BR10" s="9"/>
      <c r="BS10" s="9"/>
      <c r="BT10" s="9"/>
      <c r="BU10" s="9"/>
      <c r="BV10" s="9"/>
      <c r="BW10" s="9"/>
      <c r="BX10" s="9"/>
      <c r="CH10" s="9"/>
      <c r="CI10" s="9"/>
      <c r="CJ10" s="9"/>
      <c r="CK10" s="9"/>
      <c r="CL10" s="9"/>
      <c r="CM10" s="9"/>
      <c r="CN10" s="9"/>
      <c r="CO10" s="9"/>
      <c r="CP10" s="9"/>
      <c r="CQ10" s="9"/>
      <c r="CR10" s="9"/>
      <c r="CS10" s="10"/>
      <c r="CT10" s="11"/>
      <c r="CU10" s="12"/>
      <c r="CV10" s="13"/>
      <c r="CW10" s="6"/>
      <c r="CX10" s="14"/>
      <c r="CY10" s="3"/>
      <c r="CZ10" s="9"/>
      <c r="DA10" s="9"/>
      <c r="DB10" s="9"/>
      <c r="DC10" s="9"/>
      <c r="DD10" s="9"/>
      <c r="DE10" s="9"/>
      <c r="DF10" s="9"/>
      <c r="DG10" s="9"/>
      <c r="DH10" s="9"/>
      <c r="DI10" s="9"/>
      <c r="DJ10" s="9"/>
      <c r="DK10" s="15"/>
      <c r="DL10" s="10"/>
      <c r="DM10" s="11"/>
      <c r="DN10" s="12"/>
      <c r="DO10" s="13"/>
      <c r="DP10" s="6"/>
      <c r="DQ10" s="14"/>
      <c r="DR10" s="3"/>
      <c r="DS10" s="9"/>
      <c r="DT10" s="9"/>
      <c r="DU10" s="9"/>
      <c r="DV10" s="9"/>
      <c r="DW10" s="9"/>
      <c r="DX10" s="9"/>
      <c r="DY10" s="9"/>
      <c r="DZ10" s="9"/>
      <c r="EA10" s="9"/>
      <c r="EB10" s="9"/>
      <c r="EC10" s="9"/>
      <c r="ED10" s="16"/>
      <c r="EE10" s="10"/>
      <c r="EF10" s="11"/>
      <c r="EG10" s="12"/>
      <c r="EH10" s="13"/>
      <c r="EI10" s="6"/>
      <c r="EJ10" s="14"/>
      <c r="EK10" s="3"/>
      <c r="EL10" s="9"/>
      <c r="EM10" s="9"/>
      <c r="EN10" s="9"/>
      <c r="EO10" s="9"/>
      <c r="EP10" s="9"/>
      <c r="EQ10" s="9"/>
      <c r="ER10" s="9"/>
      <c r="ES10" s="9"/>
      <c r="ET10" s="9"/>
      <c r="EU10" s="9"/>
      <c r="EV10" s="9"/>
      <c r="FF10" s="9"/>
      <c r="FG10" s="9"/>
      <c r="FH10" s="9"/>
      <c r="FI10" s="9"/>
      <c r="FJ10" s="9"/>
      <c r="FK10" s="9"/>
      <c r="FL10" s="9"/>
      <c r="FM10" s="9"/>
      <c r="FN10" s="9"/>
      <c r="FO10" s="9"/>
      <c r="FP10" s="9"/>
      <c r="FQ10" s="10"/>
      <c r="FR10" s="11"/>
      <c r="FS10" s="12"/>
      <c r="FT10" s="13"/>
      <c r="FU10" s="6"/>
      <c r="FV10" s="14"/>
      <c r="FW10" s="3"/>
      <c r="FX10" s="9"/>
      <c r="FY10" s="9"/>
      <c r="FZ10" s="9"/>
      <c r="GA10" s="9"/>
      <c r="GB10" s="9"/>
      <c r="GC10" s="9"/>
      <c r="GD10" s="9"/>
      <c r="GE10" s="9"/>
      <c r="GF10" s="9"/>
      <c r="GG10" s="9"/>
      <c r="GH10" s="9"/>
      <c r="GI10" s="15"/>
      <c r="GJ10" s="10"/>
      <c r="GK10" s="11"/>
      <c r="GL10" s="12"/>
      <c r="GM10" s="13"/>
      <c r="GN10" s="6"/>
      <c r="GO10" s="14"/>
      <c r="GP10" s="3"/>
      <c r="GQ10" s="9"/>
      <c r="GR10" s="9"/>
      <c r="GS10" s="9"/>
      <c r="GT10" s="9"/>
      <c r="GU10" s="9"/>
      <c r="GV10" s="9"/>
      <c r="GW10" s="9"/>
      <c r="GX10" s="9"/>
      <c r="GY10" s="9"/>
      <c r="GZ10" s="9"/>
      <c r="HA10" s="9"/>
      <c r="HB10" s="16"/>
      <c r="HC10" s="10"/>
      <c r="HD10" s="11"/>
      <c r="HE10" s="12"/>
      <c r="HF10" s="13"/>
      <c r="HG10" s="6"/>
      <c r="HH10" s="14"/>
      <c r="HI10" s="3"/>
      <c r="HJ10" s="9"/>
      <c r="HK10" s="9"/>
      <c r="HL10" s="9"/>
      <c r="HM10" s="9"/>
      <c r="HN10" s="9"/>
      <c r="HO10" s="9"/>
      <c r="HP10" s="9"/>
      <c r="HQ10" s="9"/>
      <c r="HR10" s="9"/>
      <c r="HS10" s="9"/>
      <c r="HT10" s="9"/>
    </row>
    <row r="11" spans="2:228" s="2" customFormat="1" ht="18.95" hidden="1" customHeight="1">
      <c r="B11" s="7"/>
      <c r="J11" s="9"/>
      <c r="K11" s="9"/>
      <c r="L11" s="9"/>
      <c r="M11" s="9"/>
      <c r="N11" s="9"/>
      <c r="O11" s="9"/>
      <c r="P11" s="9"/>
      <c r="Q11" s="9"/>
      <c r="R11" s="9"/>
      <c r="S11" s="9"/>
      <c r="T11" s="9"/>
      <c r="U11" s="10"/>
      <c r="V11" s="11"/>
      <c r="W11" s="12"/>
      <c r="X11" s="13"/>
      <c r="Y11" s="6"/>
      <c r="Z11" s="14"/>
      <c r="AA11" s="3"/>
      <c r="AB11" s="9"/>
      <c r="AC11" s="9"/>
      <c r="AD11" s="9"/>
      <c r="AE11" s="9"/>
      <c r="AF11" s="9"/>
      <c r="AG11" s="9"/>
      <c r="AH11" s="9"/>
      <c r="AI11" s="9"/>
      <c r="AJ11" s="9"/>
      <c r="AK11" s="9"/>
      <c r="AL11" s="9"/>
      <c r="AM11" s="15"/>
      <c r="AN11" s="10"/>
      <c r="AO11" s="11"/>
      <c r="AP11" s="12"/>
      <c r="AQ11" s="13"/>
      <c r="AR11" s="6"/>
      <c r="AS11" s="14"/>
      <c r="AT11" s="3"/>
      <c r="AU11" s="9"/>
      <c r="AV11" s="9"/>
      <c r="AW11" s="9"/>
      <c r="AX11" s="9"/>
      <c r="AY11" s="9"/>
      <c r="AZ11" s="9"/>
      <c r="BA11" s="9"/>
      <c r="BB11" s="9"/>
      <c r="BC11" s="9"/>
      <c r="BD11" s="9"/>
      <c r="BE11" s="9"/>
      <c r="BF11" s="16"/>
      <c r="BG11" s="10"/>
      <c r="BH11" s="11"/>
      <c r="BI11" s="12"/>
      <c r="BJ11" s="13"/>
      <c r="BK11" s="6"/>
      <c r="BL11" s="14"/>
      <c r="BM11" s="3"/>
      <c r="BN11" s="9"/>
      <c r="BO11" s="9"/>
      <c r="BP11" s="9"/>
      <c r="BQ11" s="9"/>
      <c r="BR11" s="9"/>
      <c r="BS11" s="9"/>
      <c r="BT11" s="9"/>
      <c r="BU11" s="9"/>
      <c r="BV11" s="9"/>
      <c r="BW11" s="9"/>
      <c r="BX11" s="9"/>
      <c r="CH11" s="9"/>
      <c r="CI11" s="9"/>
      <c r="CJ11" s="9"/>
      <c r="CK11" s="9"/>
      <c r="CL11" s="9"/>
      <c r="CM11" s="9"/>
      <c r="CN11" s="9"/>
      <c r="CO11" s="9"/>
      <c r="CP11" s="9"/>
      <c r="CQ11" s="9"/>
      <c r="CR11" s="9"/>
      <c r="CS11" s="10"/>
      <c r="CT11" s="11"/>
      <c r="CU11" s="12"/>
      <c r="CV11" s="13"/>
      <c r="CW11" s="6"/>
      <c r="CX11" s="14"/>
      <c r="CY11" s="3"/>
      <c r="CZ11" s="9"/>
      <c r="DA11" s="9"/>
      <c r="DB11" s="9"/>
      <c r="DC11" s="9"/>
      <c r="DD11" s="9"/>
      <c r="DE11" s="9"/>
      <c r="DF11" s="9"/>
      <c r="DG11" s="9"/>
      <c r="DH11" s="9"/>
      <c r="DI11" s="9"/>
      <c r="DJ11" s="9"/>
      <c r="DK11" s="15"/>
      <c r="DL11" s="10"/>
      <c r="DM11" s="11"/>
      <c r="DN11" s="12"/>
      <c r="DO11" s="13"/>
      <c r="DP11" s="6"/>
      <c r="DQ11" s="14"/>
      <c r="DR11" s="3"/>
      <c r="DS11" s="9"/>
      <c r="DT11" s="9"/>
      <c r="DU11" s="9"/>
      <c r="DV11" s="9"/>
      <c r="DW11" s="9"/>
      <c r="DX11" s="9"/>
      <c r="DY11" s="9"/>
      <c r="DZ11" s="9"/>
      <c r="EA11" s="9"/>
      <c r="EB11" s="9"/>
      <c r="EC11" s="9"/>
      <c r="ED11" s="16"/>
      <c r="EE11" s="10"/>
      <c r="EF11" s="11"/>
      <c r="EG11" s="12"/>
      <c r="EH11" s="13"/>
      <c r="EI11" s="6"/>
      <c r="EJ11" s="14"/>
      <c r="EK11" s="3"/>
      <c r="EL11" s="9"/>
      <c r="EM11" s="9"/>
      <c r="EN11" s="9"/>
      <c r="EO11" s="9"/>
      <c r="EP11" s="9"/>
      <c r="EQ11" s="9"/>
      <c r="ER11" s="9"/>
      <c r="ES11" s="9"/>
      <c r="ET11" s="9"/>
      <c r="EU11" s="9"/>
      <c r="EV11" s="9"/>
      <c r="FF11" s="9"/>
      <c r="FG11" s="9"/>
      <c r="FH11" s="9"/>
      <c r="FI11" s="9"/>
      <c r="FJ11" s="9"/>
      <c r="FK11" s="9"/>
      <c r="FL11" s="9"/>
      <c r="FM11" s="9"/>
      <c r="FN11" s="9"/>
      <c r="FO11" s="9"/>
      <c r="FP11" s="9"/>
      <c r="FQ11" s="10"/>
      <c r="FR11" s="11"/>
      <c r="FS11" s="12"/>
      <c r="FT11" s="13"/>
      <c r="FU11" s="6"/>
      <c r="FV11" s="14"/>
      <c r="FW11" s="3"/>
      <c r="FX11" s="9"/>
      <c r="FY11" s="9"/>
      <c r="FZ11" s="9"/>
      <c r="GA11" s="9"/>
      <c r="GB11" s="9"/>
      <c r="GC11" s="9"/>
      <c r="GD11" s="9"/>
      <c r="GE11" s="9"/>
      <c r="GF11" s="9"/>
      <c r="GG11" s="9"/>
      <c r="GH11" s="9"/>
      <c r="GI11" s="15"/>
      <c r="GJ11" s="10"/>
      <c r="GK11" s="11"/>
      <c r="GL11" s="12"/>
      <c r="GM11" s="13"/>
      <c r="GN11" s="6"/>
      <c r="GO11" s="14"/>
      <c r="GP11" s="3"/>
      <c r="GQ11" s="9"/>
      <c r="GR11" s="9"/>
      <c r="GS11" s="9"/>
      <c r="GT11" s="9"/>
      <c r="GU11" s="9"/>
      <c r="GV11" s="9"/>
      <c r="GW11" s="9"/>
      <c r="GX11" s="9"/>
      <c r="GY11" s="9"/>
      <c r="GZ11" s="9"/>
      <c r="HA11" s="9"/>
      <c r="HB11" s="16"/>
      <c r="HC11" s="10"/>
      <c r="HD11" s="11"/>
      <c r="HE11" s="12"/>
      <c r="HF11" s="13"/>
      <c r="HG11" s="6"/>
      <c r="HH11" s="14"/>
      <c r="HI11" s="3"/>
      <c r="HJ11" s="9"/>
      <c r="HK11" s="9"/>
      <c r="HL11" s="9"/>
      <c r="HM11" s="9"/>
      <c r="HN11" s="9"/>
      <c r="HO11" s="9"/>
      <c r="HP11" s="9"/>
      <c r="HQ11" s="9"/>
      <c r="HR11" s="9"/>
      <c r="HS11" s="9"/>
      <c r="HT11" s="9"/>
    </row>
    <row r="12" spans="2:228" s="2" customFormat="1" ht="18" hidden="1" customHeight="1">
      <c r="B12" s="7"/>
      <c r="J12" s="9"/>
      <c r="K12" s="9"/>
      <c r="L12" s="9"/>
      <c r="M12" s="9"/>
      <c r="N12" s="9"/>
      <c r="O12" s="9"/>
      <c r="P12" s="9"/>
      <c r="Q12" s="9"/>
      <c r="R12" s="9"/>
      <c r="S12" s="9"/>
      <c r="T12" s="9"/>
      <c r="U12" s="10"/>
      <c r="V12" s="25"/>
      <c r="W12" s="26"/>
      <c r="X12" s="27"/>
      <c r="Y12" s="6"/>
      <c r="Z12" s="28"/>
      <c r="AA12" s="3"/>
      <c r="AB12" s="9"/>
      <c r="AC12" s="9"/>
      <c r="AD12" s="9"/>
      <c r="AE12" s="9"/>
      <c r="AF12" s="9"/>
      <c r="AG12" s="9"/>
      <c r="AH12" s="9"/>
      <c r="AI12" s="9"/>
      <c r="AJ12" s="9"/>
      <c r="AK12" s="9"/>
      <c r="AL12" s="9"/>
      <c r="AM12" s="15"/>
      <c r="AN12" s="10"/>
      <c r="AO12" s="25"/>
      <c r="AP12" s="26"/>
      <c r="AQ12" s="27"/>
      <c r="AR12" s="6"/>
      <c r="AS12" s="28"/>
      <c r="AT12" s="3"/>
      <c r="AU12" s="9"/>
      <c r="AV12" s="9"/>
      <c r="AW12" s="9"/>
      <c r="AX12" s="9"/>
      <c r="AY12" s="9"/>
      <c r="AZ12" s="9"/>
      <c r="BA12" s="9"/>
      <c r="BB12" s="9"/>
      <c r="BC12" s="9"/>
      <c r="BD12" s="9"/>
      <c r="BE12" s="9"/>
      <c r="BF12" s="16"/>
      <c r="BG12" s="10"/>
      <c r="BH12" s="25"/>
      <c r="BI12" s="26"/>
      <c r="BJ12" s="27"/>
      <c r="BK12" s="6"/>
      <c r="BL12" s="28"/>
      <c r="BM12" s="3"/>
      <c r="BN12" s="9"/>
      <c r="BO12" s="9"/>
      <c r="BP12" s="9"/>
      <c r="BQ12" s="9"/>
      <c r="BR12" s="9"/>
      <c r="BS12" s="9"/>
      <c r="BT12" s="9"/>
      <c r="BU12" s="9"/>
      <c r="BV12" s="9"/>
      <c r="BW12" s="9"/>
      <c r="BX12" s="9"/>
      <c r="CH12" s="9"/>
      <c r="CI12" s="9"/>
      <c r="CJ12" s="9"/>
      <c r="CK12" s="9"/>
      <c r="CL12" s="9"/>
      <c r="CM12" s="9"/>
      <c r="CN12" s="9"/>
      <c r="CO12" s="9"/>
      <c r="CP12" s="9"/>
      <c r="CQ12" s="9"/>
      <c r="CR12" s="9"/>
      <c r="CS12" s="10"/>
      <c r="CT12" s="25"/>
      <c r="CU12" s="26"/>
      <c r="CV12" s="27"/>
      <c r="CW12" s="6"/>
      <c r="CX12" s="28"/>
      <c r="CY12" s="3"/>
      <c r="CZ12" s="9"/>
      <c r="DA12" s="9"/>
      <c r="DB12" s="9"/>
      <c r="DC12" s="9"/>
      <c r="DD12" s="9"/>
      <c r="DE12" s="9"/>
      <c r="DF12" s="9"/>
      <c r="DG12" s="9"/>
      <c r="DH12" s="9"/>
      <c r="DI12" s="9"/>
      <c r="DJ12" s="9"/>
      <c r="DK12" s="15"/>
      <c r="DL12" s="10"/>
      <c r="DM12" s="25"/>
      <c r="DN12" s="26"/>
      <c r="DO12" s="27"/>
      <c r="DP12" s="6"/>
      <c r="DQ12" s="28"/>
      <c r="DR12" s="3"/>
      <c r="DS12" s="9"/>
      <c r="DT12" s="9"/>
      <c r="DU12" s="9"/>
      <c r="DV12" s="9"/>
      <c r="DW12" s="9"/>
      <c r="DX12" s="9"/>
      <c r="DY12" s="9"/>
      <c r="DZ12" s="9"/>
      <c r="EA12" s="9"/>
      <c r="EB12" s="9"/>
      <c r="EC12" s="9"/>
      <c r="ED12" s="16"/>
      <c r="EE12" s="10"/>
      <c r="EF12" s="25"/>
      <c r="EG12" s="26"/>
      <c r="EH12" s="27"/>
      <c r="EI12" s="6"/>
      <c r="EJ12" s="28"/>
      <c r="EK12" s="3"/>
      <c r="EL12" s="9"/>
      <c r="EM12" s="9"/>
      <c r="EN12" s="9"/>
      <c r="EO12" s="9"/>
      <c r="EP12" s="9"/>
      <c r="EQ12" s="9"/>
      <c r="ER12" s="9"/>
      <c r="ES12" s="9"/>
      <c r="ET12" s="9"/>
      <c r="EU12" s="9"/>
      <c r="EV12" s="9"/>
      <c r="FF12" s="9"/>
      <c r="FG12" s="9"/>
      <c r="FH12" s="9"/>
      <c r="FI12" s="9"/>
      <c r="FJ12" s="9"/>
      <c r="FK12" s="9"/>
      <c r="FL12" s="9"/>
      <c r="FM12" s="9"/>
      <c r="FN12" s="9"/>
      <c r="FO12" s="9"/>
      <c r="FP12" s="9"/>
      <c r="FQ12" s="10"/>
      <c r="FR12" s="25"/>
      <c r="FS12" s="26"/>
      <c r="FT12" s="27"/>
      <c r="FU12" s="6"/>
      <c r="FV12" s="28"/>
      <c r="FW12" s="3"/>
      <c r="FX12" s="9"/>
      <c r="FY12" s="9"/>
      <c r="FZ12" s="9"/>
      <c r="GA12" s="9"/>
      <c r="GB12" s="9"/>
      <c r="GC12" s="9"/>
      <c r="GD12" s="9"/>
      <c r="GE12" s="9"/>
      <c r="GF12" s="9"/>
      <c r="GG12" s="9"/>
      <c r="GH12" s="9"/>
      <c r="GI12" s="15"/>
      <c r="GJ12" s="10"/>
      <c r="GK12" s="25"/>
      <c r="GL12" s="26"/>
      <c r="GM12" s="27"/>
      <c r="GN12" s="6"/>
      <c r="GO12" s="28"/>
      <c r="GP12" s="3"/>
      <c r="GQ12" s="9"/>
      <c r="GR12" s="9"/>
      <c r="GS12" s="9"/>
      <c r="GT12" s="9"/>
      <c r="GU12" s="9"/>
      <c r="GV12" s="9"/>
      <c r="GW12" s="9"/>
      <c r="GX12" s="9"/>
      <c r="GY12" s="9"/>
      <c r="GZ12" s="9"/>
      <c r="HA12" s="9"/>
      <c r="HB12" s="16"/>
      <c r="HC12" s="10"/>
      <c r="HD12" s="25"/>
      <c r="HE12" s="26"/>
      <c r="HF12" s="27"/>
      <c r="HG12" s="6"/>
      <c r="HH12" s="28"/>
      <c r="HI12" s="3"/>
      <c r="HJ12" s="9"/>
      <c r="HK12" s="9"/>
      <c r="HL12" s="9"/>
      <c r="HM12" s="9"/>
      <c r="HN12" s="9"/>
      <c r="HO12" s="9"/>
      <c r="HP12" s="9"/>
      <c r="HQ12" s="9"/>
      <c r="HR12" s="9"/>
      <c r="HS12" s="9"/>
      <c r="HT12" s="9"/>
    </row>
    <row r="13" spans="2:228" s="2" customFormat="1" ht="18.95" hidden="1" customHeight="1">
      <c r="B13" s="7"/>
      <c r="E13" s="12"/>
      <c r="F13" s="13"/>
      <c r="G13" s="6"/>
      <c r="H13" s="14"/>
      <c r="I13" s="3"/>
      <c r="J13" s="9"/>
      <c r="K13" s="9"/>
      <c r="L13" s="9"/>
      <c r="M13" s="9"/>
      <c r="N13" s="9"/>
      <c r="O13" s="9"/>
      <c r="P13" s="9"/>
      <c r="Q13" s="9"/>
      <c r="R13" s="9"/>
      <c r="S13" s="9"/>
      <c r="T13" s="9"/>
      <c r="U13" s="10"/>
      <c r="V13" s="11"/>
      <c r="W13" s="12"/>
      <c r="X13" s="13"/>
      <c r="Y13" s="6"/>
      <c r="Z13" s="14"/>
      <c r="AA13" s="3"/>
      <c r="AB13" s="9"/>
      <c r="AC13" s="9"/>
      <c r="AD13" s="9"/>
      <c r="AE13" s="9"/>
      <c r="AF13" s="9"/>
      <c r="AG13" s="9"/>
      <c r="AH13" s="9"/>
      <c r="AI13" s="9"/>
      <c r="AJ13" s="9"/>
      <c r="AK13" s="9"/>
      <c r="AL13" s="9"/>
      <c r="AM13" s="15"/>
      <c r="AN13" s="10"/>
      <c r="AO13" s="11"/>
      <c r="AP13" s="12"/>
      <c r="AQ13" s="13"/>
      <c r="AR13" s="6"/>
      <c r="AS13" s="14"/>
      <c r="AT13" s="3"/>
      <c r="AU13" s="9"/>
      <c r="AV13" s="9"/>
      <c r="AW13" s="9"/>
      <c r="AX13" s="9"/>
      <c r="AY13" s="9"/>
      <c r="AZ13" s="9"/>
      <c r="BA13" s="9"/>
      <c r="BB13" s="9"/>
      <c r="BC13" s="9"/>
      <c r="BD13" s="9"/>
      <c r="BE13" s="9"/>
      <c r="BF13" s="16"/>
      <c r="BG13" s="10"/>
      <c r="BH13" s="11"/>
      <c r="BI13" s="12"/>
      <c r="BJ13" s="13"/>
      <c r="BK13" s="6"/>
      <c r="BL13" s="14"/>
      <c r="BM13" s="3"/>
      <c r="BN13" s="9"/>
      <c r="BO13" s="9"/>
      <c r="BP13" s="9"/>
      <c r="BQ13" s="9"/>
      <c r="BR13" s="9"/>
      <c r="BS13" s="9"/>
      <c r="BT13" s="9"/>
      <c r="BU13" s="9"/>
      <c r="BV13" s="9"/>
      <c r="BW13" s="9"/>
      <c r="BX13" s="9"/>
      <c r="CC13" s="12"/>
      <c r="CD13" s="13"/>
      <c r="CE13" s="6"/>
      <c r="CF13" s="14"/>
      <c r="CG13" s="3"/>
      <c r="CH13" s="9"/>
      <c r="CI13" s="9"/>
      <c r="CJ13" s="9"/>
      <c r="CK13" s="9"/>
      <c r="CL13" s="9"/>
      <c r="CM13" s="9"/>
      <c r="CN13" s="9"/>
      <c r="CO13" s="9"/>
      <c r="CP13" s="9"/>
      <c r="CQ13" s="9"/>
      <c r="CR13" s="9"/>
      <c r="CS13" s="10"/>
      <c r="CT13" s="11"/>
      <c r="CU13" s="12"/>
      <c r="CV13" s="13"/>
      <c r="CW13" s="6"/>
      <c r="CX13" s="14"/>
      <c r="CY13" s="3"/>
      <c r="CZ13" s="9"/>
      <c r="DA13" s="9"/>
      <c r="DB13" s="9"/>
      <c r="DC13" s="9"/>
      <c r="DD13" s="9"/>
      <c r="DE13" s="9"/>
      <c r="DF13" s="9"/>
      <c r="DG13" s="9"/>
      <c r="DH13" s="9"/>
      <c r="DI13" s="9"/>
      <c r="DJ13" s="9"/>
      <c r="DK13" s="15"/>
      <c r="DL13" s="10"/>
      <c r="DM13" s="11"/>
      <c r="DN13" s="12"/>
      <c r="DO13" s="13"/>
      <c r="DP13" s="6"/>
      <c r="DQ13" s="14"/>
      <c r="DR13" s="3"/>
      <c r="DS13" s="9"/>
      <c r="DT13" s="9"/>
      <c r="DU13" s="9"/>
      <c r="DV13" s="9"/>
      <c r="DW13" s="9"/>
      <c r="DX13" s="9"/>
      <c r="DY13" s="9"/>
      <c r="DZ13" s="9"/>
      <c r="EA13" s="9"/>
      <c r="EB13" s="9"/>
      <c r="EC13" s="9"/>
      <c r="ED13" s="16"/>
      <c r="EE13" s="10"/>
      <c r="EF13" s="11"/>
      <c r="EG13" s="12"/>
      <c r="EH13" s="13"/>
      <c r="EI13" s="6"/>
      <c r="EJ13" s="14"/>
      <c r="EK13" s="3"/>
      <c r="EL13" s="9"/>
      <c r="EM13" s="9"/>
      <c r="EN13" s="9"/>
      <c r="EO13" s="9"/>
      <c r="EP13" s="9"/>
      <c r="EQ13" s="9"/>
      <c r="ER13" s="9"/>
      <c r="ES13" s="9"/>
      <c r="ET13" s="9"/>
      <c r="EU13" s="9"/>
      <c r="EV13" s="9"/>
      <c r="FA13" s="12"/>
      <c r="FB13" s="13"/>
      <c r="FC13" s="6"/>
      <c r="FD13" s="14"/>
      <c r="FE13" s="3"/>
      <c r="FF13" s="9"/>
      <c r="FG13" s="9"/>
      <c r="FH13" s="9"/>
      <c r="FI13" s="9"/>
      <c r="FJ13" s="9"/>
      <c r="FK13" s="9"/>
      <c r="FL13" s="9"/>
      <c r="FM13" s="9"/>
      <c r="FN13" s="9"/>
      <c r="FO13" s="9"/>
      <c r="FP13" s="9"/>
      <c r="FQ13" s="10"/>
      <c r="FR13" s="11"/>
      <c r="FS13" s="12"/>
      <c r="FT13" s="13"/>
      <c r="FU13" s="6"/>
      <c r="FV13" s="14"/>
      <c r="FW13" s="3"/>
      <c r="FX13" s="9"/>
      <c r="FY13" s="9"/>
      <c r="FZ13" s="9"/>
      <c r="GA13" s="9"/>
      <c r="GB13" s="9"/>
      <c r="GC13" s="9"/>
      <c r="GD13" s="9"/>
      <c r="GE13" s="9"/>
      <c r="GF13" s="9"/>
      <c r="GG13" s="9"/>
      <c r="GH13" s="9"/>
      <c r="GI13" s="15"/>
      <c r="GJ13" s="10"/>
      <c r="GK13" s="11"/>
      <c r="GL13" s="12"/>
      <c r="GM13" s="13"/>
      <c r="GN13" s="6"/>
      <c r="GO13" s="14"/>
      <c r="GP13" s="3"/>
      <c r="GQ13" s="9"/>
      <c r="GR13" s="9"/>
      <c r="GS13" s="9"/>
      <c r="GT13" s="9"/>
      <c r="GU13" s="9"/>
      <c r="GV13" s="9"/>
      <c r="GW13" s="9"/>
      <c r="GX13" s="9"/>
      <c r="GY13" s="9"/>
      <c r="GZ13" s="9"/>
      <c r="HA13" s="9"/>
      <c r="HB13" s="16"/>
      <c r="HC13" s="10"/>
      <c r="HD13" s="11"/>
      <c r="HE13" s="12"/>
      <c r="HF13" s="13"/>
      <c r="HG13" s="6"/>
      <c r="HH13" s="14"/>
      <c r="HI13" s="3"/>
      <c r="HJ13" s="9"/>
      <c r="HK13" s="9"/>
      <c r="HL13" s="9"/>
      <c r="HM13" s="9"/>
      <c r="HN13" s="9"/>
      <c r="HO13" s="9"/>
      <c r="HP13" s="9"/>
      <c r="HQ13" s="9"/>
      <c r="HR13" s="9"/>
      <c r="HS13" s="9"/>
      <c r="HT13" s="9"/>
    </row>
    <row r="14" spans="2:228" s="2" customFormat="1" ht="18.95" hidden="1" customHeight="1">
      <c r="B14" s="7"/>
      <c r="E14" s="12"/>
      <c r="F14" s="13"/>
      <c r="G14" s="6"/>
      <c r="H14" s="14"/>
      <c r="I14" s="3"/>
      <c r="J14" s="9"/>
      <c r="K14" s="9"/>
      <c r="L14" s="9"/>
      <c r="M14" s="9"/>
      <c r="N14" s="9"/>
      <c r="O14" s="9"/>
      <c r="P14" s="9"/>
      <c r="Q14" s="9"/>
      <c r="R14" s="9"/>
      <c r="S14" s="9"/>
      <c r="T14" s="9"/>
      <c r="U14" s="10"/>
      <c r="V14" s="11"/>
      <c r="W14" s="12"/>
      <c r="X14" s="13"/>
      <c r="Y14" s="6"/>
      <c r="Z14" s="14"/>
      <c r="AA14" s="3"/>
      <c r="AB14" s="9"/>
      <c r="AC14" s="9"/>
      <c r="AD14" s="9"/>
      <c r="AE14" s="9"/>
      <c r="AF14" s="9"/>
      <c r="AG14" s="9"/>
      <c r="AH14" s="9"/>
      <c r="AI14" s="9"/>
      <c r="AJ14" s="9"/>
      <c r="AK14" s="9"/>
      <c r="AL14" s="9"/>
      <c r="AM14" s="15"/>
      <c r="AN14" s="10"/>
      <c r="AO14" s="11"/>
      <c r="AP14" s="12"/>
      <c r="AQ14" s="13"/>
      <c r="AR14" s="6"/>
      <c r="AS14" s="14"/>
      <c r="AT14" s="3"/>
      <c r="AU14" s="9"/>
      <c r="AV14" s="9"/>
      <c r="AW14" s="9"/>
      <c r="AX14" s="9"/>
      <c r="AY14" s="9"/>
      <c r="AZ14" s="9"/>
      <c r="BA14" s="9"/>
      <c r="BB14" s="9"/>
      <c r="BC14" s="9"/>
      <c r="BD14" s="9"/>
      <c r="BE14" s="9"/>
      <c r="BF14" s="16"/>
      <c r="BG14" s="10"/>
      <c r="BH14" s="11"/>
      <c r="BI14" s="12"/>
      <c r="BJ14" s="13"/>
      <c r="BK14" s="6"/>
      <c r="BL14" s="14"/>
      <c r="BM14" s="3"/>
      <c r="BN14" s="9"/>
      <c r="BO14" s="9"/>
      <c r="BP14" s="9"/>
      <c r="BQ14" s="9"/>
      <c r="BR14" s="9"/>
      <c r="BS14" s="9"/>
      <c r="BT14" s="9"/>
      <c r="BU14" s="9"/>
      <c r="BV14" s="9"/>
      <c r="BW14" s="9"/>
      <c r="BX14" s="9"/>
      <c r="CC14" s="12"/>
      <c r="CD14" s="13"/>
      <c r="CE14" s="6"/>
      <c r="CF14" s="14"/>
      <c r="CG14" s="3"/>
      <c r="CH14" s="9"/>
      <c r="CI14" s="9"/>
      <c r="CJ14" s="9"/>
      <c r="CK14" s="9"/>
      <c r="CL14" s="9"/>
      <c r="CM14" s="9"/>
      <c r="CN14" s="9"/>
      <c r="CO14" s="9"/>
      <c r="CP14" s="9"/>
      <c r="CQ14" s="9"/>
      <c r="CR14" s="9"/>
      <c r="CS14" s="10"/>
      <c r="CT14" s="11"/>
      <c r="CU14" s="12"/>
      <c r="CV14" s="13"/>
      <c r="CW14" s="6"/>
      <c r="CX14" s="14"/>
      <c r="CY14" s="3"/>
      <c r="CZ14" s="9"/>
      <c r="DA14" s="9"/>
      <c r="DB14" s="9"/>
      <c r="DC14" s="9"/>
      <c r="DD14" s="9"/>
      <c r="DE14" s="9"/>
      <c r="DF14" s="9"/>
      <c r="DG14" s="9"/>
      <c r="DH14" s="9"/>
      <c r="DI14" s="9"/>
      <c r="DJ14" s="9"/>
      <c r="DK14" s="15"/>
      <c r="DL14" s="10"/>
      <c r="DM14" s="11"/>
      <c r="DN14" s="12"/>
      <c r="DO14" s="13"/>
      <c r="DP14" s="6"/>
      <c r="DQ14" s="14"/>
      <c r="DR14" s="3"/>
      <c r="DS14" s="9"/>
      <c r="DT14" s="9"/>
      <c r="DU14" s="9"/>
      <c r="DV14" s="9"/>
      <c r="DW14" s="9"/>
      <c r="DX14" s="9"/>
      <c r="DY14" s="9"/>
      <c r="DZ14" s="9"/>
      <c r="EA14" s="9"/>
      <c r="EB14" s="9"/>
      <c r="EC14" s="9"/>
      <c r="ED14" s="16"/>
      <c r="EE14" s="10"/>
      <c r="EF14" s="11"/>
      <c r="EG14" s="12"/>
      <c r="EH14" s="13"/>
      <c r="EI14" s="6"/>
      <c r="EJ14" s="14"/>
      <c r="EK14" s="3"/>
      <c r="EL14" s="9"/>
      <c r="EM14" s="9"/>
      <c r="EN14" s="9"/>
      <c r="EO14" s="9"/>
      <c r="EP14" s="9"/>
      <c r="EQ14" s="9"/>
      <c r="ER14" s="9"/>
      <c r="ES14" s="9"/>
      <c r="ET14" s="9"/>
      <c r="EU14" s="9"/>
      <c r="EV14" s="9"/>
      <c r="FA14" s="12"/>
      <c r="FB14" s="13"/>
      <c r="FC14" s="6"/>
      <c r="FD14" s="14"/>
      <c r="FE14" s="3"/>
      <c r="FF14" s="9"/>
      <c r="FG14" s="9"/>
      <c r="FH14" s="9"/>
      <c r="FI14" s="9"/>
      <c r="FJ14" s="9"/>
      <c r="FK14" s="9"/>
      <c r="FL14" s="9"/>
      <c r="FM14" s="9"/>
      <c r="FN14" s="9"/>
      <c r="FO14" s="9"/>
      <c r="FP14" s="9"/>
      <c r="FQ14" s="10"/>
      <c r="FR14" s="11"/>
      <c r="FS14" s="12"/>
      <c r="FT14" s="13"/>
      <c r="FU14" s="6"/>
      <c r="FV14" s="14"/>
      <c r="FW14" s="3"/>
      <c r="FX14" s="9"/>
      <c r="FY14" s="9"/>
      <c r="FZ14" s="9"/>
      <c r="GA14" s="9"/>
      <c r="GB14" s="9"/>
      <c r="GC14" s="9"/>
      <c r="GD14" s="9"/>
      <c r="GE14" s="9"/>
      <c r="GF14" s="9"/>
      <c r="GG14" s="9"/>
      <c r="GH14" s="9"/>
      <c r="GI14" s="15"/>
      <c r="GJ14" s="10"/>
      <c r="GK14" s="11"/>
      <c r="GL14" s="12"/>
      <c r="GM14" s="13"/>
      <c r="GN14" s="6"/>
      <c r="GO14" s="14"/>
      <c r="GP14" s="3"/>
      <c r="GQ14" s="9"/>
      <c r="GR14" s="9"/>
      <c r="GS14" s="9"/>
      <c r="GT14" s="9"/>
      <c r="GU14" s="9"/>
      <c r="GV14" s="9"/>
      <c r="GW14" s="9"/>
      <c r="GX14" s="9"/>
      <c r="GY14" s="9"/>
      <c r="GZ14" s="9"/>
      <c r="HA14" s="9"/>
      <c r="HB14" s="16"/>
      <c r="HC14" s="10"/>
      <c r="HD14" s="11"/>
      <c r="HE14" s="12"/>
      <c r="HF14" s="13"/>
      <c r="HG14" s="6"/>
      <c r="HH14" s="14"/>
      <c r="HI14" s="3"/>
      <c r="HJ14" s="9"/>
      <c r="HK14" s="9"/>
      <c r="HL14" s="9"/>
      <c r="HM14" s="9"/>
      <c r="HN14" s="9"/>
      <c r="HO14" s="9"/>
      <c r="HP14" s="9"/>
      <c r="HQ14" s="9"/>
      <c r="HR14" s="9"/>
      <c r="HS14" s="9"/>
      <c r="HT14" s="9"/>
    </row>
    <row r="15" spans="2:228" s="2" customFormat="1" ht="18.95" hidden="1" customHeight="1">
      <c r="B15" s="7"/>
      <c r="E15" s="12"/>
      <c r="F15" s="13"/>
      <c r="G15" s="6"/>
      <c r="H15" s="14"/>
      <c r="I15" s="3"/>
      <c r="J15" s="9"/>
      <c r="K15" s="9"/>
      <c r="L15" s="9"/>
      <c r="M15" s="9"/>
      <c r="N15" s="9"/>
      <c r="O15" s="9"/>
      <c r="P15" s="9"/>
      <c r="Q15" s="9"/>
      <c r="R15" s="9"/>
      <c r="S15" s="9"/>
      <c r="T15" s="9"/>
      <c r="U15" s="10"/>
      <c r="V15" s="11"/>
      <c r="W15" s="12"/>
      <c r="X15" s="13"/>
      <c r="Y15" s="6"/>
      <c r="Z15" s="14"/>
      <c r="AA15" s="3"/>
      <c r="AB15" s="9"/>
      <c r="AC15" s="9"/>
      <c r="AD15" s="9"/>
      <c r="AE15" s="9"/>
      <c r="AF15" s="9"/>
      <c r="AG15" s="9"/>
      <c r="AH15" s="9"/>
      <c r="AI15" s="9"/>
      <c r="AJ15" s="9"/>
      <c r="AK15" s="9"/>
      <c r="AL15" s="9"/>
      <c r="AM15" s="15"/>
      <c r="AN15" s="10"/>
      <c r="AO15" s="11"/>
      <c r="AP15" s="12"/>
      <c r="AQ15" s="13"/>
      <c r="AR15" s="6"/>
      <c r="AS15" s="14"/>
      <c r="AT15" s="3"/>
      <c r="AU15" s="9"/>
      <c r="AV15" s="9"/>
      <c r="AW15" s="9"/>
      <c r="AX15" s="9"/>
      <c r="AY15" s="9"/>
      <c r="AZ15" s="9"/>
      <c r="BA15" s="9"/>
      <c r="BB15" s="9"/>
      <c r="BC15" s="9"/>
      <c r="BD15" s="9"/>
      <c r="BE15" s="9"/>
      <c r="BF15" s="16"/>
      <c r="BG15" s="10"/>
      <c r="BH15" s="11"/>
      <c r="BI15" s="12"/>
      <c r="BJ15" s="13"/>
      <c r="BK15" s="6"/>
      <c r="BL15" s="14"/>
      <c r="BM15" s="3"/>
      <c r="BN15" s="9"/>
      <c r="BO15" s="9"/>
      <c r="BP15" s="9"/>
      <c r="BQ15" s="9"/>
      <c r="BR15" s="9"/>
      <c r="BS15" s="9"/>
      <c r="BT15" s="9"/>
      <c r="BU15" s="9"/>
      <c r="BV15" s="9"/>
      <c r="BW15" s="9"/>
      <c r="BX15" s="9"/>
      <c r="CC15" s="12"/>
      <c r="CD15" s="13"/>
      <c r="CE15" s="6"/>
      <c r="CF15" s="14"/>
      <c r="CG15" s="3"/>
      <c r="CH15" s="9"/>
      <c r="CI15" s="9"/>
      <c r="CJ15" s="9"/>
      <c r="CK15" s="9"/>
      <c r="CL15" s="9"/>
      <c r="CM15" s="9"/>
      <c r="CN15" s="9"/>
      <c r="CO15" s="9"/>
      <c r="CP15" s="9"/>
      <c r="CQ15" s="9"/>
      <c r="CR15" s="9"/>
      <c r="CS15" s="10"/>
      <c r="CT15" s="11"/>
      <c r="CU15" s="12"/>
      <c r="CV15" s="13"/>
      <c r="CW15" s="6"/>
      <c r="CX15" s="14"/>
      <c r="CY15" s="3"/>
      <c r="CZ15" s="9"/>
      <c r="DA15" s="9"/>
      <c r="DB15" s="9"/>
      <c r="DC15" s="9"/>
      <c r="DD15" s="9"/>
      <c r="DE15" s="9"/>
      <c r="DF15" s="9"/>
      <c r="DG15" s="9"/>
      <c r="DH15" s="9"/>
      <c r="DI15" s="9"/>
      <c r="DJ15" s="9"/>
      <c r="DK15" s="15"/>
      <c r="DL15" s="10"/>
      <c r="DM15" s="11"/>
      <c r="DN15" s="12"/>
      <c r="DO15" s="13"/>
      <c r="DP15" s="6"/>
      <c r="DQ15" s="14"/>
      <c r="DR15" s="3"/>
      <c r="DS15" s="9"/>
      <c r="DT15" s="9"/>
      <c r="DU15" s="9"/>
      <c r="DV15" s="9"/>
      <c r="DW15" s="9"/>
      <c r="DX15" s="9"/>
      <c r="DY15" s="9"/>
      <c r="DZ15" s="9"/>
      <c r="EA15" s="9"/>
      <c r="EB15" s="9"/>
      <c r="EC15" s="9"/>
      <c r="ED15" s="16"/>
      <c r="EE15" s="10"/>
      <c r="EF15" s="11"/>
      <c r="EG15" s="12"/>
      <c r="EH15" s="13"/>
      <c r="EI15" s="6"/>
      <c r="EJ15" s="14"/>
      <c r="EK15" s="3"/>
      <c r="EL15" s="9"/>
      <c r="EM15" s="9"/>
      <c r="EN15" s="9"/>
      <c r="EO15" s="9"/>
      <c r="EP15" s="9"/>
      <c r="EQ15" s="9"/>
      <c r="ER15" s="9"/>
      <c r="ES15" s="9"/>
      <c r="ET15" s="9"/>
      <c r="EU15" s="9"/>
      <c r="EV15" s="9"/>
      <c r="FA15" s="12"/>
      <c r="FB15" s="13"/>
      <c r="FC15" s="6"/>
      <c r="FD15" s="14"/>
      <c r="FE15" s="3"/>
      <c r="FF15" s="9"/>
      <c r="FG15" s="9"/>
      <c r="FH15" s="9"/>
      <c r="FI15" s="9"/>
      <c r="FJ15" s="9"/>
      <c r="FK15" s="9"/>
      <c r="FL15" s="9"/>
      <c r="FM15" s="9"/>
      <c r="FN15" s="9"/>
      <c r="FO15" s="9"/>
      <c r="FP15" s="9"/>
      <c r="FQ15" s="10"/>
      <c r="FR15" s="11"/>
      <c r="FS15" s="12"/>
      <c r="FT15" s="13"/>
      <c r="FU15" s="6"/>
      <c r="FV15" s="14"/>
      <c r="FW15" s="3"/>
      <c r="FX15" s="9"/>
      <c r="FY15" s="9"/>
      <c r="FZ15" s="9"/>
      <c r="GA15" s="9"/>
      <c r="GB15" s="9"/>
      <c r="GC15" s="9"/>
      <c r="GD15" s="9"/>
      <c r="GE15" s="9"/>
      <c r="GF15" s="9"/>
      <c r="GG15" s="9"/>
      <c r="GH15" s="9"/>
      <c r="GI15" s="15"/>
      <c r="GJ15" s="10"/>
      <c r="GK15" s="11"/>
      <c r="GL15" s="12"/>
      <c r="GM15" s="13"/>
      <c r="GN15" s="6"/>
      <c r="GO15" s="14"/>
      <c r="GP15" s="3"/>
      <c r="GQ15" s="9"/>
      <c r="GR15" s="9"/>
      <c r="GS15" s="9"/>
      <c r="GT15" s="9"/>
      <c r="GU15" s="9"/>
      <c r="GV15" s="9"/>
      <c r="GW15" s="9"/>
      <c r="GX15" s="9"/>
      <c r="GY15" s="9"/>
      <c r="GZ15" s="9"/>
      <c r="HA15" s="9"/>
      <c r="HB15" s="16"/>
      <c r="HC15" s="10"/>
      <c r="HD15" s="11"/>
      <c r="HE15" s="12"/>
      <c r="HF15" s="13"/>
      <c r="HG15" s="6"/>
      <c r="HH15" s="14"/>
      <c r="HI15" s="3"/>
      <c r="HJ15" s="9"/>
      <c r="HK15" s="9"/>
      <c r="HL15" s="9"/>
      <c r="HM15" s="9"/>
      <c r="HN15" s="9"/>
      <c r="HO15" s="9"/>
      <c r="HP15" s="9"/>
      <c r="HQ15" s="9"/>
      <c r="HR15" s="9"/>
      <c r="HS15" s="9"/>
      <c r="HT15" s="9"/>
    </row>
    <row r="16" spans="2:228" s="2" customFormat="1" ht="18.95" hidden="1" customHeight="1">
      <c r="B16" s="7"/>
      <c r="E16" s="12"/>
      <c r="F16" s="31" t="s">
        <v>41</v>
      </c>
      <c r="G16" s="31" t="s">
        <v>42</v>
      </c>
      <c r="H16" s="31" t="s">
        <v>43</v>
      </c>
      <c r="I16" s="3"/>
      <c r="J16" s="9"/>
      <c r="K16" s="9"/>
      <c r="L16" s="9"/>
      <c r="M16" s="9"/>
      <c r="N16" s="9"/>
      <c r="O16" s="9"/>
      <c r="P16" s="9"/>
      <c r="Q16" s="9"/>
      <c r="R16" s="9"/>
      <c r="S16" s="9"/>
      <c r="T16" s="9"/>
      <c r="U16" s="10"/>
      <c r="V16" s="11"/>
      <c r="W16" s="12"/>
      <c r="X16" s="31" t="s">
        <v>41</v>
      </c>
      <c r="Y16" s="31" t="s">
        <v>42</v>
      </c>
      <c r="Z16" s="31" t="s">
        <v>43</v>
      </c>
      <c r="AA16" s="3"/>
      <c r="AB16" s="9"/>
      <c r="AC16" s="9"/>
      <c r="AD16" s="9"/>
      <c r="AE16" s="9"/>
      <c r="AF16" s="9"/>
      <c r="AG16" s="9"/>
      <c r="AH16" s="9"/>
      <c r="AI16" s="9"/>
      <c r="AJ16" s="9"/>
      <c r="AK16" s="9"/>
      <c r="AL16" s="9"/>
      <c r="AM16" s="15"/>
      <c r="AN16" s="10"/>
      <c r="AO16" s="11"/>
      <c r="AP16" s="12"/>
      <c r="AQ16" s="31" t="s">
        <v>41</v>
      </c>
      <c r="AR16" s="31" t="s">
        <v>42</v>
      </c>
      <c r="AS16" s="31" t="s">
        <v>43</v>
      </c>
      <c r="AT16" s="3"/>
      <c r="AU16" s="9"/>
      <c r="AV16" s="9"/>
      <c r="AW16" s="9"/>
      <c r="AX16" s="9"/>
      <c r="AY16" s="9"/>
      <c r="AZ16" s="9"/>
      <c r="BA16" s="9"/>
      <c r="BB16" s="9"/>
      <c r="BC16" s="9"/>
      <c r="BD16" s="9"/>
      <c r="BE16" s="9"/>
      <c r="BF16" s="16"/>
      <c r="BG16" s="10"/>
      <c r="BH16" s="11"/>
      <c r="BI16" s="12"/>
      <c r="BJ16" s="31" t="s">
        <v>41</v>
      </c>
      <c r="BK16" s="31" t="s">
        <v>42</v>
      </c>
      <c r="BL16" s="31" t="s">
        <v>43</v>
      </c>
      <c r="BM16" s="3"/>
      <c r="BN16" s="9"/>
      <c r="BO16" s="9"/>
      <c r="BP16" s="9"/>
      <c r="BQ16" s="9"/>
      <c r="BR16" s="9"/>
      <c r="BS16" s="9"/>
      <c r="BT16" s="9"/>
      <c r="BU16" s="9"/>
      <c r="BV16" s="9"/>
      <c r="BW16" s="9"/>
      <c r="BX16" s="9"/>
      <c r="CC16" s="12"/>
      <c r="CD16" s="31" t="s">
        <v>41</v>
      </c>
      <c r="CE16" s="31" t="s">
        <v>42</v>
      </c>
      <c r="CF16" s="31" t="s">
        <v>43</v>
      </c>
      <c r="CG16" s="3"/>
      <c r="CH16" s="9"/>
      <c r="CI16" s="9"/>
      <c r="CJ16" s="9"/>
      <c r="CK16" s="9"/>
      <c r="CL16" s="9"/>
      <c r="CM16" s="9"/>
      <c r="CN16" s="9"/>
      <c r="CO16" s="9"/>
      <c r="CP16" s="9"/>
      <c r="CQ16" s="9"/>
      <c r="CR16" s="9"/>
      <c r="CS16" s="10"/>
      <c r="CT16" s="11"/>
      <c r="CU16" s="12"/>
      <c r="CV16" s="31" t="s">
        <v>41</v>
      </c>
      <c r="CW16" s="31" t="s">
        <v>42</v>
      </c>
      <c r="CX16" s="31" t="s">
        <v>43</v>
      </c>
      <c r="CY16" s="3"/>
      <c r="CZ16" s="9"/>
      <c r="DA16" s="9"/>
      <c r="DB16" s="9"/>
      <c r="DC16" s="9"/>
      <c r="DD16" s="9"/>
      <c r="DE16" s="9"/>
      <c r="DF16" s="9"/>
      <c r="DG16" s="9"/>
      <c r="DH16" s="9"/>
      <c r="DI16" s="9"/>
      <c r="DJ16" s="9"/>
      <c r="DK16" s="15"/>
      <c r="DL16" s="10"/>
      <c r="DM16" s="11"/>
      <c r="DN16" s="12"/>
      <c r="DO16" s="31" t="s">
        <v>41</v>
      </c>
      <c r="DP16" s="31" t="s">
        <v>42</v>
      </c>
      <c r="DQ16" s="31" t="s">
        <v>43</v>
      </c>
      <c r="DR16" s="3"/>
      <c r="DS16" s="9"/>
      <c r="DT16" s="9"/>
      <c r="DU16" s="9"/>
      <c r="DV16" s="9"/>
      <c r="DW16" s="9"/>
      <c r="DX16" s="9"/>
      <c r="DY16" s="9"/>
      <c r="DZ16" s="9"/>
      <c r="EA16" s="9"/>
      <c r="EB16" s="9"/>
      <c r="EC16" s="9"/>
      <c r="ED16" s="16"/>
      <c r="EE16" s="10"/>
      <c r="EF16" s="11"/>
      <c r="EG16" s="12"/>
      <c r="EH16" s="31" t="s">
        <v>41</v>
      </c>
      <c r="EI16" s="31" t="s">
        <v>42</v>
      </c>
      <c r="EJ16" s="31" t="s">
        <v>43</v>
      </c>
      <c r="EK16" s="3"/>
      <c r="EL16" s="9"/>
      <c r="EM16" s="9"/>
      <c r="EN16" s="9"/>
      <c r="EO16" s="9"/>
      <c r="EP16" s="9"/>
      <c r="EQ16" s="9"/>
      <c r="ER16" s="9"/>
      <c r="ES16" s="9"/>
      <c r="ET16" s="9"/>
      <c r="EU16" s="9"/>
      <c r="EV16" s="9"/>
      <c r="FA16" s="12"/>
      <c r="FB16" s="31" t="s">
        <v>41</v>
      </c>
      <c r="FC16" s="31" t="s">
        <v>42</v>
      </c>
      <c r="FD16" s="31" t="s">
        <v>43</v>
      </c>
      <c r="FE16" s="3"/>
      <c r="FF16" s="9"/>
      <c r="FG16" s="9"/>
      <c r="FH16" s="9"/>
      <c r="FI16" s="9"/>
      <c r="FJ16" s="9"/>
      <c r="FK16" s="9"/>
      <c r="FL16" s="9"/>
      <c r="FM16" s="9"/>
      <c r="FN16" s="9"/>
      <c r="FO16" s="9"/>
      <c r="FP16" s="9"/>
      <c r="FQ16" s="10"/>
      <c r="FR16" s="11"/>
      <c r="FS16" s="12"/>
      <c r="FT16" s="31" t="s">
        <v>41</v>
      </c>
      <c r="FU16" s="31" t="s">
        <v>42</v>
      </c>
      <c r="FV16" s="31" t="s">
        <v>43</v>
      </c>
      <c r="FW16" s="3"/>
      <c r="FX16" s="9"/>
      <c r="FY16" s="9"/>
      <c r="FZ16" s="9"/>
      <c r="GA16" s="9"/>
      <c r="GB16" s="9"/>
      <c r="GC16" s="9"/>
      <c r="GD16" s="9"/>
      <c r="GE16" s="9"/>
      <c r="GF16" s="9"/>
      <c r="GG16" s="9"/>
      <c r="GH16" s="9"/>
      <c r="GI16" s="15"/>
      <c r="GJ16" s="10"/>
      <c r="GK16" s="11"/>
      <c r="GL16" s="12"/>
      <c r="GM16" s="31" t="s">
        <v>41</v>
      </c>
      <c r="GN16" s="31" t="s">
        <v>42</v>
      </c>
      <c r="GO16" s="31" t="s">
        <v>43</v>
      </c>
      <c r="GP16" s="3"/>
      <c r="GQ16" s="9"/>
      <c r="GR16" s="9"/>
      <c r="GS16" s="9"/>
      <c r="GT16" s="9"/>
      <c r="GU16" s="9"/>
      <c r="GV16" s="9"/>
      <c r="GW16" s="9"/>
      <c r="GX16" s="9"/>
      <c r="GY16" s="9"/>
      <c r="GZ16" s="9"/>
      <c r="HA16" s="9"/>
      <c r="HB16" s="16"/>
      <c r="HC16" s="10"/>
      <c r="HD16" s="11"/>
      <c r="HE16" s="12"/>
      <c r="HF16" s="31" t="s">
        <v>41</v>
      </c>
      <c r="HG16" s="31" t="s">
        <v>42</v>
      </c>
      <c r="HH16" s="31" t="s">
        <v>43</v>
      </c>
      <c r="HI16" s="3"/>
      <c r="HJ16" s="9"/>
      <c r="HK16" s="9"/>
      <c r="HL16" s="9"/>
      <c r="HM16" s="9"/>
      <c r="HN16" s="9"/>
      <c r="HO16" s="9"/>
      <c r="HP16" s="9"/>
      <c r="HQ16" s="9"/>
      <c r="HR16" s="9"/>
      <c r="HS16" s="9"/>
      <c r="HT16" s="9"/>
    </row>
    <row r="17" spans="2:228" s="2" customFormat="1" ht="18" hidden="1" customHeight="1">
      <c r="B17" s="7"/>
      <c r="E17" s="32" t="s">
        <v>11</v>
      </c>
      <c r="F17" s="33">
        <f>O222/Q223</f>
        <v>0.3014705882352941</v>
      </c>
      <c r="G17" s="34">
        <f>Q222/Q223</f>
        <v>0.56617647058823528</v>
      </c>
      <c r="H17" s="34">
        <f>S222/Q223</f>
        <v>0.13235294117647059</v>
      </c>
      <c r="I17" s="3"/>
      <c r="J17" s="9"/>
      <c r="K17" s="9"/>
      <c r="L17" s="9"/>
      <c r="M17" s="9"/>
      <c r="N17" s="9"/>
      <c r="O17" s="9"/>
      <c r="P17" s="9"/>
      <c r="Q17" s="9"/>
      <c r="R17" s="9"/>
      <c r="S17" s="9"/>
      <c r="T17" s="9"/>
      <c r="U17" s="10"/>
      <c r="V17" s="25"/>
      <c r="W17" s="32" t="s">
        <v>11</v>
      </c>
      <c r="X17" s="33">
        <f>AG222/AI223</f>
        <v>0.29444444444444445</v>
      </c>
      <c r="Y17" s="34">
        <f>AI222/AI223</f>
        <v>0.56666666666666665</v>
      </c>
      <c r="Z17" s="34">
        <f>AK222/AI223</f>
        <v>0.1388888888888889</v>
      </c>
      <c r="AA17" s="3"/>
      <c r="AB17" s="9"/>
      <c r="AC17" s="9"/>
      <c r="AD17" s="9"/>
      <c r="AE17" s="9"/>
      <c r="AF17" s="9"/>
      <c r="AG17" s="9"/>
      <c r="AH17" s="9"/>
      <c r="AI17" s="9"/>
      <c r="AJ17" s="9"/>
      <c r="AK17" s="9"/>
      <c r="AL17" s="9"/>
      <c r="AM17" s="15"/>
      <c r="AN17" s="10"/>
      <c r="AO17" s="25"/>
      <c r="AP17" s="32" t="s">
        <v>11</v>
      </c>
      <c r="AQ17" s="33">
        <f>AZ222/BB223</f>
        <v>0.29444444444444445</v>
      </c>
      <c r="AR17" s="34">
        <f>BB222/BB223</f>
        <v>0.56666666666666665</v>
      </c>
      <c r="AS17" s="34">
        <f>BD222/BB223</f>
        <v>0.1388888888888889</v>
      </c>
      <c r="AT17" s="3"/>
      <c r="AU17" s="9"/>
      <c r="AV17" s="9"/>
      <c r="AW17" s="9"/>
      <c r="AX17" s="9"/>
      <c r="AY17" s="9"/>
      <c r="AZ17" s="9"/>
      <c r="BA17" s="9"/>
      <c r="BB17" s="9"/>
      <c r="BC17" s="9"/>
      <c r="BD17" s="9"/>
      <c r="BE17" s="9"/>
      <c r="BF17" s="16"/>
      <c r="BG17" s="10"/>
      <c r="BH17" s="25"/>
      <c r="BI17" s="32" t="s">
        <v>11</v>
      </c>
      <c r="BJ17" s="33">
        <f>BS222/BU223</f>
        <v>0.29444444444444445</v>
      </c>
      <c r="BK17" s="34">
        <f>BU222/BU223</f>
        <v>0.56666666666666665</v>
      </c>
      <c r="BL17" s="34">
        <f>BW222/BU223</f>
        <v>0.1388888888888889</v>
      </c>
      <c r="BM17" s="3"/>
      <c r="BN17" s="9"/>
      <c r="BO17" s="9"/>
      <c r="BP17" s="9"/>
      <c r="BQ17" s="9"/>
      <c r="BR17" s="9"/>
      <c r="BS17" s="9"/>
      <c r="BT17" s="9"/>
      <c r="BU17" s="9"/>
      <c r="BV17" s="9"/>
      <c r="BW17" s="9"/>
      <c r="BX17" s="9"/>
      <c r="CC17" s="32" t="s">
        <v>11</v>
      </c>
      <c r="CD17" s="33">
        <f>CM222/CO223</f>
        <v>0.3045977011494253</v>
      </c>
      <c r="CE17" s="34">
        <f>CO222/CO223</f>
        <v>0.55172413793103448</v>
      </c>
      <c r="CF17" s="34">
        <f>CQ222/CO223</f>
        <v>0.14367816091954022</v>
      </c>
      <c r="CG17" s="3"/>
      <c r="CH17" s="9"/>
      <c r="CI17" s="9"/>
      <c r="CJ17" s="9"/>
      <c r="CK17" s="9"/>
      <c r="CL17" s="9"/>
      <c r="CM17" s="9"/>
      <c r="CN17" s="9"/>
      <c r="CO17" s="9"/>
      <c r="CP17" s="9"/>
      <c r="CQ17" s="9"/>
      <c r="CR17" s="9"/>
      <c r="CS17" s="10"/>
      <c r="CT17" s="25"/>
      <c r="CU17" s="32" t="s">
        <v>11</v>
      </c>
      <c r="CV17" s="33">
        <f>DE222/DG223</f>
        <v>0.22556390977443608</v>
      </c>
      <c r="CW17" s="34">
        <f>DG222/DG223</f>
        <v>0.66917293233082709</v>
      </c>
      <c r="CX17" s="34">
        <f>DI222/DG223</f>
        <v>0.10526315789473684</v>
      </c>
      <c r="CY17" s="3"/>
      <c r="CZ17" s="9"/>
      <c r="DA17" s="9"/>
      <c r="DB17" s="9"/>
      <c r="DC17" s="9"/>
      <c r="DD17" s="9"/>
      <c r="DE17" s="9"/>
      <c r="DF17" s="9"/>
      <c r="DG17" s="9"/>
      <c r="DH17" s="9"/>
      <c r="DI17" s="9"/>
      <c r="DJ17" s="9"/>
      <c r="DK17" s="15"/>
      <c r="DL17" s="10"/>
      <c r="DM17" s="25"/>
      <c r="DN17" s="32" t="s">
        <v>11</v>
      </c>
      <c r="DO17" s="33">
        <f>DX222/DZ223</f>
        <v>0.18018018018018017</v>
      </c>
      <c r="DP17" s="34">
        <f>DZ222/DZ223</f>
        <v>0.72972972972972971</v>
      </c>
      <c r="DQ17" s="34">
        <f>EB222/DZ223</f>
        <v>9.0090090090090086E-2</v>
      </c>
      <c r="DR17" s="3"/>
      <c r="DS17" s="9"/>
      <c r="DT17" s="9"/>
      <c r="DU17" s="9"/>
      <c r="DV17" s="9"/>
      <c r="DW17" s="9"/>
      <c r="DX17" s="9"/>
      <c r="DY17" s="9"/>
      <c r="DZ17" s="9"/>
      <c r="EA17" s="9"/>
      <c r="EB17" s="9"/>
      <c r="EC17" s="9"/>
      <c r="ED17" s="16"/>
      <c r="EE17" s="10"/>
      <c r="EF17" s="25"/>
      <c r="EG17" s="32" t="s">
        <v>11</v>
      </c>
      <c r="EH17" s="33">
        <f>EQ222/ES223</f>
        <v>0.20289855072463769</v>
      </c>
      <c r="EI17" s="34">
        <f>ES222/ES223</f>
        <v>0.75362318840579712</v>
      </c>
      <c r="EJ17" s="34">
        <f>EU222/ES223</f>
        <v>4.3478260869565216E-2</v>
      </c>
      <c r="EK17" s="3"/>
      <c r="EL17" s="9"/>
      <c r="EM17" s="9"/>
      <c r="EN17" s="9"/>
      <c r="EO17" s="9"/>
      <c r="EP17" s="9"/>
      <c r="EQ17" s="9"/>
      <c r="ER17" s="9"/>
      <c r="ES17" s="9"/>
      <c r="ET17" s="9"/>
      <c r="EU17" s="9"/>
      <c r="EV17" s="9"/>
      <c r="FA17" s="32" t="s">
        <v>11</v>
      </c>
      <c r="FB17" s="33" t="e">
        <f>FK222/FM223</f>
        <v>#DIV/0!</v>
      </c>
      <c r="FC17" s="34" t="e">
        <f>FM222/FM223</f>
        <v>#DIV/0!</v>
      </c>
      <c r="FD17" s="34" t="e">
        <f>FO222/FM223</f>
        <v>#DIV/0!</v>
      </c>
      <c r="FE17" s="3"/>
      <c r="FF17" s="9"/>
      <c r="FG17" s="9"/>
      <c r="FH17" s="9"/>
      <c r="FI17" s="9"/>
      <c r="FJ17" s="9"/>
      <c r="FK17" s="9"/>
      <c r="FL17" s="9"/>
      <c r="FM17" s="9"/>
      <c r="FN17" s="9"/>
      <c r="FO17" s="9"/>
      <c r="FP17" s="9"/>
      <c r="FQ17" s="10"/>
      <c r="FR17" s="25"/>
      <c r="FS17" s="32" t="s">
        <v>11</v>
      </c>
      <c r="FT17" s="33" t="e">
        <f>GC222/GE223</f>
        <v>#DIV/0!</v>
      </c>
      <c r="FU17" s="34" t="e">
        <f>GE222/GE223</f>
        <v>#DIV/0!</v>
      </c>
      <c r="FV17" s="34" t="e">
        <f>GG222/GE223</f>
        <v>#DIV/0!</v>
      </c>
      <c r="FW17" s="3"/>
      <c r="FX17" s="9"/>
      <c r="FY17" s="9"/>
      <c r="FZ17" s="9"/>
      <c r="GA17" s="9"/>
      <c r="GB17" s="9"/>
      <c r="GC17" s="9"/>
      <c r="GD17" s="9"/>
      <c r="GE17" s="9"/>
      <c r="GF17" s="9"/>
      <c r="GG17" s="9"/>
      <c r="GH17" s="9"/>
      <c r="GI17" s="15"/>
      <c r="GJ17" s="10"/>
      <c r="GK17" s="25"/>
      <c r="GL17" s="32" t="s">
        <v>11</v>
      </c>
      <c r="GM17" s="33" t="e">
        <f>GV222/GX223</f>
        <v>#DIV/0!</v>
      </c>
      <c r="GN17" s="34" t="e">
        <f>GX222/GX223</f>
        <v>#DIV/0!</v>
      </c>
      <c r="GO17" s="34" t="e">
        <f>GZ222/GX223</f>
        <v>#DIV/0!</v>
      </c>
      <c r="GP17" s="3"/>
      <c r="GQ17" s="9"/>
      <c r="GR17" s="9"/>
      <c r="GS17" s="9"/>
      <c r="GT17" s="9"/>
      <c r="GU17" s="9"/>
      <c r="GV17" s="9"/>
      <c r="GW17" s="9"/>
      <c r="GX17" s="9"/>
      <c r="GY17" s="9"/>
      <c r="GZ17" s="9"/>
      <c r="HA17" s="9"/>
      <c r="HB17" s="16"/>
      <c r="HC17" s="10"/>
      <c r="HD17" s="25"/>
      <c r="HE17" s="32" t="s">
        <v>11</v>
      </c>
      <c r="HF17" s="33" t="e">
        <f>HO222/HQ223</f>
        <v>#DIV/0!</v>
      </c>
      <c r="HG17" s="34" t="e">
        <f>HQ222/HQ223</f>
        <v>#DIV/0!</v>
      </c>
      <c r="HH17" s="34" t="e">
        <f>HS222/HQ223</f>
        <v>#DIV/0!</v>
      </c>
      <c r="HI17" s="3"/>
      <c r="HJ17" s="9"/>
      <c r="HK17" s="9"/>
      <c r="HL17" s="9"/>
      <c r="HM17" s="9"/>
      <c r="HN17" s="9"/>
      <c r="HO17" s="9"/>
      <c r="HP17" s="9"/>
      <c r="HQ17" s="9"/>
      <c r="HR17" s="9"/>
      <c r="HS17" s="9"/>
      <c r="HT17" s="9"/>
    </row>
    <row r="18" spans="2:228" s="2" customFormat="1" ht="18.95" hidden="1" customHeight="1">
      <c r="E18" s="32" t="s">
        <v>32</v>
      </c>
      <c r="F18" s="34">
        <f>P222/Q224</f>
        <v>0.42562971134399707</v>
      </c>
      <c r="G18" s="34">
        <f>R222/Q224</f>
        <v>0.28093399521970952</v>
      </c>
      <c r="H18" s="34">
        <f>T222/Q224</f>
        <v>0.29343629343629346</v>
      </c>
      <c r="I18" s="3"/>
      <c r="U18" s="4"/>
      <c r="W18" s="32" t="s">
        <v>32</v>
      </c>
      <c r="X18" s="34">
        <f>AH222/AI224</f>
        <v>0.41736317066594769</v>
      </c>
      <c r="Y18" s="34">
        <f>AJ222/AI224</f>
        <v>0.27365866810461043</v>
      </c>
      <c r="Z18" s="34">
        <f>AL222/AI224</f>
        <v>0.30897816122944188</v>
      </c>
      <c r="AA18" s="3"/>
      <c r="AN18" s="4"/>
      <c r="AP18" s="32" t="s">
        <v>32</v>
      </c>
      <c r="AQ18" s="34">
        <f>BA222/BB224</f>
        <v>0.41643906879958381</v>
      </c>
      <c r="AR18" s="34">
        <f>BC222/BB224</f>
        <v>0.27662895044869296</v>
      </c>
      <c r="AS18" s="34">
        <f>BE222/BB224</f>
        <v>0.30693198075172323</v>
      </c>
      <c r="AT18" s="3"/>
      <c r="BG18" s="4"/>
      <c r="BI18" s="32" t="s">
        <v>32</v>
      </c>
      <c r="BJ18" s="34">
        <f>BT222/BU224</f>
        <v>0.41862819539357127</v>
      </c>
      <c r="BK18" s="34">
        <f>BV222/BU224</f>
        <v>0.27436092128575046</v>
      </c>
      <c r="BL18" s="34">
        <f>BX222/BU224</f>
        <v>0.30701088332067833</v>
      </c>
      <c r="BM18" s="3"/>
      <c r="CC18" s="32" t="s">
        <v>32</v>
      </c>
      <c r="CD18" s="34">
        <f>CN222/CO224</f>
        <v>0.42020352444775377</v>
      </c>
      <c r="CE18" s="34">
        <f>CP222/CO224</f>
        <v>0.27450980392156865</v>
      </c>
      <c r="CF18" s="34">
        <f>CR222/CO224</f>
        <v>0.30528667163067758</v>
      </c>
      <c r="CG18" s="3"/>
      <c r="CS18" s="4"/>
      <c r="CU18" s="32" t="s">
        <v>32</v>
      </c>
      <c r="CV18" s="34">
        <f>DF222/DG224</f>
        <v>0.38810581193280558</v>
      </c>
      <c r="CW18" s="34">
        <f>DH222/DG224</f>
        <v>0.34234408186908671</v>
      </c>
      <c r="CX18" s="34">
        <f>DJ222/DG224</f>
        <v>0.26955010619810776</v>
      </c>
      <c r="CY18" s="3"/>
      <c r="DL18" s="4"/>
      <c r="DN18" s="32" t="s">
        <v>32</v>
      </c>
      <c r="DO18" s="34">
        <f>DY222/DZ224</f>
        <v>0.3462897526501767</v>
      </c>
      <c r="DP18" s="34">
        <f>EA222/DZ224</f>
        <v>0.39777889954568402</v>
      </c>
      <c r="DQ18" s="34">
        <f>EC222/DZ224</f>
        <v>0.25593134780413934</v>
      </c>
      <c r="DR18" s="3"/>
      <c r="EE18" s="4"/>
      <c r="EG18" s="32" t="s">
        <v>32</v>
      </c>
      <c r="EH18" s="34">
        <f>ER222/ES224</f>
        <v>0.41331072488342518</v>
      </c>
      <c r="EI18" s="34">
        <f>ET222/ES224</f>
        <v>0.44425604069520985</v>
      </c>
      <c r="EJ18" s="34">
        <f>EV222/ES224</f>
        <v>0.14243323442136499</v>
      </c>
      <c r="EK18" s="3"/>
      <c r="FA18" s="32" t="s">
        <v>32</v>
      </c>
      <c r="FB18" s="34" t="e">
        <f>FL222/FM224</f>
        <v>#DIV/0!</v>
      </c>
      <c r="FC18" s="34" t="e">
        <f>FN222/FM224</f>
        <v>#DIV/0!</v>
      </c>
      <c r="FD18" s="34" t="e">
        <f>FP222/FM224</f>
        <v>#DIV/0!</v>
      </c>
      <c r="FE18" s="3"/>
      <c r="FQ18" s="4"/>
      <c r="FS18" s="32" t="s">
        <v>32</v>
      </c>
      <c r="FT18" s="34" t="e">
        <f>GD222/GE224</f>
        <v>#DIV/0!</v>
      </c>
      <c r="FU18" s="34" t="e">
        <f>GF222/GE224</f>
        <v>#DIV/0!</v>
      </c>
      <c r="FV18" s="34" t="e">
        <f>GH222/GE224</f>
        <v>#DIV/0!</v>
      </c>
      <c r="FW18" s="3"/>
      <c r="GJ18" s="4"/>
      <c r="GL18" s="32" t="s">
        <v>32</v>
      </c>
      <c r="GM18" s="34" t="e">
        <f>GW222/GX224</f>
        <v>#DIV/0!</v>
      </c>
      <c r="GN18" s="34" t="e">
        <f>GY222/GX224</f>
        <v>#DIV/0!</v>
      </c>
      <c r="GO18" s="34" t="e">
        <f>HA222/GX224</f>
        <v>#DIV/0!</v>
      </c>
      <c r="GP18" s="3"/>
      <c r="HC18" s="4"/>
      <c r="HE18" s="32" t="s">
        <v>32</v>
      </c>
      <c r="HF18" s="34" t="e">
        <f>HP222/HQ224</f>
        <v>#DIV/0!</v>
      </c>
      <c r="HG18" s="34" t="e">
        <f>HR222/HQ224</f>
        <v>#DIV/0!</v>
      </c>
      <c r="HH18" s="34" t="e">
        <f>HT222/HQ224</f>
        <v>#DIV/0!</v>
      </c>
      <c r="HI18" s="3"/>
    </row>
    <row r="19" spans="2:228" s="2" customFormat="1" ht="20.100000000000001" customHeight="1" thickBot="1">
      <c r="C19" s="35"/>
      <c r="D19" s="35"/>
      <c r="E19" s="36"/>
      <c r="F19" s="35"/>
      <c r="G19" s="35"/>
      <c r="H19" s="35"/>
      <c r="I19" s="37"/>
      <c r="J19" s="35"/>
      <c r="K19" s="35"/>
      <c r="L19" s="35"/>
      <c r="M19" s="35"/>
      <c r="N19" s="35"/>
      <c r="O19" s="35"/>
      <c r="P19" s="35"/>
      <c r="Q19" s="35"/>
      <c r="R19" s="35"/>
      <c r="S19" s="35"/>
      <c r="T19" s="35"/>
      <c r="U19" s="38"/>
      <c r="V19" s="35"/>
      <c r="W19" s="35"/>
      <c r="X19" s="37"/>
      <c r="Y19" s="37"/>
      <c r="Z19" s="37"/>
      <c r="AA19" s="37"/>
      <c r="AB19" s="35"/>
      <c r="AC19" s="35"/>
      <c r="AD19" s="35"/>
      <c r="AE19" s="35"/>
      <c r="AF19" s="35"/>
      <c r="AG19" s="35"/>
      <c r="AH19" s="35"/>
      <c r="AI19" s="35"/>
      <c r="AJ19" s="35"/>
      <c r="AK19" s="35"/>
      <c r="AL19" s="35"/>
      <c r="AM19" s="35"/>
      <c r="AN19" s="38"/>
      <c r="AO19" s="35"/>
      <c r="AP19" s="35"/>
      <c r="AQ19" s="37"/>
      <c r="AR19" s="37"/>
      <c r="AS19" s="37"/>
      <c r="AT19" s="37"/>
      <c r="AU19" s="35"/>
      <c r="AV19" s="35"/>
      <c r="AW19" s="35"/>
      <c r="AX19" s="35"/>
      <c r="AY19" s="35"/>
      <c r="AZ19" s="35"/>
      <c r="BA19" s="35"/>
      <c r="BB19" s="35"/>
      <c r="BC19" s="35"/>
      <c r="BD19" s="35"/>
      <c r="BE19" s="35"/>
      <c r="BF19" s="35"/>
      <c r="BG19" s="38"/>
      <c r="BH19" s="35"/>
      <c r="BI19" s="35"/>
      <c r="BJ19" s="37"/>
      <c r="BK19" s="37"/>
      <c r="BL19" s="37"/>
      <c r="BM19" s="37"/>
      <c r="BN19" s="37"/>
      <c r="BO19" s="37"/>
      <c r="BP19" s="37"/>
      <c r="BQ19" s="37"/>
      <c r="BR19" s="37"/>
      <c r="BS19" s="37"/>
      <c r="BT19" s="37"/>
      <c r="BU19" s="37"/>
      <c r="BV19" s="37"/>
      <c r="BW19" s="37"/>
      <c r="BX19" s="37"/>
      <c r="BY19" s="37"/>
      <c r="BZ19" s="37"/>
      <c r="CA19" s="35"/>
      <c r="CB19" s="35"/>
      <c r="CC19" s="36"/>
      <c r="CD19" s="35"/>
      <c r="CE19" s="35"/>
      <c r="CF19" s="35"/>
      <c r="CG19" s="37"/>
      <c r="CH19" s="35"/>
      <c r="CI19" s="35"/>
      <c r="CJ19" s="35"/>
      <c r="CK19" s="35"/>
      <c r="CL19" s="35"/>
      <c r="CM19" s="35"/>
      <c r="CN19" s="35"/>
      <c r="CO19" s="35"/>
      <c r="CP19" s="35"/>
      <c r="CQ19" s="35"/>
      <c r="CR19" s="35"/>
      <c r="CS19" s="38"/>
      <c r="CT19" s="35"/>
      <c r="CU19" s="35"/>
      <c r="CV19" s="37"/>
      <c r="CW19" s="37"/>
      <c r="CX19" s="37"/>
      <c r="CY19" s="37"/>
      <c r="CZ19" s="35"/>
      <c r="DA19" s="35"/>
      <c r="DB19" s="35"/>
      <c r="DC19" s="35"/>
      <c r="DD19" s="35"/>
      <c r="DE19" s="35"/>
      <c r="DF19" s="35"/>
      <c r="DG19" s="35"/>
      <c r="DH19" s="35"/>
      <c r="DI19" s="35"/>
      <c r="DJ19" s="35"/>
      <c r="DK19" s="35"/>
      <c r="DL19" s="38"/>
      <c r="DM19" s="35"/>
      <c r="DN19" s="35"/>
      <c r="DO19" s="37"/>
      <c r="DP19" s="37"/>
      <c r="DQ19" s="37"/>
      <c r="DR19" s="37"/>
      <c r="DS19" s="35"/>
      <c r="DT19" s="35"/>
      <c r="DU19" s="35"/>
      <c r="DV19" s="35"/>
      <c r="DW19" s="35"/>
      <c r="DX19" s="35"/>
      <c r="DY19" s="35"/>
      <c r="DZ19" s="35"/>
      <c r="EA19" s="35"/>
      <c r="EB19" s="35"/>
      <c r="EC19" s="35"/>
      <c r="ED19" s="35"/>
      <c r="EE19" s="38"/>
      <c r="EF19" s="35"/>
      <c r="EG19" s="35"/>
      <c r="EH19" s="37"/>
      <c r="EI19" s="37"/>
      <c r="EJ19" s="37"/>
      <c r="EK19" s="37"/>
      <c r="EL19" s="35"/>
      <c r="EM19" s="35"/>
      <c r="EN19" s="35"/>
      <c r="EO19" s="35"/>
      <c r="EP19" s="35"/>
      <c r="EQ19" s="35"/>
      <c r="ER19" s="35"/>
      <c r="ES19" s="35"/>
      <c r="ET19" s="35"/>
      <c r="EU19" s="35"/>
      <c r="EV19" s="35"/>
      <c r="EW19" s="35"/>
      <c r="EX19" s="35"/>
      <c r="EY19" s="35"/>
      <c r="EZ19" s="35"/>
      <c r="FA19" s="36"/>
      <c r="FB19" s="35"/>
      <c r="FC19" s="35"/>
      <c r="FD19" s="35"/>
      <c r="FE19" s="37"/>
      <c r="FF19" s="35"/>
      <c r="FG19" s="35"/>
      <c r="FH19" s="35"/>
      <c r="FI19" s="35"/>
      <c r="FJ19" s="35"/>
      <c r="FK19" s="35"/>
      <c r="FL19" s="35"/>
      <c r="FM19" s="35"/>
      <c r="FN19" s="35"/>
      <c r="FO19" s="35"/>
      <c r="FP19" s="35"/>
      <c r="FQ19" s="38"/>
      <c r="FR19" s="35"/>
      <c r="FS19" s="35"/>
      <c r="FT19" s="37"/>
      <c r="FU19" s="37"/>
      <c r="FV19" s="37"/>
      <c r="FW19" s="37"/>
      <c r="FX19" s="35"/>
      <c r="FY19" s="35"/>
      <c r="FZ19" s="35"/>
      <c r="GA19" s="35"/>
      <c r="GB19" s="35"/>
      <c r="GC19" s="35"/>
      <c r="GD19" s="35"/>
      <c r="GE19" s="35"/>
      <c r="GF19" s="35"/>
      <c r="GG19" s="35"/>
      <c r="GH19" s="35"/>
      <c r="GI19" s="35"/>
      <c r="GJ19" s="38"/>
      <c r="GK19" s="35"/>
      <c r="GL19" s="35"/>
      <c r="GM19" s="37"/>
      <c r="GN19" s="37"/>
      <c r="GO19" s="37"/>
      <c r="GP19" s="37"/>
      <c r="GQ19" s="35"/>
      <c r="GR19" s="35"/>
      <c r="GS19" s="35"/>
      <c r="GT19" s="35"/>
      <c r="GU19" s="35"/>
      <c r="GV19" s="35"/>
      <c r="GW19" s="35"/>
      <c r="GX19" s="35"/>
      <c r="GY19" s="35"/>
      <c r="GZ19" s="35"/>
      <c r="HA19" s="35"/>
      <c r="HB19" s="35"/>
      <c r="HC19" s="38"/>
      <c r="HD19" s="35"/>
      <c r="HE19" s="35"/>
      <c r="HF19" s="37"/>
      <c r="HG19" s="37"/>
      <c r="HH19" s="37"/>
      <c r="HI19" s="37"/>
      <c r="HJ19" s="35"/>
      <c r="HK19" s="35"/>
      <c r="HL19" s="35"/>
      <c r="HM19" s="35"/>
    </row>
    <row r="20" spans="2:228" ht="8.1" customHeight="1">
      <c r="B20" s="39"/>
      <c r="D20" s="40"/>
      <c r="E20" s="40"/>
      <c r="F20" s="40"/>
      <c r="H20" s="42"/>
      <c r="J20" s="43"/>
      <c r="K20" s="43"/>
      <c r="L20" s="43"/>
      <c r="M20" s="43"/>
      <c r="N20" s="43"/>
      <c r="O20" s="43"/>
      <c r="P20" s="43"/>
      <c r="Q20" s="43"/>
      <c r="R20" s="43"/>
      <c r="S20" s="43"/>
      <c r="T20" s="43"/>
      <c r="V20" s="40"/>
      <c r="W20" s="40"/>
      <c r="X20" s="40"/>
      <c r="Z20" s="42"/>
      <c r="AB20" s="43"/>
      <c r="AC20" s="43"/>
      <c r="AD20" s="43"/>
      <c r="AE20" s="43"/>
      <c r="AF20" s="43"/>
      <c r="AG20" s="43"/>
      <c r="AH20" s="43"/>
      <c r="AI20" s="43"/>
      <c r="AJ20" s="43"/>
      <c r="AK20" s="43"/>
      <c r="AL20" s="43"/>
      <c r="AM20" s="44"/>
      <c r="AO20" s="40"/>
      <c r="AP20" s="40"/>
      <c r="AQ20" s="40"/>
      <c r="AS20" s="42"/>
      <c r="AU20" s="43"/>
      <c r="AV20" s="43"/>
      <c r="AW20" s="43"/>
      <c r="AX20" s="43"/>
      <c r="AY20" s="43"/>
      <c r="AZ20" s="43"/>
      <c r="BA20" s="43"/>
      <c r="BB20" s="43"/>
      <c r="BC20" s="43"/>
      <c r="BD20" s="43"/>
      <c r="BE20" s="43"/>
      <c r="BF20" s="40"/>
      <c r="BH20" s="40"/>
      <c r="BI20" s="40"/>
      <c r="BJ20" s="40"/>
      <c r="BL20" s="42"/>
      <c r="BN20" s="43"/>
      <c r="BO20" s="43"/>
      <c r="BP20" s="43"/>
      <c r="BQ20" s="43"/>
      <c r="BR20" s="43"/>
      <c r="BS20" s="43"/>
      <c r="BT20" s="43"/>
      <c r="BU20" s="43"/>
      <c r="BV20" s="43"/>
      <c r="BW20" s="43"/>
      <c r="BX20" s="43"/>
      <c r="CB20" s="40"/>
      <c r="CC20" s="40"/>
      <c r="CD20" s="40"/>
      <c r="CF20" s="42"/>
      <c r="CH20" s="43"/>
      <c r="CI20" s="43"/>
      <c r="CJ20" s="43"/>
      <c r="CK20" s="43"/>
      <c r="CL20" s="43"/>
      <c r="CM20" s="43"/>
      <c r="CN20" s="43"/>
      <c r="CO20" s="43"/>
      <c r="CP20" s="43"/>
      <c r="CQ20" s="43"/>
      <c r="CR20" s="43"/>
      <c r="CT20" s="40"/>
      <c r="CU20" s="40"/>
      <c r="CV20" s="40"/>
      <c r="CX20" s="42"/>
      <c r="CZ20" s="43"/>
      <c r="DA20" s="43"/>
      <c r="DB20" s="43"/>
      <c r="DC20" s="43"/>
      <c r="DD20" s="43"/>
      <c r="DE20" s="43"/>
      <c r="DF20" s="43"/>
      <c r="DG20" s="43"/>
      <c r="DH20" s="43"/>
      <c r="DI20" s="43"/>
      <c r="DJ20" s="43"/>
      <c r="DK20" s="44"/>
      <c r="DM20" s="40"/>
      <c r="DN20" s="40"/>
      <c r="DO20" s="40"/>
      <c r="DQ20" s="42"/>
      <c r="DS20" s="43"/>
      <c r="DT20" s="43"/>
      <c r="DU20" s="43"/>
      <c r="DV20" s="43"/>
      <c r="DW20" s="43"/>
      <c r="DX20" s="43"/>
      <c r="DY20" s="43"/>
      <c r="DZ20" s="43"/>
      <c r="EA20" s="43"/>
      <c r="EB20" s="43"/>
      <c r="EC20" s="43"/>
      <c r="ED20" s="40"/>
      <c r="EF20" s="40"/>
      <c r="EG20" s="40"/>
      <c r="EH20" s="40"/>
      <c r="EJ20" s="42"/>
      <c r="EL20" s="43"/>
      <c r="EM20" s="43"/>
      <c r="EN20" s="43"/>
      <c r="EO20" s="43"/>
      <c r="EP20" s="43"/>
      <c r="EQ20" s="43"/>
      <c r="ER20" s="43"/>
      <c r="ES20" s="43"/>
      <c r="ET20" s="43"/>
      <c r="EU20" s="43"/>
      <c r="EV20" s="43"/>
      <c r="EZ20" s="40"/>
      <c r="FA20" s="40"/>
      <c r="FB20" s="40"/>
      <c r="FD20" s="42"/>
      <c r="FF20" s="43"/>
      <c r="FG20" s="43"/>
      <c r="FH20" s="43"/>
      <c r="FI20" s="43"/>
      <c r="FJ20" s="43"/>
      <c r="FK20" s="43"/>
      <c r="FL20" s="43"/>
      <c r="FM20" s="43"/>
      <c r="FN20" s="43"/>
      <c r="FO20" s="43"/>
      <c r="FP20" s="43"/>
      <c r="FR20" s="40"/>
      <c r="FS20" s="40"/>
      <c r="FT20" s="40"/>
      <c r="FV20" s="42"/>
      <c r="FX20" s="43"/>
      <c r="FY20" s="43"/>
      <c r="FZ20" s="43"/>
      <c r="GA20" s="43"/>
      <c r="GB20" s="43"/>
      <c r="GC20" s="43"/>
      <c r="GD20" s="43"/>
      <c r="GE20" s="43"/>
      <c r="GF20" s="43"/>
      <c r="GG20" s="43"/>
      <c r="GH20" s="43"/>
      <c r="GI20" s="44"/>
      <c r="GK20" s="40"/>
      <c r="GL20" s="40"/>
      <c r="GM20" s="40"/>
      <c r="GO20" s="42"/>
      <c r="GQ20" s="43"/>
      <c r="GR20" s="43"/>
      <c r="GS20" s="43"/>
      <c r="GT20" s="43"/>
      <c r="GU20" s="43"/>
      <c r="GV20" s="43"/>
      <c r="GW20" s="43"/>
      <c r="GX20" s="43"/>
      <c r="GY20" s="43"/>
      <c r="GZ20" s="43"/>
      <c r="HA20" s="43"/>
      <c r="HB20" s="40"/>
      <c r="HD20" s="40"/>
      <c r="HE20" s="40"/>
      <c r="HF20" s="40"/>
      <c r="HH20" s="42"/>
      <c r="HJ20" s="43"/>
      <c r="HK20" s="43"/>
      <c r="HL20" s="43"/>
      <c r="HM20" s="43"/>
      <c r="HN20" s="43"/>
      <c r="HO20" s="43"/>
      <c r="HP20" s="43"/>
      <c r="HQ20" s="43"/>
      <c r="HR20" s="43"/>
      <c r="HS20" s="43"/>
      <c r="HT20" s="43"/>
    </row>
    <row r="21" spans="2:228">
      <c r="D21" s="46" t="s">
        <v>8</v>
      </c>
      <c r="E21" s="47" t="s">
        <v>99</v>
      </c>
      <c r="K21" s="40"/>
      <c r="M21" s="42"/>
      <c r="O21" s="209" t="s">
        <v>26</v>
      </c>
      <c r="P21" s="209"/>
      <c r="Q21" s="209"/>
      <c r="R21" s="209"/>
      <c r="S21" s="210">
        <f>Q224/Q223/AVERAGE('MAXES+CHART'!$D$17,'MAXES+CHART'!$D$18,'MAXES+CHART'!$D$19)</f>
        <v>0.49990808823529415</v>
      </c>
      <c r="T21" s="210"/>
      <c r="V21" s="46" t="s">
        <v>22</v>
      </c>
      <c r="W21" s="47" t="s">
        <v>98</v>
      </c>
      <c r="AG21" s="209" t="s">
        <v>26</v>
      </c>
      <c r="AH21" s="209"/>
      <c r="AI21" s="209"/>
      <c r="AJ21" s="209"/>
      <c r="AK21" s="210">
        <f>AI224/AI223/AVERAGE('MAXES+CHART'!$D$17,'MAXES+CHART'!$D$18,'MAXES+CHART'!$D$19)</f>
        <v>0.51513888888888881</v>
      </c>
      <c r="AL21" s="210"/>
      <c r="AO21" s="46" t="s">
        <v>27</v>
      </c>
      <c r="AP21" s="47" t="s">
        <v>97</v>
      </c>
      <c r="AZ21" s="209" t="s">
        <v>26</v>
      </c>
      <c r="BA21" s="209"/>
      <c r="BB21" s="209"/>
      <c r="BC21" s="209"/>
      <c r="BD21" s="210">
        <f>BB224/BB223/AVERAGE('MAXES+CHART'!$D$17,'MAXES+CHART'!$D$18,'MAXES+CHART'!$D$19)</f>
        <v>0.53395833333333331</v>
      </c>
      <c r="BE21" s="210"/>
      <c r="BH21" s="46" t="s">
        <v>28</v>
      </c>
      <c r="BI21" s="47" t="s">
        <v>96</v>
      </c>
      <c r="BS21" s="209" t="s">
        <v>26</v>
      </c>
      <c r="BT21" s="209"/>
      <c r="BU21" s="209"/>
      <c r="BV21" s="209"/>
      <c r="BW21" s="210">
        <f>BU224/BU223/AVERAGE('MAXES+CHART'!$D$17,'MAXES+CHART'!$D$18,'MAXES+CHART'!$D$19)</f>
        <v>0.54874999999999996</v>
      </c>
      <c r="BX21" s="210"/>
      <c r="CB21" s="46" t="s">
        <v>33</v>
      </c>
      <c r="CC21" s="47" t="s">
        <v>95</v>
      </c>
      <c r="CI21" s="40"/>
      <c r="CK21" s="42"/>
      <c r="CM21" s="209" t="s">
        <v>26</v>
      </c>
      <c r="CN21" s="209"/>
      <c r="CO21" s="209"/>
      <c r="CP21" s="209"/>
      <c r="CQ21" s="210">
        <f>CO224/CO223/AVERAGE('MAXES+CHART'!$D$17,'MAXES+CHART'!$D$18,'MAXES+CHART'!$D$19)</f>
        <v>0.57887931034482765</v>
      </c>
      <c r="CR21" s="210"/>
      <c r="CT21" s="46" t="s">
        <v>34</v>
      </c>
      <c r="CU21" s="47" t="s">
        <v>94</v>
      </c>
      <c r="DE21" s="209" t="s">
        <v>26</v>
      </c>
      <c r="DF21" s="209"/>
      <c r="DG21" s="209"/>
      <c r="DH21" s="209"/>
      <c r="DI21" s="210">
        <f>DG224/DG223/AVERAGE('MAXES+CHART'!$D$17,'MAXES+CHART'!$D$18,'MAXES+CHART'!$D$19)</f>
        <v>0.48674812030075187</v>
      </c>
      <c r="DJ21" s="210"/>
      <c r="DM21" s="46" t="s">
        <v>35</v>
      </c>
      <c r="DN21" s="47" t="s">
        <v>93</v>
      </c>
      <c r="DX21" s="209" t="s">
        <v>26</v>
      </c>
      <c r="DY21" s="209"/>
      <c r="DZ21" s="209"/>
      <c r="EA21" s="209"/>
      <c r="EB21" s="210">
        <f>DZ224/DZ223/AVERAGE('MAXES+CHART'!$D$17,'MAXES+CHART'!$D$18,'MAXES+CHART'!$D$19)</f>
        <v>0.44617117117117117</v>
      </c>
      <c r="EC21" s="210"/>
      <c r="EF21" s="46" t="s">
        <v>36</v>
      </c>
      <c r="EG21" s="47" t="s">
        <v>92</v>
      </c>
      <c r="EQ21" s="209" t="s">
        <v>26</v>
      </c>
      <c r="ER21" s="209"/>
      <c r="ES21" s="209"/>
      <c r="ET21" s="209"/>
      <c r="EU21" s="210">
        <f>ES224/ES223/AVERAGE('MAXES+CHART'!$D$17,'MAXES+CHART'!$D$18,'MAXES+CHART'!$D$19)</f>
        <v>0.42735507246376814</v>
      </c>
      <c r="EV21" s="210"/>
      <c r="EZ21" s="46" t="s">
        <v>37</v>
      </c>
      <c r="FA21" s="47" t="s">
        <v>91</v>
      </c>
      <c r="FG21" s="40"/>
      <c r="FI21" s="42"/>
      <c r="FK21" s="209" t="s">
        <v>26</v>
      </c>
      <c r="FL21" s="209"/>
      <c r="FM21" s="209"/>
      <c r="FN21" s="209"/>
      <c r="FO21" s="210" t="e">
        <f>FM224/FM223/AVERAGE('MAXES+CHART'!$D$17,'MAXES+CHART'!$D$18,'MAXES+CHART'!$D$19)</f>
        <v>#DIV/0!</v>
      </c>
      <c r="FP21" s="210"/>
      <c r="FR21" s="46" t="s">
        <v>38</v>
      </c>
      <c r="FS21" s="47" t="str">
        <f>IF((QUOTIENT($E$6-$E$8,7)-9)&lt;=0,ABS(QUOTIENT($E$6-$E$8,7)-9)+1&amp;" WEEKS POST-MEET",IF(OR($E$6="",ISTEXT($E$6)),"",QUOTIENT($E$6-$E$8,7)-9&amp;" WEEKS OUT"))</f>
        <v>10 WEEKS POST-MEET</v>
      </c>
      <c r="GC21" s="209" t="s">
        <v>26</v>
      </c>
      <c r="GD21" s="209"/>
      <c r="GE21" s="209"/>
      <c r="GF21" s="209"/>
      <c r="GG21" s="210" t="e">
        <f>GE224/GE223/AVERAGE('MAXES+CHART'!$D$17,'MAXES+CHART'!$D$18,'MAXES+CHART'!$D$19)</f>
        <v>#DIV/0!</v>
      </c>
      <c r="GH21" s="210"/>
      <c r="GK21" s="46" t="s">
        <v>39</v>
      </c>
      <c r="GL21" s="47" t="str">
        <f>IF((QUOTIENT($E$6-$E$8,7)-10)&lt;=0,ABS(QUOTIENT($E$6-$E$8,7)-10)+1&amp;" WEEKS POST-MEET",IF(OR($E$6="",ISTEXT($E$6)),"",QUOTIENT($E$6-$E$8,7)-10&amp;" WEEKS OUT"))</f>
        <v>11 WEEKS POST-MEET</v>
      </c>
      <c r="GV21" s="209" t="s">
        <v>26</v>
      </c>
      <c r="GW21" s="209"/>
      <c r="GX21" s="209"/>
      <c r="GY21" s="209"/>
      <c r="GZ21" s="210" t="e">
        <f>GX224/GX223/AVERAGE('MAXES+CHART'!$D$17,'MAXES+CHART'!$D$18,'MAXES+CHART'!$D$19)</f>
        <v>#DIV/0!</v>
      </c>
      <c r="HA21" s="210"/>
      <c r="HD21" s="46" t="s">
        <v>40</v>
      </c>
      <c r="HE21" s="47" t="str">
        <f>IF((QUOTIENT($E$6-$E$8,7)-11)&lt;=0,ABS(QUOTIENT($E$6-$E$8,7)-11)+1&amp;" WEEKS POST-MEET",IF(OR($E$6="",ISTEXT($E$6)),"",QUOTIENT($E$6-$E$8,7)-11&amp;" WEEKS OUT"))</f>
        <v>12 WEEKS POST-MEET</v>
      </c>
      <c r="HO21" s="209" t="s">
        <v>26</v>
      </c>
      <c r="HP21" s="209"/>
      <c r="HQ21" s="209"/>
      <c r="HR21" s="209"/>
      <c r="HS21" s="210" t="e">
        <f>HQ224/HQ223/AVERAGE('MAXES+CHART'!$D$17,'MAXES+CHART'!$D$18,'MAXES+CHART'!$D$19)</f>
        <v>#DIV/0!</v>
      </c>
      <c r="HT21" s="210"/>
    </row>
    <row r="22" spans="2:228" ht="9" customHeight="1">
      <c r="D22" s="47"/>
      <c r="K22" s="40"/>
      <c r="M22" s="42"/>
      <c r="V22" s="47"/>
      <c r="AO22" s="47"/>
      <c r="BH22" s="47"/>
      <c r="CB22" s="47"/>
      <c r="CI22" s="40"/>
      <c r="CK22" s="42"/>
      <c r="CT22" s="47"/>
      <c r="DM22" s="47"/>
      <c r="EF22" s="47"/>
      <c r="EZ22" s="47"/>
      <c r="FG22" s="40"/>
      <c r="FI22" s="42"/>
      <c r="FR22" s="47"/>
      <c r="GK22" s="47"/>
      <c r="HD22" s="47"/>
    </row>
    <row r="23" spans="2:228">
      <c r="D23" s="47" t="s">
        <v>15</v>
      </c>
      <c r="E23" s="47" t="s">
        <v>82</v>
      </c>
      <c r="K23" s="40"/>
      <c r="M23" s="42"/>
      <c r="O23" s="211" t="s">
        <v>12</v>
      </c>
      <c r="P23" s="211"/>
      <c r="Q23" s="211" t="s">
        <v>2</v>
      </c>
      <c r="R23" s="211"/>
      <c r="S23" s="211" t="s">
        <v>13</v>
      </c>
      <c r="T23" s="211"/>
      <c r="V23" s="47" t="s">
        <v>15</v>
      </c>
      <c r="AG23" s="211" t="s">
        <v>12</v>
      </c>
      <c r="AH23" s="211"/>
      <c r="AI23" s="211" t="s">
        <v>2</v>
      </c>
      <c r="AJ23" s="211"/>
      <c r="AK23" s="211" t="s">
        <v>13</v>
      </c>
      <c r="AL23" s="211"/>
      <c r="AO23" s="47" t="s">
        <v>15</v>
      </c>
      <c r="AZ23" s="211" t="s">
        <v>12</v>
      </c>
      <c r="BA23" s="211"/>
      <c r="BB23" s="211" t="s">
        <v>2</v>
      </c>
      <c r="BC23" s="211"/>
      <c r="BD23" s="211" t="s">
        <v>13</v>
      </c>
      <c r="BE23" s="211"/>
      <c r="BH23" s="47" t="s">
        <v>15</v>
      </c>
      <c r="BS23" s="211" t="s">
        <v>12</v>
      </c>
      <c r="BT23" s="211"/>
      <c r="BU23" s="211" t="s">
        <v>2</v>
      </c>
      <c r="BV23" s="211"/>
      <c r="BW23" s="211" t="s">
        <v>13</v>
      </c>
      <c r="BX23" s="211"/>
      <c r="CB23" s="47" t="s">
        <v>15</v>
      </c>
      <c r="CI23" s="40"/>
      <c r="CK23" s="42"/>
      <c r="CM23" s="211" t="s">
        <v>12</v>
      </c>
      <c r="CN23" s="211"/>
      <c r="CO23" s="211" t="s">
        <v>2</v>
      </c>
      <c r="CP23" s="211"/>
      <c r="CQ23" s="211" t="s">
        <v>13</v>
      </c>
      <c r="CR23" s="211"/>
      <c r="CT23" s="47" t="s">
        <v>15</v>
      </c>
      <c r="DE23" s="211" t="s">
        <v>12</v>
      </c>
      <c r="DF23" s="211"/>
      <c r="DG23" s="211" t="s">
        <v>2</v>
      </c>
      <c r="DH23" s="211"/>
      <c r="DI23" s="211" t="s">
        <v>13</v>
      </c>
      <c r="DJ23" s="211"/>
      <c r="DM23" s="47" t="s">
        <v>15</v>
      </c>
      <c r="DX23" s="211" t="s">
        <v>12</v>
      </c>
      <c r="DY23" s="211"/>
      <c r="DZ23" s="211" t="s">
        <v>2</v>
      </c>
      <c r="EA23" s="211"/>
      <c r="EB23" s="211" t="s">
        <v>13</v>
      </c>
      <c r="EC23" s="211"/>
      <c r="EF23" s="47" t="s">
        <v>15</v>
      </c>
      <c r="EQ23" s="211" t="s">
        <v>12</v>
      </c>
      <c r="ER23" s="211"/>
      <c r="ES23" s="211" t="s">
        <v>2</v>
      </c>
      <c r="ET23" s="211"/>
      <c r="EU23" s="211" t="s">
        <v>13</v>
      </c>
      <c r="EV23" s="211"/>
      <c r="EZ23" s="47" t="s">
        <v>15</v>
      </c>
      <c r="FG23" s="40"/>
      <c r="FI23" s="42"/>
      <c r="FK23" s="211" t="s">
        <v>12</v>
      </c>
      <c r="FL23" s="211"/>
      <c r="FM23" s="211" t="s">
        <v>2</v>
      </c>
      <c r="FN23" s="211"/>
      <c r="FO23" s="211" t="s">
        <v>13</v>
      </c>
      <c r="FP23" s="211"/>
      <c r="FR23" s="47" t="s">
        <v>15</v>
      </c>
      <c r="GC23" s="211" t="s">
        <v>12</v>
      </c>
      <c r="GD23" s="211"/>
      <c r="GE23" s="211" t="s">
        <v>2</v>
      </c>
      <c r="GF23" s="211"/>
      <c r="GG23" s="211" t="s">
        <v>13</v>
      </c>
      <c r="GH23" s="211"/>
      <c r="GK23" s="47" t="s">
        <v>15</v>
      </c>
      <c r="GV23" s="211" t="s">
        <v>12</v>
      </c>
      <c r="GW23" s="211"/>
      <c r="GX23" s="211" t="s">
        <v>2</v>
      </c>
      <c r="GY23" s="211"/>
      <c r="GZ23" s="211" t="s">
        <v>13</v>
      </c>
      <c r="HA23" s="211"/>
      <c r="HD23" s="47" t="s">
        <v>15</v>
      </c>
      <c r="HO23" s="211" t="s">
        <v>12</v>
      </c>
      <c r="HP23" s="211"/>
      <c r="HQ23" s="211" t="s">
        <v>2</v>
      </c>
      <c r="HR23" s="211"/>
      <c r="HS23" s="211" t="s">
        <v>13</v>
      </c>
      <c r="HT23" s="211"/>
    </row>
    <row r="24" spans="2:228" outlineLevel="1">
      <c r="C24" s="48"/>
      <c r="D24" s="49"/>
      <c r="E24" s="50"/>
      <c r="F24" s="51" t="s">
        <v>44</v>
      </c>
      <c r="G24" s="51" t="s">
        <v>45</v>
      </c>
      <c r="H24" s="51" t="s">
        <v>1</v>
      </c>
      <c r="I24" s="51" t="s">
        <v>46</v>
      </c>
      <c r="K24" s="52" t="s">
        <v>9</v>
      </c>
      <c r="L24" s="52"/>
      <c r="M24" s="56" t="s">
        <v>30</v>
      </c>
      <c r="O24" s="53" t="s">
        <v>11</v>
      </c>
      <c r="P24" s="53" t="s">
        <v>10</v>
      </c>
      <c r="Q24" s="53" t="s">
        <v>11</v>
      </c>
      <c r="R24" s="53" t="s">
        <v>10</v>
      </c>
      <c r="S24" s="53" t="s">
        <v>11</v>
      </c>
      <c r="T24" s="53" t="s">
        <v>10</v>
      </c>
      <c r="U24" s="48" t="s">
        <v>3</v>
      </c>
      <c r="V24" s="49"/>
      <c r="W24" s="50"/>
      <c r="X24" s="51" t="s">
        <v>44</v>
      </c>
      <c r="Y24" s="51" t="s">
        <v>45</v>
      </c>
      <c r="Z24" s="51" t="s">
        <v>1</v>
      </c>
      <c r="AA24" s="51" t="s">
        <v>46</v>
      </c>
      <c r="AC24" s="52" t="s">
        <v>9</v>
      </c>
      <c r="AD24" s="52"/>
      <c r="AE24" s="56" t="s">
        <v>30</v>
      </c>
      <c r="AG24" s="53" t="s">
        <v>11</v>
      </c>
      <c r="AH24" s="53" t="s">
        <v>10</v>
      </c>
      <c r="AI24" s="53" t="s">
        <v>11</v>
      </c>
      <c r="AJ24" s="53" t="s">
        <v>10</v>
      </c>
      <c r="AK24" s="53" t="s">
        <v>11</v>
      </c>
      <c r="AL24" s="53" t="s">
        <v>10</v>
      </c>
      <c r="AN24" s="48" t="s">
        <v>3</v>
      </c>
      <c r="AO24" s="49"/>
      <c r="AP24" s="50"/>
      <c r="AQ24" s="51" t="s">
        <v>44</v>
      </c>
      <c r="AR24" s="51" t="s">
        <v>45</v>
      </c>
      <c r="AS24" s="51" t="s">
        <v>1</v>
      </c>
      <c r="AT24" s="51" t="s">
        <v>46</v>
      </c>
      <c r="AV24" s="52" t="s">
        <v>9</v>
      </c>
      <c r="AW24" s="52"/>
      <c r="AX24" s="56" t="s">
        <v>30</v>
      </c>
      <c r="AZ24" s="53" t="s">
        <v>11</v>
      </c>
      <c r="BA24" s="53" t="s">
        <v>10</v>
      </c>
      <c r="BB24" s="53" t="s">
        <v>11</v>
      </c>
      <c r="BC24" s="53" t="s">
        <v>10</v>
      </c>
      <c r="BD24" s="53" t="s">
        <v>11</v>
      </c>
      <c r="BE24" s="53" t="s">
        <v>10</v>
      </c>
      <c r="BG24" s="48" t="s">
        <v>3</v>
      </c>
      <c r="BH24" s="49"/>
      <c r="BI24" s="50"/>
      <c r="BJ24" s="51" t="s">
        <v>44</v>
      </c>
      <c r="BK24" s="51" t="s">
        <v>45</v>
      </c>
      <c r="BL24" s="51" t="s">
        <v>1</v>
      </c>
      <c r="BM24" s="51" t="s">
        <v>46</v>
      </c>
      <c r="BO24" s="52" t="s">
        <v>9</v>
      </c>
      <c r="BP24" s="52"/>
      <c r="BQ24" s="56" t="s">
        <v>30</v>
      </c>
      <c r="BS24" s="53" t="s">
        <v>11</v>
      </c>
      <c r="BT24" s="53" t="s">
        <v>10</v>
      </c>
      <c r="BU24" s="53" t="s">
        <v>11</v>
      </c>
      <c r="BV24" s="53" t="s">
        <v>10</v>
      </c>
      <c r="BW24" s="53" t="s">
        <v>11</v>
      </c>
      <c r="BX24" s="53" t="s">
        <v>10</v>
      </c>
      <c r="CA24" s="48" t="s">
        <v>3</v>
      </c>
      <c r="CB24" s="49"/>
      <c r="CC24" s="50"/>
      <c r="CD24" s="51" t="s">
        <v>44</v>
      </c>
      <c r="CE24" s="51" t="s">
        <v>45</v>
      </c>
      <c r="CF24" s="51" t="s">
        <v>1</v>
      </c>
      <c r="CG24" s="51" t="s">
        <v>46</v>
      </c>
      <c r="CI24" s="52" t="s">
        <v>9</v>
      </c>
      <c r="CJ24" s="52"/>
      <c r="CK24" s="56" t="s">
        <v>30</v>
      </c>
      <c r="CM24" s="53" t="s">
        <v>11</v>
      </c>
      <c r="CN24" s="53" t="s">
        <v>10</v>
      </c>
      <c r="CO24" s="53" t="s">
        <v>11</v>
      </c>
      <c r="CP24" s="53" t="s">
        <v>10</v>
      </c>
      <c r="CQ24" s="53" t="s">
        <v>11</v>
      </c>
      <c r="CR24" s="53" t="s">
        <v>10</v>
      </c>
      <c r="CS24" s="48" t="s">
        <v>3</v>
      </c>
      <c r="CT24" s="49"/>
      <c r="CU24" s="50"/>
      <c r="CV24" s="51" t="s">
        <v>44</v>
      </c>
      <c r="CW24" s="51" t="s">
        <v>45</v>
      </c>
      <c r="CX24" s="51" t="s">
        <v>1</v>
      </c>
      <c r="CY24" s="51" t="s">
        <v>46</v>
      </c>
      <c r="DA24" s="52" t="s">
        <v>9</v>
      </c>
      <c r="DB24" s="52"/>
      <c r="DC24" s="56" t="s">
        <v>30</v>
      </c>
      <c r="DE24" s="53" t="s">
        <v>11</v>
      </c>
      <c r="DF24" s="53" t="s">
        <v>10</v>
      </c>
      <c r="DG24" s="53" t="s">
        <v>11</v>
      </c>
      <c r="DH24" s="53" t="s">
        <v>10</v>
      </c>
      <c r="DI24" s="53" t="s">
        <v>11</v>
      </c>
      <c r="DJ24" s="53" t="s">
        <v>10</v>
      </c>
      <c r="DL24" s="48" t="s">
        <v>3</v>
      </c>
      <c r="DM24" s="49"/>
      <c r="DN24" s="50"/>
      <c r="DO24" s="51" t="s">
        <v>44</v>
      </c>
      <c r="DP24" s="51" t="s">
        <v>45</v>
      </c>
      <c r="DQ24" s="51" t="s">
        <v>1</v>
      </c>
      <c r="DR24" s="51" t="s">
        <v>46</v>
      </c>
      <c r="DT24" s="52" t="s">
        <v>9</v>
      </c>
      <c r="DU24" s="52"/>
      <c r="DV24" s="56" t="s">
        <v>30</v>
      </c>
      <c r="DX24" s="53" t="s">
        <v>11</v>
      </c>
      <c r="DY24" s="53" t="s">
        <v>10</v>
      </c>
      <c r="DZ24" s="53" t="s">
        <v>11</v>
      </c>
      <c r="EA24" s="53" t="s">
        <v>10</v>
      </c>
      <c r="EB24" s="53" t="s">
        <v>11</v>
      </c>
      <c r="EC24" s="53" t="s">
        <v>10</v>
      </c>
      <c r="EE24" s="48" t="s">
        <v>3</v>
      </c>
      <c r="EF24" s="49"/>
      <c r="EG24" s="50"/>
      <c r="EH24" s="51" t="s">
        <v>44</v>
      </c>
      <c r="EI24" s="51" t="s">
        <v>45</v>
      </c>
      <c r="EJ24" s="51" t="s">
        <v>1</v>
      </c>
      <c r="EK24" s="51" t="s">
        <v>46</v>
      </c>
      <c r="EM24" s="52" t="s">
        <v>9</v>
      </c>
      <c r="EN24" s="52"/>
      <c r="EO24" s="56" t="s">
        <v>30</v>
      </c>
      <c r="EQ24" s="53" t="s">
        <v>11</v>
      </c>
      <c r="ER24" s="53" t="s">
        <v>10</v>
      </c>
      <c r="ES24" s="53" t="s">
        <v>11</v>
      </c>
      <c r="ET24" s="53" t="s">
        <v>10</v>
      </c>
      <c r="EU24" s="53" t="s">
        <v>11</v>
      </c>
      <c r="EV24" s="53" t="s">
        <v>10</v>
      </c>
      <c r="EY24" s="48" t="s">
        <v>3</v>
      </c>
      <c r="EZ24" s="49"/>
      <c r="FA24" s="50"/>
      <c r="FB24" s="51" t="s">
        <v>44</v>
      </c>
      <c r="FC24" s="51" t="s">
        <v>45</v>
      </c>
      <c r="FD24" s="51" t="s">
        <v>1</v>
      </c>
      <c r="FE24" s="51" t="s">
        <v>46</v>
      </c>
      <c r="FG24" s="52" t="s">
        <v>9</v>
      </c>
      <c r="FH24" s="52"/>
      <c r="FI24" s="56" t="s">
        <v>30</v>
      </c>
      <c r="FK24" s="53" t="s">
        <v>11</v>
      </c>
      <c r="FL24" s="53" t="s">
        <v>10</v>
      </c>
      <c r="FM24" s="53" t="s">
        <v>11</v>
      </c>
      <c r="FN24" s="53" t="s">
        <v>10</v>
      </c>
      <c r="FO24" s="53" t="s">
        <v>11</v>
      </c>
      <c r="FP24" s="53" t="s">
        <v>10</v>
      </c>
      <c r="FQ24" s="48" t="s">
        <v>3</v>
      </c>
      <c r="FR24" s="49"/>
      <c r="FS24" s="50"/>
      <c r="FT24" s="51" t="s">
        <v>44</v>
      </c>
      <c r="FU24" s="51" t="s">
        <v>45</v>
      </c>
      <c r="FV24" s="51" t="s">
        <v>1</v>
      </c>
      <c r="FW24" s="51" t="s">
        <v>46</v>
      </c>
      <c r="FY24" s="52" t="s">
        <v>9</v>
      </c>
      <c r="FZ24" s="52"/>
      <c r="GA24" s="56" t="s">
        <v>30</v>
      </c>
      <c r="GC24" s="53" t="s">
        <v>11</v>
      </c>
      <c r="GD24" s="53" t="s">
        <v>10</v>
      </c>
      <c r="GE24" s="53" t="s">
        <v>11</v>
      </c>
      <c r="GF24" s="53" t="s">
        <v>10</v>
      </c>
      <c r="GG24" s="53" t="s">
        <v>11</v>
      </c>
      <c r="GH24" s="53" t="s">
        <v>10</v>
      </c>
      <c r="GJ24" s="48" t="s">
        <v>3</v>
      </c>
      <c r="GK24" s="49"/>
      <c r="GL24" s="50"/>
      <c r="GM24" s="51" t="s">
        <v>44</v>
      </c>
      <c r="GN24" s="51" t="s">
        <v>45</v>
      </c>
      <c r="GO24" s="51" t="s">
        <v>1</v>
      </c>
      <c r="GP24" s="51" t="s">
        <v>46</v>
      </c>
      <c r="GR24" s="52" t="s">
        <v>9</v>
      </c>
      <c r="GS24" s="52"/>
      <c r="GT24" s="56" t="s">
        <v>30</v>
      </c>
      <c r="GV24" s="53" t="s">
        <v>11</v>
      </c>
      <c r="GW24" s="53" t="s">
        <v>10</v>
      </c>
      <c r="GX24" s="53" t="s">
        <v>11</v>
      </c>
      <c r="GY24" s="53" t="s">
        <v>10</v>
      </c>
      <c r="GZ24" s="53" t="s">
        <v>11</v>
      </c>
      <c r="HA24" s="53" t="s">
        <v>10</v>
      </c>
      <c r="HC24" s="48" t="s">
        <v>3</v>
      </c>
      <c r="HD24" s="49"/>
      <c r="HE24" s="50"/>
      <c r="HF24" s="51" t="s">
        <v>44</v>
      </c>
      <c r="HG24" s="51" t="s">
        <v>45</v>
      </c>
      <c r="HH24" s="51" t="s">
        <v>1</v>
      </c>
      <c r="HI24" s="51" t="s">
        <v>46</v>
      </c>
      <c r="HK24" s="52" t="s">
        <v>9</v>
      </c>
      <c r="HL24" s="52"/>
      <c r="HM24" s="56" t="s">
        <v>30</v>
      </c>
      <c r="HO24" s="53" t="s">
        <v>11</v>
      </c>
      <c r="HP24" s="53" t="s">
        <v>10</v>
      </c>
      <c r="HQ24" s="53" t="s">
        <v>11</v>
      </c>
      <c r="HR24" s="53" t="s">
        <v>10</v>
      </c>
      <c r="HS24" s="53" t="s">
        <v>11</v>
      </c>
      <c r="HT24" s="53" t="s">
        <v>10</v>
      </c>
    </row>
    <row r="25" spans="2:228" outlineLevel="1">
      <c r="C25" s="39" t="s">
        <v>61</v>
      </c>
      <c r="D25" s="54" t="s">
        <v>12</v>
      </c>
      <c r="E25" s="89" t="s">
        <v>74</v>
      </c>
      <c r="F25" s="85">
        <v>4</v>
      </c>
      <c r="G25" s="76">
        <v>5</v>
      </c>
      <c r="H25" s="77">
        <v>0.73</v>
      </c>
      <c r="I25" s="76">
        <f>IFERROR(IF(D25="ACC"," ",IF('MAXES+CHART'!$D$16="lbs",MROUND(IF(D25="SQUAT",'MAXES+CHART'!$D$17*H25, IF(D25="BENCH",'MAXES+CHART'!$D$18*H25, IF(D25="DEADLIFT",'MAXES+CHART'!$D$19*H25,))),5),MROUND(IF(D25="SQUAT",'MAXES+CHART'!$D$17*H25, IF(D25="BENCH",'MAXES+CHART'!$D$18*H25, IF(D25="DEADLIFT",'MAXES+CHART'!$D$19*H25,))),2.5))),"")</f>
        <v>145</v>
      </c>
      <c r="J25" s="55"/>
      <c r="K25" s="95"/>
      <c r="M25" s="200"/>
      <c r="N25" s="55"/>
      <c r="O25" s="57">
        <f t="shared" ref="O25:O54" si="0">IF(D25="SQUAT",F25*G25, "")</f>
        <v>20</v>
      </c>
      <c r="P25" s="57">
        <f t="shared" ref="P25:P54" si="1">IF(D25="SQUAT",I25*O25,"")</f>
        <v>2900</v>
      </c>
      <c r="Q25" s="57" t="str">
        <f t="shared" ref="Q25:Q54" si="2">IF(D25="BENCH",F25*G25, "")</f>
        <v/>
      </c>
      <c r="R25" s="57" t="str">
        <f t="shared" ref="R25:R54" si="3">IF(D25="BENCH",I25*Q25,"")</f>
        <v/>
      </c>
      <c r="S25" s="57" t="str">
        <f t="shared" ref="S25:S54" si="4">IF(D25="DEADLIFT",F25*G25, "")</f>
        <v/>
      </c>
      <c r="T25" s="57" t="str">
        <f t="shared" ref="T25:T54" si="5">IF(D25="DEADLIFT",I25*S25,"")</f>
        <v/>
      </c>
      <c r="U25" s="39" t="str">
        <f>IF(ISBLANK($C25),"",$C25)</f>
        <v>SQ1</v>
      </c>
      <c r="V25" s="54" t="str">
        <f>IF(ISBLANK($D25),"",$D25)</f>
        <v>SQUAT</v>
      </c>
      <c r="W25" s="89" t="str">
        <f>IF(ISBLANK($E25),"",$E25)</f>
        <v>Squat</v>
      </c>
      <c r="X25" s="85">
        <v>5</v>
      </c>
      <c r="Y25" s="76">
        <f>IF(ISBLANK($G25),"",$G25)</f>
        <v>5</v>
      </c>
      <c r="Z25" s="77">
        <v>0.75</v>
      </c>
      <c r="AA25" s="76">
        <f>IFERROR(IF(V25="ACC"," ",IF('MAXES+CHART'!$D$16="lbs",MROUND(IF(V25="SQUAT",'MAXES+CHART'!$D$17*Z25, IF(V25="BENCH",'MAXES+CHART'!$D$18*Z25, IF(V25="DEADLIFT",'MAXES+CHART'!$D$19*Z25,))),5),MROUND(IF(V25="SQUAT",'MAXES+CHART'!$D$17*Z25, IF(V25="BENCH",'MAXES+CHART'!$D$18*Z25, IF(V25="DEADLIFT",'MAXES+CHART'!$D$19*Z25,))),2.5))),"")</f>
        <v>150</v>
      </c>
      <c r="AB25" s="55"/>
      <c r="AC25" s="95"/>
      <c r="AE25" s="200"/>
      <c r="AG25" s="57">
        <f>IFERROR(IF(V25="SQUAT",X25*Y25,""),"")</f>
        <v>25</v>
      </c>
      <c r="AH25" s="57">
        <f>IFERROR(IF(V25="SQUAT",AA25*AG25,""),"")</f>
        <v>3750</v>
      </c>
      <c r="AI25" s="57" t="str">
        <f>IFERROR(IF(V25="BENCH",X25*Y25, ""),"")</f>
        <v/>
      </c>
      <c r="AJ25" s="57" t="str">
        <f>IFERROR(IF(V25="BENCH",AA25*AI25,""),"")</f>
        <v/>
      </c>
      <c r="AK25" s="57" t="str">
        <f>IFERROR(IF(V25="DEADLIFT",X25*Y25, ""),"")</f>
        <v/>
      </c>
      <c r="AL25" s="57" t="str">
        <f>IFERROR(IF(V25="DEADLIFT",AA25*AK25,""),"")</f>
        <v/>
      </c>
      <c r="AN25" s="39" t="str">
        <f>IF(ISBLANK($C25),"",$C25)</f>
        <v>SQ1</v>
      </c>
      <c r="AO25" s="54" t="str">
        <f>IF(ISBLANK($D25),"",$D25)</f>
        <v>SQUAT</v>
      </c>
      <c r="AP25" s="89" t="str">
        <f>IF(ISBLANK($E25),"",$E25)</f>
        <v>Squat</v>
      </c>
      <c r="AQ25" s="85">
        <v>5</v>
      </c>
      <c r="AR25" s="76">
        <f>IF(ISBLANK($G25),"",$G25)</f>
        <v>5</v>
      </c>
      <c r="AS25" s="77">
        <v>0.78</v>
      </c>
      <c r="AT25" s="76">
        <f>IFERROR(IF(AO25="ACC"," ",IF('MAXES+CHART'!$D$16="lbs",MROUND(IF(AO25="SQUAT",'MAXES+CHART'!$D$17*AS25, IF(AO25="BENCH",'MAXES+CHART'!$D$18*AS25, IF(AO25="DEADLIFT",'MAXES+CHART'!$D$19*AS25,))),5),MROUND(IF(AO25="SQUAT",'MAXES+CHART'!$D$17*AS25, IF(AO25="BENCH",'MAXES+CHART'!$D$18*AS25, IF(AO25="DEADLIFT",'MAXES+CHART'!$D$19*AS25,))),2.5))),"")</f>
        <v>155</v>
      </c>
      <c r="AU25" s="55"/>
      <c r="AV25" s="95"/>
      <c r="AX25" s="200"/>
      <c r="AZ25" s="57">
        <f>IFERROR(IF(AO25="SQUAT",AQ25*AR25,""),"")</f>
        <v>25</v>
      </c>
      <c r="BA25" s="57">
        <f>IFERROR(IF(AO25="SQUAT",AT25*AZ25,""),"")</f>
        <v>3875</v>
      </c>
      <c r="BB25" s="57" t="str">
        <f>IFERROR(IF(AO25="BENCH",AQ25*AR25, ""),"")</f>
        <v/>
      </c>
      <c r="BC25" s="57" t="str">
        <f>IFERROR(IF(AO25="BENCH",AT25*BB25,""),"")</f>
        <v/>
      </c>
      <c r="BD25" s="57" t="str">
        <f>IFERROR(IF(AO25="DEADLIFT",AQ25*AR25, ""),"")</f>
        <v/>
      </c>
      <c r="BE25" s="57" t="str">
        <f>IFERROR(IF(AO25="DEADLIFT",AT25*BD25,""),"")</f>
        <v/>
      </c>
      <c r="BG25" s="39" t="str">
        <f>IF(ISBLANK($C25),"",$C25)</f>
        <v>SQ1</v>
      </c>
      <c r="BH25" s="54" t="str">
        <f>IF(ISBLANK($D25),"",$D25)</f>
        <v>SQUAT</v>
      </c>
      <c r="BI25" s="89" t="str">
        <f>IF(ISBLANK($E25),"",$E25)</f>
        <v>Squat</v>
      </c>
      <c r="BJ25" s="85">
        <v>5</v>
      </c>
      <c r="BK25" s="76">
        <f>IF(ISBLANK($G25),"",$G25)</f>
        <v>5</v>
      </c>
      <c r="BL25" s="77">
        <v>0.8</v>
      </c>
      <c r="BM25" s="76">
        <f>IFERROR(IF(BH25="ACC"," ",IF('MAXES+CHART'!$D$16="lbs",MROUND(IF(BH25="SQUAT",'MAXES+CHART'!$D$17*BL25, IF(BH25="BENCH",'MAXES+CHART'!$D$18*BL25, IF(BH25="DEADLIFT",'MAXES+CHART'!$D$19*BL25,))),5),MROUND(IF(BH25="SQUAT",'MAXES+CHART'!$D$17*BL25, IF(BH25="BENCH",'MAXES+CHART'!$D$18*BL25, IF(BH25="DEADLIFT",'MAXES+CHART'!$D$19*BL25,))),2.5))),"")</f>
        <v>160</v>
      </c>
      <c r="BN25" s="55"/>
      <c r="BO25" s="95"/>
      <c r="BQ25" s="200"/>
      <c r="BS25" s="57">
        <f>IFERROR(IF(BH25="SQUAT",BJ25*BK25,""),"")</f>
        <v>25</v>
      </c>
      <c r="BT25" s="57">
        <f>IFERROR(IF(BH25="SQUAT",BM25*BS25,""),"")</f>
        <v>4000</v>
      </c>
      <c r="BU25" s="57" t="str">
        <f>IFERROR(IF(BH25="BENCH",BJ25*BK25, ""),"")</f>
        <v/>
      </c>
      <c r="BV25" s="57" t="str">
        <f>IFERROR(IF(BH25="BENCH",BM25*BU25,""),"")</f>
        <v/>
      </c>
      <c r="BW25" s="57" t="str">
        <f>IFERROR(IF(BH25="DEADLIFT",BJ25*BK25, ""),"")</f>
        <v/>
      </c>
      <c r="BX25" s="57" t="str">
        <f>IFERROR(IF(BH25="DEADLIFT",BM25*BW25,""),"")</f>
        <v/>
      </c>
      <c r="CA25" s="39" t="str">
        <f>IF(ISBLANK($C25),"",$C25)</f>
        <v>SQ1</v>
      </c>
      <c r="CB25" s="54" t="str">
        <f>IF(ISBLANK($D25),"",$D25)</f>
        <v>SQUAT</v>
      </c>
      <c r="CC25" s="89" t="str">
        <f>IF(ISBLANK($E25),"",$E25)</f>
        <v>Squat</v>
      </c>
      <c r="CD25" s="85">
        <v>5</v>
      </c>
      <c r="CE25" s="76">
        <f>IF(ISBLANK($G25),"",$G25)</f>
        <v>5</v>
      </c>
      <c r="CF25" s="77">
        <v>0.82</v>
      </c>
      <c r="CG25" s="76">
        <f>IFERROR(IF(CB25="ACC"," ",IF('MAXES+CHART'!$D$16="lbs",MROUND(IF(CB25="SQUAT",'MAXES+CHART'!$D$17*CF25, IF(CB25="BENCH",'MAXES+CHART'!$D$18*CF25, IF(CB25="DEADLIFT",'MAXES+CHART'!$D$19*CF25,))),5),MROUND(IF(CB25="SQUAT",'MAXES+CHART'!$D$17*CF25, IF(CB25="BENCH",'MAXES+CHART'!$D$18*CF25, IF(CB25="DEADLIFT",'MAXES+CHART'!$D$19*CF25,))),2.5))),"")</f>
        <v>165</v>
      </c>
      <c r="CH25" s="55"/>
      <c r="CI25" s="95"/>
      <c r="CK25" s="200"/>
      <c r="CL25" s="55"/>
      <c r="CM25" s="57">
        <f>IFERROR(IF(CB25="SQUAT",CD25*CE25,""),"")</f>
        <v>25</v>
      </c>
      <c r="CN25" s="57">
        <f>IFERROR(IF(CB25="SQUAT",CG25*CM25,""),"")</f>
        <v>4125</v>
      </c>
      <c r="CO25" s="57" t="str">
        <f>IFERROR(IF(CB25="BENCH",CD25*CE25, ""),"")</f>
        <v/>
      </c>
      <c r="CP25" s="57" t="str">
        <f>IFERROR(IF(CB25="BENCH",CG25*CO25,""),"")</f>
        <v/>
      </c>
      <c r="CQ25" s="57" t="str">
        <f>IFERROR(IF(CB25="DEADLIFT",CD25*CE25, ""),"")</f>
        <v/>
      </c>
      <c r="CR25" s="57" t="str">
        <f>IFERROR(IF(CB25="DEADLIFT",CG25*CQ25,""),"")</f>
        <v/>
      </c>
      <c r="CS25" s="39" t="str">
        <f>IF(ISBLANK($C25),"",$C25)</f>
        <v>SQ1</v>
      </c>
      <c r="CT25" s="54" t="str">
        <f>IF(ISBLANK($CB25),"",$CB25)</f>
        <v>SQUAT</v>
      </c>
      <c r="CU25" s="89" t="str">
        <f>IF(ISBLANK($CC25),"",$CC25)</f>
        <v>Squat</v>
      </c>
      <c r="CV25" s="85">
        <f>IF(ISBLANK($CD25),"",$CD25)</f>
        <v>5</v>
      </c>
      <c r="CW25" s="76">
        <v>3</v>
      </c>
      <c r="CX25" s="77">
        <v>0.86</v>
      </c>
      <c r="CY25" s="76">
        <f>IFERROR(IF(CT25="ACC"," ",IF('MAXES+CHART'!$D$16="lbs",MROUND(IF(CT25="SQUAT",'MAXES+CHART'!$D$17*CX25, IF(CT25="BENCH",'MAXES+CHART'!$D$18*CX25, IF(CT25="DEADLIFT",'MAXES+CHART'!$D$19*CX25,))),5),MROUND(IF(CT25="SQUAT",'MAXES+CHART'!$D$17*CX25, IF(CT25="BENCH",'MAXES+CHART'!$D$18*CX25, IF(CT25="DEADLIFT",'MAXES+CHART'!$D$19*CX25,))),2.5))),"")</f>
        <v>172.5</v>
      </c>
      <c r="CZ25" s="55"/>
      <c r="DA25" s="95"/>
      <c r="DC25" s="200"/>
      <c r="DE25" s="57">
        <f>IFERROR(IF(CT25="SQUAT",CV25*CW25,""),"")</f>
        <v>15</v>
      </c>
      <c r="DF25" s="57">
        <f>IFERROR(IF(CT25="SQUAT",CY25*DE25,""),"")</f>
        <v>2587.5</v>
      </c>
      <c r="DG25" s="57" t="str">
        <f>IFERROR(IF(CT25="BENCH",CV25*CW25, ""),"")</f>
        <v/>
      </c>
      <c r="DH25" s="57" t="str">
        <f>IFERROR(IF(CT25="BENCH",CY25*DG25,""),"")</f>
        <v/>
      </c>
      <c r="DI25" s="57" t="str">
        <f>IFERROR(IF(CT25="DEADLIFT",CV25*CW25, ""),"")</f>
        <v/>
      </c>
      <c r="DJ25" s="57" t="str">
        <f>IFERROR(IF(CT25="DEADLIFT",CY25*DI25,""),"")</f>
        <v/>
      </c>
      <c r="DL25" s="39" t="str">
        <f>IF(ISBLANK($C25),"",$C25)</f>
        <v>SQ1</v>
      </c>
      <c r="DM25" s="54" t="str">
        <f>IF(ISBLANK($CB25),"",$CB25)</f>
        <v>SQUAT</v>
      </c>
      <c r="DN25" s="89" t="str">
        <f>IF(ISBLANK($CC25),"",$CC25)</f>
        <v>Squat</v>
      </c>
      <c r="DO25" s="85">
        <v>4</v>
      </c>
      <c r="DP25" s="76">
        <v>2</v>
      </c>
      <c r="DQ25" s="77">
        <v>0.89</v>
      </c>
      <c r="DR25" s="76">
        <f>IFERROR(IF(DM25="ACC"," ",IF('MAXES+CHART'!$D$16="lbs",MROUND(IF(DM25="SQUAT",'MAXES+CHART'!$D$17*DQ25, IF(DM25="BENCH",'MAXES+CHART'!$D$18*DQ25, IF(DM25="DEADLIFT",'MAXES+CHART'!$D$19*DQ25,))),5),MROUND(IF(DM25="SQUAT",'MAXES+CHART'!$D$17*DQ25, IF(DM25="BENCH",'MAXES+CHART'!$D$18*DQ25, IF(DM25="DEADLIFT",'MAXES+CHART'!$D$19*DQ25,))),2.5))),"")</f>
        <v>177.5</v>
      </c>
      <c r="DS25" s="55"/>
      <c r="DT25" s="95"/>
      <c r="DV25" s="200"/>
      <c r="DX25" s="57">
        <f>IFERROR(IF(DM25="SQUAT",DO25*DP25,""),"")</f>
        <v>8</v>
      </c>
      <c r="DY25" s="57">
        <f>IFERROR(IF(DM25="SQUAT",DR25*DX25,""),"")</f>
        <v>1420</v>
      </c>
      <c r="DZ25" s="57" t="str">
        <f>IFERROR(IF(DM25="BENCH",DO25*DP25, ""),"")</f>
        <v/>
      </c>
      <c r="EA25" s="57" t="str">
        <f>IFERROR(IF(DM25="BENCH",DR25*DZ25,""),"")</f>
        <v/>
      </c>
      <c r="EB25" s="57" t="str">
        <f>IFERROR(IF(DM25="DEADLIFT",DO25*DP25, ""),"")</f>
        <v/>
      </c>
      <c r="EC25" s="57" t="str">
        <f>IFERROR(IF(DM25="DEADLIFT",DR25*EB25,""),"")</f>
        <v/>
      </c>
      <c r="EE25" s="39" t="str">
        <f>IF(ISBLANK($C25),"",$C25)</f>
        <v>SQ1</v>
      </c>
      <c r="EF25" s="54" t="str">
        <f>IF(ISBLANK($CB25),"",$CB25)</f>
        <v>SQUAT</v>
      </c>
      <c r="EG25" s="89" t="str">
        <f>IF(ISBLANK($CC25),"",$CC25)</f>
        <v>Squat</v>
      </c>
      <c r="EH25" s="85">
        <v>1</v>
      </c>
      <c r="EI25" s="76">
        <v>1</v>
      </c>
      <c r="EJ25" s="77">
        <v>0.93</v>
      </c>
      <c r="EK25" s="76">
        <f>IFERROR(IF(EF25="ACC"," ",IF('MAXES+CHART'!$D$16="lbs",MROUND(IF(EF25="SQUAT",'MAXES+CHART'!$D$17*EJ25, IF(EF25="BENCH",'MAXES+CHART'!$D$18*EJ25, IF(EF25="DEADLIFT",'MAXES+CHART'!$D$19*EJ25,))),5),MROUND(IF(EF25="SQUAT",'MAXES+CHART'!$D$17*EJ25, IF(EF25="BENCH",'MAXES+CHART'!$D$18*EJ25, IF(EF25="DEADLIFT",'MAXES+CHART'!$D$19*EJ25,))),2.5))),"")</f>
        <v>185</v>
      </c>
      <c r="EL25" s="55"/>
      <c r="EM25" s="95"/>
      <c r="EO25" s="200"/>
      <c r="EQ25" s="57">
        <f>IFERROR(IF(EF25="SQUAT",EH25*EI25,""),"")</f>
        <v>1</v>
      </c>
      <c r="ER25" s="57">
        <f>IFERROR(IF(EF25="SQUAT",EK25*EQ25,""),"")</f>
        <v>185</v>
      </c>
      <c r="ES25" s="57" t="str">
        <f>IFERROR(IF(EF25="BENCH",EH25*EI25, ""),"")</f>
        <v/>
      </c>
      <c r="ET25" s="57" t="str">
        <f>IFERROR(IF(EF25="BENCH",EK25*ES25,""),"")</f>
        <v/>
      </c>
      <c r="EU25" s="57" t="str">
        <f>IFERROR(IF(EF25="DEADLIFT",EH25*EI25, ""),"")</f>
        <v/>
      </c>
      <c r="EV25" s="57" t="str">
        <f>IFERROR(IF(EF25="DEADLIFT",EK25*EU25,""),"")</f>
        <v/>
      </c>
      <c r="EY25" s="39" t="str">
        <f>IF(ISBLANK($C25),"",$C25)</f>
        <v>SQ1</v>
      </c>
      <c r="EZ25" s="54" t="str">
        <f>IF(ISBLANK($D25),"",$D25)</f>
        <v>SQUAT</v>
      </c>
      <c r="FA25" s="89" t="str">
        <f>IF(ISBLANK($E25),"",$E25)</f>
        <v>Squat</v>
      </c>
      <c r="FB25" s="85" t="s">
        <v>87</v>
      </c>
      <c r="FC25" s="76"/>
      <c r="FD25" s="77"/>
      <c r="FE25" s="76">
        <f>IFERROR(IF(EZ25="ACC"," ",IF('MAXES+CHART'!$D$16="lbs",MROUND(IF(EZ25="SQUAT",'MAXES+CHART'!$D$17*FD25, IF(EZ25="BENCH",'MAXES+CHART'!$D$18*FD25, IF(EZ25="DEADLIFT",'MAXES+CHART'!$D$19*FD25,))),5),MROUND(IF(EZ25="SQUAT",'MAXES+CHART'!$D$17*FD25, IF(EZ25="BENCH",'MAXES+CHART'!$D$18*FD25, IF(EZ25="DEADLIFT",'MAXES+CHART'!$D$19*FD25,))),2.5))),"")</f>
        <v>0</v>
      </c>
      <c r="FF25" s="55"/>
      <c r="FG25" s="124"/>
      <c r="FI25" s="206"/>
      <c r="FJ25" s="55"/>
      <c r="FK25" s="57" t="str">
        <f>IFERROR(IF(EZ25="SQUAT",FB25*FC25,""),"")</f>
        <v/>
      </c>
      <c r="FL25" s="57" t="str">
        <f>IFERROR(IF(EZ25="SQUAT",FE25*FK25,""),"")</f>
        <v/>
      </c>
      <c r="FM25" s="57" t="str">
        <f>IFERROR(IF(EZ25="BENCH",FB25*FC25, ""),"")</f>
        <v/>
      </c>
      <c r="FN25" s="57" t="str">
        <f>IFERROR(IF(EZ25="BENCH",FE25*FM25,""),"")</f>
        <v/>
      </c>
      <c r="FO25" s="57" t="str">
        <f>IFERROR(IF(EZ25="DEADLIFT",FB25*FC25, ""),"")</f>
        <v/>
      </c>
      <c r="FP25" s="57" t="str">
        <f>IFERROR(IF(EZ25="DEADLIFT",FE25*FO25,""),"")</f>
        <v/>
      </c>
      <c r="FQ25" s="39" t="str">
        <f>IF(ISBLANK($C25),"",$C25)</f>
        <v>SQ1</v>
      </c>
      <c r="FR25" s="54" t="str">
        <f>IF(ISBLANK($EZ25),"",$EZ25)</f>
        <v>SQUAT</v>
      </c>
      <c r="FS25" s="89" t="str">
        <f>IF(ISBLANK($FA25),"",$FA25)</f>
        <v>Squat</v>
      </c>
      <c r="FT25" s="85" t="str">
        <f>IF(ISBLANK($FB25),"",$FB25)</f>
        <v>1-3RM</v>
      </c>
      <c r="FU25" s="76" t="str">
        <f>IF(ISBLANK($FC25),"",$FC25)</f>
        <v/>
      </c>
      <c r="FV25" s="77" t="str">
        <f>IF(ISBLANK($FD25),"",$FD25)</f>
        <v/>
      </c>
      <c r="FW25" s="76" t="str">
        <f>IFERROR(IF(FR25="ACC"," ",IF('MAXES+CHART'!$D$16="lbs",MROUND(IF(FR25="SQUAT",'MAXES+CHART'!$D$17*FV25, IF(FR25="BENCH",'MAXES+CHART'!$D$18*FV25, IF(FR25="DEADLIFT",'MAXES+CHART'!$D$19*FV25,))),5),MROUND(IF(FR25="SQUAT",'MAXES+CHART'!$D$17*FV25, IF(FR25="BENCH",'MAXES+CHART'!$D$18*FV25, IF(FR25="DEADLIFT",'MAXES+CHART'!$D$19*FV25,))),2.5))),"")</f>
        <v/>
      </c>
      <c r="FX25" s="55"/>
      <c r="FY25" s="95"/>
      <c r="GA25" s="200"/>
      <c r="GC25" s="57" t="str">
        <f>IFERROR(IF(FR25="SQUAT",FT25*FU25,""),"")</f>
        <v/>
      </c>
      <c r="GD25" s="57" t="str">
        <f>IFERROR(IF(FR25="SQUAT",FW25*GC25,""),"")</f>
        <v/>
      </c>
      <c r="GE25" s="57" t="str">
        <f>IFERROR(IF(FR25="BENCH",FT25*FU25, ""),"")</f>
        <v/>
      </c>
      <c r="GF25" s="57" t="str">
        <f>IFERROR(IF(FR25="BENCH",FW25*GE25,""),"")</f>
        <v/>
      </c>
      <c r="GG25" s="57" t="str">
        <f>IFERROR(IF(FR25="DEADLIFT",FT25*FU25, ""),"")</f>
        <v/>
      </c>
      <c r="GH25" s="57" t="str">
        <f>IFERROR(IF(FR25="DEADLIFT",FW25*GG25,""),"")</f>
        <v/>
      </c>
      <c r="GJ25" s="39" t="str">
        <f>IF(ISBLANK($C25),"",$C25)</f>
        <v>SQ1</v>
      </c>
      <c r="GK25" s="54" t="str">
        <f>IF(ISBLANK($EZ25),"",$EZ25)</f>
        <v>SQUAT</v>
      </c>
      <c r="GL25" s="89" t="str">
        <f>IF(ISBLANK($FA25),"",$FA25)</f>
        <v>Squat</v>
      </c>
      <c r="GM25" s="85" t="str">
        <f>IF(ISBLANK($FB25),"",$FB25)</f>
        <v>1-3RM</v>
      </c>
      <c r="GN25" s="76" t="str">
        <f>IF(ISBLANK($FC25),"",$FC25)</f>
        <v/>
      </c>
      <c r="GO25" s="77" t="str">
        <f>IF(ISBLANK($FD25),"",$FD25)</f>
        <v/>
      </c>
      <c r="GP25" s="76" t="str">
        <f>IFERROR(IF(GK25="ACC"," ",IF('MAXES+CHART'!$D$16="lbs",MROUND(IF(GK25="SQUAT",'MAXES+CHART'!$D$17*GO25, IF(GK25="BENCH",'MAXES+CHART'!$D$18*GO25, IF(GK25="DEADLIFT",'MAXES+CHART'!$D$19*GO25,))),5),MROUND(IF(GK25="SQUAT",'MAXES+CHART'!$D$17*GO25, IF(GK25="BENCH",'MAXES+CHART'!$D$18*GO25, IF(GK25="DEADLIFT",'MAXES+CHART'!$D$19*GO25,))),2.5))),"")</f>
        <v/>
      </c>
      <c r="GQ25" s="55"/>
      <c r="GR25" s="95"/>
      <c r="GT25" s="200"/>
      <c r="GV25" s="57" t="str">
        <f>IFERROR(IF(GK25="SQUAT",GM25*GN25,""),"")</f>
        <v/>
      </c>
      <c r="GW25" s="57" t="str">
        <f>IFERROR(IF(GK25="SQUAT",GP25*GV25,""),"")</f>
        <v/>
      </c>
      <c r="GX25" s="57" t="str">
        <f>IFERROR(IF(GK25="BENCH",GM25*GN25, ""),"")</f>
        <v/>
      </c>
      <c r="GY25" s="57" t="str">
        <f>IFERROR(IF(GK25="BENCH",GP25*GX25,""),"")</f>
        <v/>
      </c>
      <c r="GZ25" s="57" t="str">
        <f>IFERROR(IF(GK25="DEADLIFT",GM25*GN25, ""),"")</f>
        <v/>
      </c>
      <c r="HA25" s="57" t="str">
        <f>IFERROR(IF(GK25="DEADLIFT",GP25*GZ25,""),"")</f>
        <v/>
      </c>
      <c r="HC25" s="39" t="str">
        <f>IF(ISBLANK($C25),"",$C25)</f>
        <v>SQ1</v>
      </c>
      <c r="HD25" s="54" t="str">
        <f>IF(ISBLANK($EZ25),"",$EZ25)</f>
        <v>SQUAT</v>
      </c>
      <c r="HE25" s="89" t="str">
        <f>IF(ISBLANK($FA25),"",$FA25)</f>
        <v>Squat</v>
      </c>
      <c r="HF25" s="85" t="str">
        <f>IF(ISBLANK($FB25),"",$FB25)</f>
        <v>1-3RM</v>
      </c>
      <c r="HG25" s="76" t="str">
        <f>IF(ISBLANK($FC25),"",$FC25)</f>
        <v/>
      </c>
      <c r="HH25" s="77" t="str">
        <f>IF(ISBLANK($FD25),"",$FD25)</f>
        <v/>
      </c>
      <c r="HI25" s="76" t="str">
        <f>IFERROR(IF(HD25="ACC"," ",IF('MAXES+CHART'!$D$16="lbs",MROUND(IF(HD25="SQUAT",'MAXES+CHART'!$D$17*HH25, IF(HD25="BENCH",'MAXES+CHART'!$D$18*HH25, IF(HD25="DEADLIFT",'MAXES+CHART'!$D$19*HH25,))),5),MROUND(IF(HD25="SQUAT",'MAXES+CHART'!$D$17*HH25, IF(HD25="BENCH",'MAXES+CHART'!$D$18*HH25, IF(HD25="DEADLIFT",'MAXES+CHART'!$D$19*HH25,))),2.5))),"")</f>
        <v/>
      </c>
      <c r="HJ25" s="55"/>
      <c r="HK25" s="95"/>
      <c r="HM25" s="200"/>
      <c r="HO25" s="57" t="str">
        <f>IFERROR(IF(HD25="SQUAT",HF25*HG25,""),"")</f>
        <v/>
      </c>
      <c r="HP25" s="57" t="str">
        <f>IFERROR(IF(HD25="SQUAT",HI25*HO25,""),"")</f>
        <v/>
      </c>
      <c r="HQ25" s="57" t="str">
        <f>IFERROR(IF(HD25="BENCH",HF25*HG25, ""),"")</f>
        <v/>
      </c>
      <c r="HR25" s="57" t="str">
        <f>IFERROR(IF(HD25="BENCH",HI25*HQ25,""),"")</f>
        <v/>
      </c>
      <c r="HS25" s="57" t="str">
        <f>IFERROR(IF(HD25="DEADLIFT",HF25*HG25, ""),"")</f>
        <v/>
      </c>
      <c r="HT25" s="57" t="str">
        <f>IFERROR(IF(HD25="DEADLIFT",HI25*HS25,""),"")</f>
        <v/>
      </c>
    </row>
    <row r="26" spans="2:228" outlineLevel="2">
      <c r="C26" s="39"/>
      <c r="D26" s="58" t="str">
        <f>$D$25</f>
        <v>SQUAT</v>
      </c>
      <c r="E26" s="90" t="str">
        <f>$E$25</f>
        <v>Squat</v>
      </c>
      <c r="F26" s="86"/>
      <c r="G26" s="78"/>
      <c r="H26" s="79"/>
      <c r="I26" s="78">
        <f>IF(D26="ACC"," ",IF('MAXES+CHART'!$D$16="lbs",MROUND(IF(D26="SQUAT",'MAXES+CHART'!$D$17*H26, IF(D26="BENCH",'MAXES+CHART'!$D$18*H26, IF(D26="DEADLIFT",'MAXES+CHART'!$D$19*H26,))),5),MROUND(IF(D26="SQUAT",'MAXES+CHART'!$D$17*H26, IF(D26="BENCH",'MAXES+CHART'!$D$18*H26, IF(D26="DEADLIFT",'MAXES+CHART'!$D$19*H26,))),2.5)))</f>
        <v>0</v>
      </c>
      <c r="J26" s="55"/>
      <c r="K26" s="95"/>
      <c r="M26" s="201"/>
      <c r="N26" s="55"/>
      <c r="O26" s="57">
        <f t="shared" si="0"/>
        <v>0</v>
      </c>
      <c r="P26" s="57">
        <f t="shared" si="1"/>
        <v>0</v>
      </c>
      <c r="Q26" s="57" t="str">
        <f t="shared" si="2"/>
        <v/>
      </c>
      <c r="R26" s="57" t="str">
        <f t="shared" si="3"/>
        <v/>
      </c>
      <c r="S26" s="57" t="str">
        <f t="shared" si="4"/>
        <v/>
      </c>
      <c r="T26" s="57" t="str">
        <f t="shared" si="5"/>
        <v/>
      </c>
      <c r="U26" s="39"/>
      <c r="V26" s="58" t="str">
        <f t="shared" ref="V26:V30" si="6">$V$25</f>
        <v>SQUAT</v>
      </c>
      <c r="W26" s="90" t="str">
        <f t="shared" ref="W26:W30" si="7">$W$25</f>
        <v>Squat</v>
      </c>
      <c r="X26" s="86" t="str">
        <f t="shared" ref="X26:X54" si="8">IF(ISBLANK($F26),"",$F26)</f>
        <v/>
      </c>
      <c r="Y26" s="78" t="str">
        <f t="shared" ref="Y26:Y54" si="9">IF(ISBLANK($G26),"",$G26)</f>
        <v/>
      </c>
      <c r="Z26" s="79" t="str">
        <f t="shared" ref="Z26:Z54" si="10">IF(ISBLANK($H26),"",$H26)</f>
        <v/>
      </c>
      <c r="AA26" s="78" t="str">
        <f>IFERROR(IF(V26="ACC"," ",IF('MAXES+CHART'!$D$16="lbs",MROUND(IF(V26="SQUAT",'MAXES+CHART'!$D$17*Z26, IF(V26="BENCH",'MAXES+CHART'!$D$18*Z26, IF(V26="DEADLIFT",'MAXES+CHART'!$D$19*Z26,))),5),MROUND(IF(V26="SQUAT",'MAXES+CHART'!$D$17*Z26, IF(V26="BENCH",'MAXES+CHART'!$D$18*Z26, IF(V26="DEADLIFT",'MAXES+CHART'!$D$19*Z26,))),2.5))),"")</f>
        <v/>
      </c>
      <c r="AB26" s="55"/>
      <c r="AC26" s="95"/>
      <c r="AE26" s="201"/>
      <c r="AG26" s="57" t="str">
        <f t="shared" ref="AG26:AG87" si="11">IFERROR(IF(V26="SQUAT",X26*Y26,""),"")</f>
        <v/>
      </c>
      <c r="AH26" s="57" t="str">
        <f t="shared" ref="AH26:AH87" si="12">IFERROR(IF(V26="SQUAT",AA26*AG26,""),"")</f>
        <v/>
      </c>
      <c r="AI26" s="57" t="str">
        <f t="shared" ref="AI26:AI87" si="13">IFERROR(IF(V26="BENCH",X26*Y26, ""),"")</f>
        <v/>
      </c>
      <c r="AJ26" s="57" t="str">
        <f t="shared" ref="AJ26:AJ87" si="14">IFERROR(IF(V26="BENCH",AA26*AI26,""),"")</f>
        <v/>
      </c>
      <c r="AK26" s="57" t="str">
        <f t="shared" ref="AK26:AK87" si="15">IFERROR(IF(V26="DEADLIFT",X26*Y26, ""),"")</f>
        <v/>
      </c>
      <c r="AL26" s="57" t="str">
        <f t="shared" ref="AL26:AL87" si="16">IFERROR(IF(V26="DEADLIFT",AA26*AK26,""),"")</f>
        <v/>
      </c>
      <c r="AN26" s="39"/>
      <c r="AO26" s="58" t="str">
        <f t="shared" ref="AO26:AO30" si="17">$AO$25</f>
        <v>SQUAT</v>
      </c>
      <c r="AP26" s="90" t="str">
        <f t="shared" ref="AP26:AP30" si="18">$AP$25</f>
        <v>Squat</v>
      </c>
      <c r="AQ26" s="86" t="str">
        <f t="shared" ref="AQ26:AQ54" si="19">IF(ISBLANK($F26),"",$F26)</f>
        <v/>
      </c>
      <c r="AR26" s="78" t="str">
        <f t="shared" ref="AR26:AR54" si="20">IF(ISBLANK($G26),"",$G26)</f>
        <v/>
      </c>
      <c r="AS26" s="79" t="str">
        <f t="shared" ref="AS26:AS54" si="21">IF(ISBLANK($H26),"",$H26)</f>
        <v/>
      </c>
      <c r="AT26" s="78" t="str">
        <f>IFERROR(IF(AO26="ACC"," ",IF('MAXES+CHART'!$D$16="lbs",MROUND(IF(AO26="SQUAT",'MAXES+CHART'!$D$17*AS26, IF(AO26="BENCH",'MAXES+CHART'!$D$18*AS26, IF(AO26="DEADLIFT",'MAXES+CHART'!$D$19*AS26,))),5),MROUND(IF(AO26="SQUAT",'MAXES+CHART'!$D$17*AS26, IF(AO26="BENCH",'MAXES+CHART'!$D$18*AS26, IF(AO26="DEADLIFT",'MAXES+CHART'!$D$19*AS26,))),2.5))),"")</f>
        <v/>
      </c>
      <c r="AU26" s="55"/>
      <c r="AV26" s="95"/>
      <c r="AX26" s="201"/>
      <c r="AZ26" s="57" t="str">
        <f t="shared" ref="AZ26:AZ54" si="22">IFERROR(IF(AO26="SQUAT",AQ26*AR26,""),"")</f>
        <v/>
      </c>
      <c r="BA26" s="57" t="str">
        <f t="shared" ref="BA26:BA54" si="23">IFERROR(IF(AO26="SQUAT",AT26*AZ26,""),"")</f>
        <v/>
      </c>
      <c r="BB26" s="57" t="str">
        <f t="shared" ref="BB26:BB54" si="24">IFERROR(IF(AO26="BENCH",AQ26*AR26, ""),"")</f>
        <v/>
      </c>
      <c r="BC26" s="57" t="str">
        <f t="shared" ref="BC26:BC54" si="25">IFERROR(IF(AO26="BENCH",AT26*BB26,""),"")</f>
        <v/>
      </c>
      <c r="BD26" s="57" t="str">
        <f t="shared" ref="BD26:BD54" si="26">IFERROR(IF(AO26="DEADLIFT",AQ26*AR26, ""),"")</f>
        <v/>
      </c>
      <c r="BE26" s="57" t="str">
        <f t="shared" ref="BE26:BE54" si="27">IFERROR(IF(AO26="DEADLIFT",AT26*BD26,""),"")</f>
        <v/>
      </c>
      <c r="BG26" s="39"/>
      <c r="BH26" s="58" t="str">
        <f t="shared" ref="BH26:BH30" si="28">$BH$25</f>
        <v>SQUAT</v>
      </c>
      <c r="BI26" s="90" t="str">
        <f t="shared" ref="BI26:BI30" si="29">$BI$25</f>
        <v>Squat</v>
      </c>
      <c r="BJ26" s="86" t="str">
        <f t="shared" ref="BJ26:BJ54" si="30">IF(ISBLANK($F26),"",$F26)</f>
        <v/>
      </c>
      <c r="BK26" s="78" t="str">
        <f t="shared" ref="BK26:BK54" si="31">IF(ISBLANK($G26),"",$G26)</f>
        <v/>
      </c>
      <c r="BL26" s="79" t="str">
        <f t="shared" ref="BL26:BL54" si="32">IF(ISBLANK($H26),"",$H26)</f>
        <v/>
      </c>
      <c r="BM26" s="78" t="str">
        <f>IFERROR(IF(BH26="ACC"," ",IF('MAXES+CHART'!$D$16="lbs",MROUND(IF(BH26="SQUAT",'MAXES+CHART'!$D$17*BL26, IF(BH26="BENCH",'MAXES+CHART'!$D$18*BL26, IF(BH26="DEADLIFT",'MAXES+CHART'!$D$19*BL26,))),5),MROUND(IF(BH26="SQUAT",'MAXES+CHART'!$D$17*BL26, IF(BH26="BENCH",'MAXES+CHART'!$D$18*BL26, IF(BH26="DEADLIFT",'MAXES+CHART'!$D$19*BL26,))),2.5))),"")</f>
        <v/>
      </c>
      <c r="BN26" s="55"/>
      <c r="BO26" s="95"/>
      <c r="BQ26" s="201"/>
      <c r="BS26" s="57" t="str">
        <f t="shared" ref="BS26:BS54" si="33">IFERROR(IF(BH26="SQUAT",BJ26*BK26,""),"")</f>
        <v/>
      </c>
      <c r="BT26" s="57" t="str">
        <f t="shared" ref="BT26:BT54" si="34">IFERROR(IF(BH26="SQUAT",BM26*BS26,""),"")</f>
        <v/>
      </c>
      <c r="BU26" s="57" t="str">
        <f t="shared" ref="BU26:BU54" si="35">IFERROR(IF(BH26="BENCH",BJ26*BK26, ""),"")</f>
        <v/>
      </c>
      <c r="BV26" s="57" t="str">
        <f t="shared" ref="BV26:BV54" si="36">IFERROR(IF(BH26="BENCH",BM26*BU26,""),"")</f>
        <v/>
      </c>
      <c r="BW26" s="57" t="str">
        <f t="shared" ref="BW26:BW54" si="37">IFERROR(IF(BH26="DEADLIFT",BJ26*BK26, ""),"")</f>
        <v/>
      </c>
      <c r="BX26" s="57" t="str">
        <f t="shared" ref="BX26:BX54" si="38">IFERROR(IF(BH26="DEADLIFT",BM26*BW26,""),"")</f>
        <v/>
      </c>
      <c r="CA26" s="39"/>
      <c r="CB26" s="58" t="str">
        <f t="shared" ref="CB26:CB30" si="39">$CB$25</f>
        <v>SQUAT</v>
      </c>
      <c r="CC26" s="90" t="str">
        <f t="shared" ref="CC26:CC30" si="40">$CC$25</f>
        <v>Squat</v>
      </c>
      <c r="CD26" s="86" t="str">
        <f t="shared" ref="CD26:CD54" si="41">IF(ISBLANK($F26),"",$F26)</f>
        <v/>
      </c>
      <c r="CE26" s="78" t="str">
        <f t="shared" ref="CE26:CE54" si="42">IF(ISBLANK($G26),"",$G26)</f>
        <v/>
      </c>
      <c r="CF26" s="79" t="str">
        <f t="shared" ref="CF26:CF54" si="43">IF(ISBLANK($H26),"",$H26)</f>
        <v/>
      </c>
      <c r="CG26" s="78" t="str">
        <f>IFERROR(IF(CB26="ACC"," ",IF('MAXES+CHART'!$D$16="lbs",MROUND(IF(CB26="SQUAT",'MAXES+CHART'!$D$17*CF26, IF(CB26="BENCH",'MAXES+CHART'!$D$18*CF26, IF(CB26="DEADLIFT",'MAXES+CHART'!$D$19*CF26,))),5),MROUND(IF(CB26="SQUAT",'MAXES+CHART'!$D$17*CF26, IF(CB26="BENCH",'MAXES+CHART'!$D$18*CF26, IF(CB26="DEADLIFT",'MAXES+CHART'!$D$19*CF26,))),2.5))),"")</f>
        <v/>
      </c>
      <c r="CH26" s="55"/>
      <c r="CI26" s="95"/>
      <c r="CK26" s="201"/>
      <c r="CL26" s="55"/>
      <c r="CM26" s="57" t="str">
        <f t="shared" ref="CM26:CM54" si="44">IFERROR(IF(CB26="SQUAT",CD26*CE26,""),"")</f>
        <v/>
      </c>
      <c r="CN26" s="57" t="str">
        <f t="shared" ref="CN26:CN54" si="45">IFERROR(IF(CB26="SQUAT",CG26*CM26,""),"")</f>
        <v/>
      </c>
      <c r="CO26" s="57" t="str">
        <f t="shared" ref="CO26:CO54" si="46">IFERROR(IF(CB26="BENCH",CD26*CE26, ""),"")</f>
        <v/>
      </c>
      <c r="CP26" s="57" t="str">
        <f t="shared" ref="CP26:CP54" si="47">IFERROR(IF(CB26="BENCH",CG26*CO26,""),"")</f>
        <v/>
      </c>
      <c r="CQ26" s="57" t="str">
        <f t="shared" ref="CQ26:CQ54" si="48">IFERROR(IF(CB26="DEADLIFT",CD26*CE26, ""),"")</f>
        <v/>
      </c>
      <c r="CR26" s="57" t="str">
        <f t="shared" ref="CR26:CR54" si="49">IFERROR(IF(CB26="DEADLIFT",CG26*CQ26,""),"")</f>
        <v/>
      </c>
      <c r="CS26" s="39"/>
      <c r="CT26" s="58" t="str">
        <f t="shared" ref="CT26:CT30" si="50">$CT$25</f>
        <v>SQUAT</v>
      </c>
      <c r="CU26" s="90" t="str">
        <f t="shared" ref="CU26:CU30" si="51">$CU$25</f>
        <v>Squat</v>
      </c>
      <c r="CV26" s="86" t="str">
        <f t="shared" ref="CV26:CV89" si="52">IF(ISBLANK($CD26),"",$CD26)</f>
        <v/>
      </c>
      <c r="CW26" s="78" t="str">
        <f t="shared" ref="CW26:CW89" si="53">IF(ISBLANK($CE26),"",$CE26)</f>
        <v/>
      </c>
      <c r="CX26" s="79" t="str">
        <f t="shared" ref="CX26:CX89" si="54">IF(ISBLANK($CF26),"",$CF26)</f>
        <v/>
      </c>
      <c r="CY26" s="78" t="str">
        <f>IFERROR(IF(CT26="ACC"," ",IF('MAXES+CHART'!$D$16="lbs",MROUND(IF(CT26="SQUAT",'MAXES+CHART'!$D$17*CX26, IF(CT26="BENCH",'MAXES+CHART'!$D$18*CX26, IF(CT26="DEADLIFT",'MAXES+CHART'!$D$19*CX26,))),5),MROUND(IF(CT26="SQUAT",'MAXES+CHART'!$D$17*CX26, IF(CT26="BENCH",'MAXES+CHART'!$D$18*CX26, IF(CT26="DEADLIFT",'MAXES+CHART'!$D$19*CX26,))),2.5))),"")</f>
        <v/>
      </c>
      <c r="CZ26" s="55"/>
      <c r="DA26" s="95"/>
      <c r="DC26" s="201"/>
      <c r="DE26" s="57" t="str">
        <f t="shared" ref="DE26:DE54" si="55">IFERROR(IF(CT26="SQUAT",CV26*CW26,""),"")</f>
        <v/>
      </c>
      <c r="DF26" s="57" t="str">
        <f t="shared" ref="DF26:DF54" si="56">IFERROR(IF(CT26="SQUAT",CY26*DE26,""),"")</f>
        <v/>
      </c>
      <c r="DG26" s="57" t="str">
        <f t="shared" ref="DG26:DG54" si="57">IFERROR(IF(CT26="BENCH",CV26*CW26, ""),"")</f>
        <v/>
      </c>
      <c r="DH26" s="57" t="str">
        <f t="shared" ref="DH26:DH54" si="58">IFERROR(IF(CT26="BENCH",CY26*DG26,""),"")</f>
        <v/>
      </c>
      <c r="DI26" s="57" t="str">
        <f t="shared" ref="DI26:DI54" si="59">IFERROR(IF(CT26="DEADLIFT",CV26*CW26, ""),"")</f>
        <v/>
      </c>
      <c r="DJ26" s="57" t="str">
        <f t="shared" ref="DJ26:DJ54" si="60">IFERROR(IF(CT26="DEADLIFT",CY26*DI26,""),"")</f>
        <v/>
      </c>
      <c r="DL26" s="39"/>
      <c r="DM26" s="58" t="str">
        <f t="shared" ref="DM26:DM30" si="61">$DM$25</f>
        <v>SQUAT</v>
      </c>
      <c r="DN26" s="90" t="str">
        <f t="shared" ref="DN26:DN30" si="62">$DN$25</f>
        <v>Squat</v>
      </c>
      <c r="DO26" s="86" t="str">
        <f t="shared" ref="DO26:DO89" si="63">IF(ISBLANK($CD26),"",$CD26)</f>
        <v/>
      </c>
      <c r="DP26" s="78" t="str">
        <f t="shared" ref="DP26:DP89" si="64">IF(ISBLANK($CE26),"",$CE26)</f>
        <v/>
      </c>
      <c r="DQ26" s="79" t="str">
        <f t="shared" ref="DQ26:DQ89" si="65">IF(ISBLANK($CF26),"",$CF26)</f>
        <v/>
      </c>
      <c r="DR26" s="78" t="str">
        <f>IFERROR(IF(DM26="ACC"," ",IF('MAXES+CHART'!$D$16="lbs",MROUND(IF(DM26="SQUAT",'MAXES+CHART'!$D$17*DQ26, IF(DM26="BENCH",'MAXES+CHART'!$D$18*DQ26, IF(DM26="DEADLIFT",'MAXES+CHART'!$D$19*DQ26,))),5),MROUND(IF(DM26="SQUAT",'MAXES+CHART'!$D$17*DQ26, IF(DM26="BENCH",'MAXES+CHART'!$D$18*DQ26, IF(DM26="DEADLIFT",'MAXES+CHART'!$D$19*DQ26,))),2.5))),"")</f>
        <v/>
      </c>
      <c r="DS26" s="55"/>
      <c r="DT26" s="95"/>
      <c r="DV26" s="201"/>
      <c r="DX26" s="57" t="str">
        <f t="shared" ref="DX26:DX54" si="66">IFERROR(IF(DM26="SQUAT",DO26*DP26,""),"")</f>
        <v/>
      </c>
      <c r="DY26" s="57" t="str">
        <f t="shared" ref="DY26:DY54" si="67">IFERROR(IF(DM26="SQUAT",DR26*DX26,""),"")</f>
        <v/>
      </c>
      <c r="DZ26" s="57" t="str">
        <f t="shared" ref="DZ26:DZ54" si="68">IFERROR(IF(DM26="BENCH",DO26*DP26, ""),"")</f>
        <v/>
      </c>
      <c r="EA26" s="57" t="str">
        <f t="shared" ref="EA26:EA54" si="69">IFERROR(IF(DM26="BENCH",DR26*DZ26,""),"")</f>
        <v/>
      </c>
      <c r="EB26" s="57" t="str">
        <f t="shared" ref="EB26:EB54" si="70">IFERROR(IF(DM26="DEADLIFT",DO26*DP26, ""),"")</f>
        <v/>
      </c>
      <c r="EC26" s="57" t="str">
        <f t="shared" ref="EC26:EC54" si="71">IFERROR(IF(DM26="DEADLIFT",DR26*EB26,""),"")</f>
        <v/>
      </c>
      <c r="EE26" s="39"/>
      <c r="EF26" s="58" t="str">
        <f t="shared" ref="EF26:EF30" si="72">$EF$25</f>
        <v>SQUAT</v>
      </c>
      <c r="EG26" s="90" t="str">
        <f t="shared" ref="EG26:EG30" si="73">$EG$25</f>
        <v>Squat</v>
      </c>
      <c r="EH26" s="86">
        <v>2</v>
      </c>
      <c r="EI26" s="78">
        <v>2</v>
      </c>
      <c r="EJ26" s="79">
        <v>0.87</v>
      </c>
      <c r="EK26" s="78">
        <f>IFERROR(IF(EF26="ACC"," ",IF('MAXES+CHART'!$D$16="lbs",MROUND(IF(EF26="SQUAT",'MAXES+CHART'!$D$17*EJ26, IF(EF26="BENCH",'MAXES+CHART'!$D$18*EJ26, IF(EF26="DEADLIFT",'MAXES+CHART'!$D$19*EJ26,))),5),MROUND(IF(EF26="SQUAT",'MAXES+CHART'!$D$17*EJ26, IF(EF26="BENCH",'MAXES+CHART'!$D$18*EJ26, IF(EF26="DEADLIFT",'MAXES+CHART'!$D$19*EJ26,))),2.5))),"")</f>
        <v>175</v>
      </c>
      <c r="EL26" s="55"/>
      <c r="EM26" s="95"/>
      <c r="EO26" s="201"/>
      <c r="EQ26" s="57">
        <f t="shared" ref="EQ26:EQ54" si="74">IFERROR(IF(EF26="SQUAT",EH26*EI26,""),"")</f>
        <v>4</v>
      </c>
      <c r="ER26" s="57">
        <f t="shared" ref="ER26:ER54" si="75">IFERROR(IF(EF26="SQUAT",EK26*EQ26,""),"")</f>
        <v>700</v>
      </c>
      <c r="ES26" s="57" t="str">
        <f t="shared" ref="ES26:ES54" si="76">IFERROR(IF(EF26="BENCH",EH26*EI26, ""),"")</f>
        <v/>
      </c>
      <c r="ET26" s="57" t="str">
        <f t="shared" ref="ET26:ET54" si="77">IFERROR(IF(EF26="BENCH",EK26*ES26,""),"")</f>
        <v/>
      </c>
      <c r="EU26" s="57" t="str">
        <f t="shared" ref="EU26:EU54" si="78">IFERROR(IF(EF26="DEADLIFT",EH26*EI26, ""),"")</f>
        <v/>
      </c>
      <c r="EV26" s="57" t="str">
        <f t="shared" ref="EV26:EV54" si="79">IFERROR(IF(EF26="DEADLIFT",EK26*EU26,""),"")</f>
        <v/>
      </c>
      <c r="EY26" s="39"/>
      <c r="EZ26" s="58" t="str">
        <f t="shared" ref="EZ26:EZ30" si="80">$EZ$25</f>
        <v>SQUAT</v>
      </c>
      <c r="FA26" s="90" t="str">
        <f t="shared" ref="FA26:FA30" si="81">$FA$25</f>
        <v>Squat</v>
      </c>
      <c r="FB26" s="86" t="str">
        <f t="shared" ref="FB26:FB54" si="82">IF(ISBLANK($F26),"",$F26)</f>
        <v/>
      </c>
      <c r="FC26" s="78" t="str">
        <f t="shared" ref="FC26:FC54" si="83">IF(ISBLANK($G26),"",$G26)</f>
        <v/>
      </c>
      <c r="FD26" s="79" t="str">
        <f t="shared" ref="FD26:FD54" si="84">IF(ISBLANK($H26),"",$H26)</f>
        <v/>
      </c>
      <c r="FE26" s="78" t="str">
        <f>IFERROR(IF(EZ26="ACC"," ",IF('MAXES+CHART'!$D$16="lbs",MROUND(IF(EZ26="SQUAT",'MAXES+CHART'!$D$17*FD26, IF(EZ26="BENCH",'MAXES+CHART'!$D$18*FD26, IF(EZ26="DEADLIFT",'MAXES+CHART'!$D$19*FD26,))),5),MROUND(IF(EZ26="SQUAT",'MAXES+CHART'!$D$17*FD26, IF(EZ26="BENCH",'MAXES+CHART'!$D$18*FD26, IF(EZ26="DEADLIFT",'MAXES+CHART'!$D$19*FD26,))),2.5))),"")</f>
        <v/>
      </c>
      <c r="FF26" s="55"/>
      <c r="FG26" s="124"/>
      <c r="FI26" s="207"/>
      <c r="FJ26" s="55"/>
      <c r="FK26" s="57" t="str">
        <f t="shared" ref="FK26:FK54" si="85">IFERROR(IF(EZ26="SQUAT",FB26*FC26,""),"")</f>
        <v/>
      </c>
      <c r="FL26" s="57" t="str">
        <f t="shared" ref="FL26:FL54" si="86">IFERROR(IF(EZ26="SQUAT",FE26*FK26,""),"")</f>
        <v/>
      </c>
      <c r="FM26" s="57" t="str">
        <f t="shared" ref="FM26:FM54" si="87">IFERROR(IF(EZ26="BENCH",FB26*FC26, ""),"")</f>
        <v/>
      </c>
      <c r="FN26" s="57" t="str">
        <f t="shared" ref="FN26:FN54" si="88">IFERROR(IF(EZ26="BENCH",FE26*FM26,""),"")</f>
        <v/>
      </c>
      <c r="FO26" s="57" t="str">
        <f t="shared" ref="FO26:FO54" si="89">IFERROR(IF(EZ26="DEADLIFT",FB26*FC26, ""),"")</f>
        <v/>
      </c>
      <c r="FP26" s="57" t="str">
        <f t="shared" ref="FP26:FP54" si="90">IFERROR(IF(EZ26="DEADLIFT",FE26*FO26,""),"")</f>
        <v/>
      </c>
      <c r="FQ26" s="39"/>
      <c r="FR26" s="58" t="str">
        <f t="shared" ref="FR26:FR30" si="91">$FR$25</f>
        <v>SQUAT</v>
      </c>
      <c r="FS26" s="90" t="str">
        <f t="shared" ref="FS26:FS30" si="92">$FS$25</f>
        <v>Squat</v>
      </c>
      <c r="FT26" s="86" t="str">
        <f t="shared" ref="FT26:FT89" si="93">IF(ISBLANK($FB26),"",$FB26)</f>
        <v/>
      </c>
      <c r="FU26" s="78" t="str">
        <f t="shared" ref="FU26:FU89" si="94">IF(ISBLANK($FC26),"",$FC26)</f>
        <v/>
      </c>
      <c r="FV26" s="79" t="str">
        <f t="shared" ref="FV26:FV89" si="95">IF(ISBLANK($FD26),"",$FD26)</f>
        <v/>
      </c>
      <c r="FW26" s="78" t="str">
        <f>IFERROR(IF(FR26="ACC"," ",IF('MAXES+CHART'!$D$16="lbs",MROUND(IF(FR26="SQUAT",'MAXES+CHART'!$D$17*FV26, IF(FR26="BENCH",'MAXES+CHART'!$D$18*FV26, IF(FR26="DEADLIFT",'MAXES+CHART'!$D$19*FV26,))),5),MROUND(IF(FR26="SQUAT",'MAXES+CHART'!$D$17*FV26, IF(FR26="BENCH",'MAXES+CHART'!$D$18*FV26, IF(FR26="DEADLIFT",'MAXES+CHART'!$D$19*FV26,))),2.5))),"")</f>
        <v/>
      </c>
      <c r="FX26" s="55"/>
      <c r="FY26" s="95"/>
      <c r="GA26" s="201"/>
      <c r="GC26" s="57" t="str">
        <f t="shared" ref="GC26:GC54" si="96">IFERROR(IF(FR26="SQUAT",FT26*FU26,""),"")</f>
        <v/>
      </c>
      <c r="GD26" s="57" t="str">
        <f t="shared" ref="GD26:GD54" si="97">IFERROR(IF(FR26="SQUAT",FW26*GC26,""),"")</f>
        <v/>
      </c>
      <c r="GE26" s="57" t="str">
        <f t="shared" ref="GE26:GE54" si="98">IFERROR(IF(FR26="BENCH",FT26*FU26, ""),"")</f>
        <v/>
      </c>
      <c r="GF26" s="57" t="str">
        <f t="shared" ref="GF26:GF54" si="99">IFERROR(IF(FR26="BENCH",FW26*GE26,""),"")</f>
        <v/>
      </c>
      <c r="GG26" s="57" t="str">
        <f t="shared" ref="GG26:GG54" si="100">IFERROR(IF(FR26="DEADLIFT",FT26*FU26, ""),"")</f>
        <v/>
      </c>
      <c r="GH26" s="57" t="str">
        <f t="shared" ref="GH26:GH54" si="101">IFERROR(IF(FR26="DEADLIFT",FW26*GG26,""),"")</f>
        <v/>
      </c>
      <c r="GJ26" s="39"/>
      <c r="GK26" s="58" t="str">
        <f t="shared" ref="GK26:GK30" si="102">$GK$25</f>
        <v>SQUAT</v>
      </c>
      <c r="GL26" s="90" t="str">
        <f t="shared" ref="GL26:GL30" si="103">$GL$25</f>
        <v>Squat</v>
      </c>
      <c r="GM26" s="86" t="str">
        <f t="shared" ref="GM26:GM89" si="104">IF(ISBLANK($FB26),"",$FB26)</f>
        <v/>
      </c>
      <c r="GN26" s="78" t="str">
        <f t="shared" ref="GN26:GN89" si="105">IF(ISBLANK($FC26),"",$FC26)</f>
        <v/>
      </c>
      <c r="GO26" s="79" t="str">
        <f t="shared" ref="GO26:GO89" si="106">IF(ISBLANK($FD26),"",$FD26)</f>
        <v/>
      </c>
      <c r="GP26" s="78" t="str">
        <f>IFERROR(IF(GK26="ACC"," ",IF('MAXES+CHART'!$D$16="lbs",MROUND(IF(GK26="SQUAT",'MAXES+CHART'!$D$17*GO26, IF(GK26="BENCH",'MAXES+CHART'!$D$18*GO26, IF(GK26="DEADLIFT",'MAXES+CHART'!$D$19*GO26,))),5),MROUND(IF(GK26="SQUAT",'MAXES+CHART'!$D$17*GO26, IF(GK26="BENCH",'MAXES+CHART'!$D$18*GO26, IF(GK26="DEADLIFT",'MAXES+CHART'!$D$19*GO26,))),2.5))),"")</f>
        <v/>
      </c>
      <c r="GQ26" s="55"/>
      <c r="GR26" s="95"/>
      <c r="GT26" s="201"/>
      <c r="GV26" s="57" t="str">
        <f t="shared" ref="GV26:GV54" si="107">IFERROR(IF(GK26="SQUAT",GM26*GN26,""),"")</f>
        <v/>
      </c>
      <c r="GW26" s="57" t="str">
        <f t="shared" ref="GW26:GW54" si="108">IFERROR(IF(GK26="SQUAT",GP26*GV26,""),"")</f>
        <v/>
      </c>
      <c r="GX26" s="57" t="str">
        <f t="shared" ref="GX26:GX54" si="109">IFERROR(IF(GK26="BENCH",GM26*GN26, ""),"")</f>
        <v/>
      </c>
      <c r="GY26" s="57" t="str">
        <f t="shared" ref="GY26:GY54" si="110">IFERROR(IF(GK26="BENCH",GP26*GX26,""),"")</f>
        <v/>
      </c>
      <c r="GZ26" s="57" t="str">
        <f t="shared" ref="GZ26:GZ54" si="111">IFERROR(IF(GK26="DEADLIFT",GM26*GN26, ""),"")</f>
        <v/>
      </c>
      <c r="HA26" s="57" t="str">
        <f t="shared" ref="HA26:HA54" si="112">IFERROR(IF(GK26="DEADLIFT",GP26*GZ26,""),"")</f>
        <v/>
      </c>
      <c r="HC26" s="39"/>
      <c r="HD26" s="58" t="str">
        <f t="shared" ref="HD26:HD30" si="113">$HD$25</f>
        <v>SQUAT</v>
      </c>
      <c r="HE26" s="90" t="str">
        <f t="shared" ref="HE26:HE30" si="114">$HE$25</f>
        <v>Squat</v>
      </c>
      <c r="HF26" s="86" t="str">
        <f t="shared" ref="HF26:HF89" si="115">IF(ISBLANK($FB26),"",$FB26)</f>
        <v/>
      </c>
      <c r="HG26" s="78" t="str">
        <f t="shared" ref="HG26:HG89" si="116">IF(ISBLANK($FC26),"",$FC26)</f>
        <v/>
      </c>
      <c r="HH26" s="79" t="str">
        <f t="shared" ref="HH26:HH89" si="117">IF(ISBLANK($FD26),"",$FD26)</f>
        <v/>
      </c>
      <c r="HI26" s="78" t="str">
        <f>IFERROR(IF(HD26="ACC"," ",IF('MAXES+CHART'!$D$16="lbs",MROUND(IF(HD26="SQUAT",'MAXES+CHART'!$D$17*HH26, IF(HD26="BENCH",'MAXES+CHART'!$D$18*HH26, IF(HD26="DEADLIFT",'MAXES+CHART'!$D$19*HH26,))),5),MROUND(IF(HD26="SQUAT",'MAXES+CHART'!$D$17*HH26, IF(HD26="BENCH",'MAXES+CHART'!$D$18*HH26, IF(HD26="DEADLIFT",'MAXES+CHART'!$D$19*HH26,))),2.5))),"")</f>
        <v/>
      </c>
      <c r="HJ26" s="55"/>
      <c r="HK26" s="95"/>
      <c r="HM26" s="201"/>
      <c r="HO26" s="57" t="str">
        <f t="shared" ref="HO26:HO54" si="118">IFERROR(IF(HD26="SQUAT",HF26*HG26,""),"")</f>
        <v/>
      </c>
      <c r="HP26" s="57" t="str">
        <f t="shared" ref="HP26:HP54" si="119">IFERROR(IF(HD26="SQUAT",HI26*HO26,""),"")</f>
        <v/>
      </c>
      <c r="HQ26" s="57" t="str">
        <f t="shared" ref="HQ26:HQ54" si="120">IFERROR(IF(HD26="BENCH",HF26*HG26, ""),"")</f>
        <v/>
      </c>
      <c r="HR26" s="57" t="str">
        <f t="shared" ref="HR26:HR54" si="121">IFERROR(IF(HD26="BENCH",HI26*HQ26,""),"")</f>
        <v/>
      </c>
      <c r="HS26" s="57" t="str">
        <f t="shared" ref="HS26:HS54" si="122">IFERROR(IF(HD26="DEADLIFT",HF26*HG26, ""),"")</f>
        <v/>
      </c>
      <c r="HT26" s="57" t="str">
        <f t="shared" ref="HT26:HT54" si="123">IFERROR(IF(HD26="DEADLIFT",HI26*HS26,""),"")</f>
        <v/>
      </c>
    </row>
    <row r="27" spans="2:228" hidden="1" outlineLevel="2">
      <c r="C27" s="39"/>
      <c r="D27" s="58" t="str">
        <f>$D$25</f>
        <v>SQUAT</v>
      </c>
      <c r="E27" s="91" t="str">
        <f t="shared" ref="E27:E30" si="124">$E$25</f>
        <v>Squat</v>
      </c>
      <c r="F27" s="85"/>
      <c r="G27" s="76"/>
      <c r="H27" s="77"/>
      <c r="I27" s="76">
        <f>IF(D27="ACC"," ",IF('MAXES+CHART'!$D$16="lbs",MROUND(IF(D27="SQUAT",'MAXES+CHART'!$D$17*H27, IF(D27="BENCH",'MAXES+CHART'!$D$18*H27, IF(D27="DEADLIFT",'MAXES+CHART'!$D$19*H27,))),5),MROUND(IF(D27="SQUAT",'MAXES+CHART'!$D$17*H27, IF(D27="BENCH",'MAXES+CHART'!$D$18*H27, IF(D27="DEADLIFT",'MAXES+CHART'!$D$19*H27,))),2.5)))</f>
        <v>0</v>
      </c>
      <c r="J27" s="61"/>
      <c r="K27" s="95"/>
      <c r="M27" s="202"/>
      <c r="N27" s="55"/>
      <c r="O27" s="57">
        <f t="shared" si="0"/>
        <v>0</v>
      </c>
      <c r="P27" s="57">
        <f t="shared" si="1"/>
        <v>0</v>
      </c>
      <c r="Q27" s="57" t="str">
        <f t="shared" si="2"/>
        <v/>
      </c>
      <c r="R27" s="57" t="str">
        <f t="shared" si="3"/>
        <v/>
      </c>
      <c r="S27" s="57" t="str">
        <f t="shared" si="4"/>
        <v/>
      </c>
      <c r="T27" s="57" t="str">
        <f t="shared" si="5"/>
        <v/>
      </c>
      <c r="U27" s="39"/>
      <c r="V27" s="58" t="str">
        <f t="shared" si="6"/>
        <v>SQUAT</v>
      </c>
      <c r="W27" s="91" t="str">
        <f t="shared" si="7"/>
        <v>Squat</v>
      </c>
      <c r="X27" s="85" t="str">
        <f t="shared" si="8"/>
        <v/>
      </c>
      <c r="Y27" s="76" t="str">
        <f t="shared" si="9"/>
        <v/>
      </c>
      <c r="Z27" s="77" t="str">
        <f t="shared" si="10"/>
        <v/>
      </c>
      <c r="AA27" s="76" t="str">
        <f>IFERROR(IF(V27="ACC"," ",IF('MAXES+CHART'!$D$16="lbs",MROUND(IF(V27="SQUAT",'MAXES+CHART'!$D$17*Z27, IF(V27="BENCH",'MAXES+CHART'!$D$18*Z27, IF(V27="DEADLIFT",'MAXES+CHART'!$D$19*Z27,))),5),MROUND(IF(V27="SQUAT",'MAXES+CHART'!$D$17*Z27, IF(V27="BENCH",'MAXES+CHART'!$D$18*Z27, IF(V27="DEADLIFT",'MAXES+CHART'!$D$19*Z27,))),2.5))),"")</f>
        <v/>
      </c>
      <c r="AB27" s="61"/>
      <c r="AC27" s="95"/>
      <c r="AE27" s="202"/>
      <c r="AG27" s="57" t="str">
        <f t="shared" si="11"/>
        <v/>
      </c>
      <c r="AH27" s="57" t="str">
        <f t="shared" si="12"/>
        <v/>
      </c>
      <c r="AI27" s="57" t="str">
        <f t="shared" si="13"/>
        <v/>
      </c>
      <c r="AJ27" s="57" t="str">
        <f t="shared" si="14"/>
        <v/>
      </c>
      <c r="AK27" s="57" t="str">
        <f t="shared" si="15"/>
        <v/>
      </c>
      <c r="AL27" s="57" t="str">
        <f t="shared" si="16"/>
        <v/>
      </c>
      <c r="AN27" s="39"/>
      <c r="AO27" s="58" t="str">
        <f t="shared" si="17"/>
        <v>SQUAT</v>
      </c>
      <c r="AP27" s="91" t="str">
        <f t="shared" si="18"/>
        <v>Squat</v>
      </c>
      <c r="AQ27" s="85" t="str">
        <f t="shared" si="19"/>
        <v/>
      </c>
      <c r="AR27" s="76" t="str">
        <f t="shared" si="20"/>
        <v/>
      </c>
      <c r="AS27" s="77" t="str">
        <f t="shared" si="21"/>
        <v/>
      </c>
      <c r="AT27" s="76" t="str">
        <f>IFERROR(IF(AO27="ACC"," ",IF('MAXES+CHART'!$D$16="lbs",MROUND(IF(AO27="SQUAT",'MAXES+CHART'!$D$17*AS27, IF(AO27="BENCH",'MAXES+CHART'!$D$18*AS27, IF(AO27="DEADLIFT",'MAXES+CHART'!$D$19*AS27,))),5),MROUND(IF(AO27="SQUAT",'MAXES+CHART'!$D$17*AS27, IF(AO27="BENCH",'MAXES+CHART'!$D$18*AS27, IF(AO27="DEADLIFT",'MAXES+CHART'!$D$19*AS27,))),2.5))),"")</f>
        <v/>
      </c>
      <c r="AU27" s="61"/>
      <c r="AV27" s="95"/>
      <c r="AX27" s="202"/>
      <c r="AZ27" s="57" t="str">
        <f t="shared" si="22"/>
        <v/>
      </c>
      <c r="BA27" s="57" t="str">
        <f t="shared" si="23"/>
        <v/>
      </c>
      <c r="BB27" s="57" t="str">
        <f t="shared" si="24"/>
        <v/>
      </c>
      <c r="BC27" s="57" t="str">
        <f t="shared" si="25"/>
        <v/>
      </c>
      <c r="BD27" s="57" t="str">
        <f t="shared" si="26"/>
        <v/>
      </c>
      <c r="BE27" s="57" t="str">
        <f t="shared" si="27"/>
        <v/>
      </c>
      <c r="BG27" s="39"/>
      <c r="BH27" s="58" t="str">
        <f t="shared" si="28"/>
        <v>SQUAT</v>
      </c>
      <c r="BI27" s="91" t="str">
        <f t="shared" si="29"/>
        <v>Squat</v>
      </c>
      <c r="BJ27" s="85" t="str">
        <f t="shared" si="30"/>
        <v/>
      </c>
      <c r="BK27" s="76" t="str">
        <f t="shared" si="31"/>
        <v/>
      </c>
      <c r="BL27" s="77" t="str">
        <f t="shared" si="32"/>
        <v/>
      </c>
      <c r="BM27" s="76" t="str">
        <f>IFERROR(IF(BH27="ACC"," ",IF('MAXES+CHART'!$D$16="lbs",MROUND(IF(BH27="SQUAT",'MAXES+CHART'!$D$17*BL27, IF(BH27="BENCH",'MAXES+CHART'!$D$18*BL27, IF(BH27="DEADLIFT",'MAXES+CHART'!$D$19*BL27,))),5),MROUND(IF(BH27="SQUAT",'MAXES+CHART'!$D$17*BL27, IF(BH27="BENCH",'MAXES+CHART'!$D$18*BL27, IF(BH27="DEADLIFT",'MAXES+CHART'!$D$19*BL27,))),2.5))),"")</f>
        <v/>
      </c>
      <c r="BN27" s="61"/>
      <c r="BO27" s="95"/>
      <c r="BQ27" s="202"/>
      <c r="BS27" s="57" t="str">
        <f t="shared" si="33"/>
        <v/>
      </c>
      <c r="BT27" s="57" t="str">
        <f t="shared" si="34"/>
        <v/>
      </c>
      <c r="BU27" s="57" t="str">
        <f t="shared" si="35"/>
        <v/>
      </c>
      <c r="BV27" s="57" t="str">
        <f t="shared" si="36"/>
        <v/>
      </c>
      <c r="BW27" s="57" t="str">
        <f t="shared" si="37"/>
        <v/>
      </c>
      <c r="BX27" s="57" t="str">
        <f t="shared" si="38"/>
        <v/>
      </c>
      <c r="CA27" s="39"/>
      <c r="CB27" s="58" t="str">
        <f t="shared" si="39"/>
        <v>SQUAT</v>
      </c>
      <c r="CC27" s="91" t="str">
        <f t="shared" si="40"/>
        <v>Squat</v>
      </c>
      <c r="CD27" s="85" t="str">
        <f t="shared" si="41"/>
        <v/>
      </c>
      <c r="CE27" s="76" t="str">
        <f t="shared" si="42"/>
        <v/>
      </c>
      <c r="CF27" s="77" t="str">
        <f t="shared" si="43"/>
        <v/>
      </c>
      <c r="CG27" s="76" t="str">
        <f>IFERROR(IF(CB27="ACC"," ",IF('MAXES+CHART'!$D$16="lbs",MROUND(IF(CB27="SQUAT",'MAXES+CHART'!$D$17*CF27, IF(CB27="BENCH",'MAXES+CHART'!$D$18*CF27, IF(CB27="DEADLIFT",'MAXES+CHART'!$D$19*CF27,))),5),MROUND(IF(CB27="SQUAT",'MAXES+CHART'!$D$17*CF27, IF(CB27="BENCH",'MAXES+CHART'!$D$18*CF27, IF(CB27="DEADLIFT",'MAXES+CHART'!$D$19*CF27,))),2.5))),"")</f>
        <v/>
      </c>
      <c r="CH27" s="61"/>
      <c r="CI27" s="95"/>
      <c r="CK27" s="202"/>
      <c r="CL27" s="55"/>
      <c r="CM27" s="57" t="str">
        <f t="shared" si="44"/>
        <v/>
      </c>
      <c r="CN27" s="57" t="str">
        <f t="shared" si="45"/>
        <v/>
      </c>
      <c r="CO27" s="57" t="str">
        <f t="shared" si="46"/>
        <v/>
      </c>
      <c r="CP27" s="57" t="str">
        <f t="shared" si="47"/>
        <v/>
      </c>
      <c r="CQ27" s="57" t="str">
        <f t="shared" si="48"/>
        <v/>
      </c>
      <c r="CR27" s="57" t="str">
        <f t="shared" si="49"/>
        <v/>
      </c>
      <c r="CS27" s="39"/>
      <c r="CT27" s="58" t="str">
        <f t="shared" si="50"/>
        <v>SQUAT</v>
      </c>
      <c r="CU27" s="91" t="str">
        <f t="shared" si="51"/>
        <v>Squat</v>
      </c>
      <c r="CV27" s="85" t="str">
        <f t="shared" si="52"/>
        <v/>
      </c>
      <c r="CW27" s="76" t="str">
        <f t="shared" si="53"/>
        <v/>
      </c>
      <c r="CX27" s="77" t="str">
        <f t="shared" si="54"/>
        <v/>
      </c>
      <c r="CY27" s="76" t="str">
        <f>IFERROR(IF(CT27="ACC"," ",IF('MAXES+CHART'!$D$16="lbs",MROUND(IF(CT27="SQUAT",'MAXES+CHART'!$D$17*CX27, IF(CT27="BENCH",'MAXES+CHART'!$D$18*CX27, IF(CT27="DEADLIFT",'MAXES+CHART'!$D$19*CX27,))),5),MROUND(IF(CT27="SQUAT",'MAXES+CHART'!$D$17*CX27, IF(CT27="BENCH",'MAXES+CHART'!$D$18*CX27, IF(CT27="DEADLIFT",'MAXES+CHART'!$D$19*CX27,))),2.5))),"")</f>
        <v/>
      </c>
      <c r="CZ27" s="61"/>
      <c r="DA27" s="95"/>
      <c r="DC27" s="202"/>
      <c r="DE27" s="57" t="str">
        <f t="shared" si="55"/>
        <v/>
      </c>
      <c r="DF27" s="57" t="str">
        <f t="shared" si="56"/>
        <v/>
      </c>
      <c r="DG27" s="57" t="str">
        <f t="shared" si="57"/>
        <v/>
      </c>
      <c r="DH27" s="57" t="str">
        <f t="shared" si="58"/>
        <v/>
      </c>
      <c r="DI27" s="57" t="str">
        <f t="shared" si="59"/>
        <v/>
      </c>
      <c r="DJ27" s="57" t="str">
        <f t="shared" si="60"/>
        <v/>
      </c>
      <c r="DL27" s="39"/>
      <c r="DM27" s="58" t="str">
        <f t="shared" si="61"/>
        <v>SQUAT</v>
      </c>
      <c r="DN27" s="91" t="str">
        <f t="shared" si="62"/>
        <v>Squat</v>
      </c>
      <c r="DO27" s="85" t="str">
        <f t="shared" si="63"/>
        <v/>
      </c>
      <c r="DP27" s="76" t="str">
        <f t="shared" si="64"/>
        <v/>
      </c>
      <c r="DQ27" s="77" t="str">
        <f t="shared" si="65"/>
        <v/>
      </c>
      <c r="DR27" s="76" t="str">
        <f>IFERROR(IF(DM27="ACC"," ",IF('MAXES+CHART'!$D$16="lbs",MROUND(IF(DM27="SQUAT",'MAXES+CHART'!$D$17*DQ27, IF(DM27="BENCH",'MAXES+CHART'!$D$18*DQ27, IF(DM27="DEADLIFT",'MAXES+CHART'!$D$19*DQ27,))),5),MROUND(IF(DM27="SQUAT",'MAXES+CHART'!$D$17*DQ27, IF(DM27="BENCH",'MAXES+CHART'!$D$18*DQ27, IF(DM27="DEADLIFT",'MAXES+CHART'!$D$19*DQ27,))),2.5))),"")</f>
        <v/>
      </c>
      <c r="DS27" s="61"/>
      <c r="DT27" s="95"/>
      <c r="DV27" s="202"/>
      <c r="DX27" s="57" t="str">
        <f t="shared" si="66"/>
        <v/>
      </c>
      <c r="DY27" s="57" t="str">
        <f t="shared" si="67"/>
        <v/>
      </c>
      <c r="DZ27" s="57" t="str">
        <f t="shared" si="68"/>
        <v/>
      </c>
      <c r="EA27" s="57" t="str">
        <f t="shared" si="69"/>
        <v/>
      </c>
      <c r="EB27" s="57" t="str">
        <f t="shared" si="70"/>
        <v/>
      </c>
      <c r="EC27" s="57" t="str">
        <f t="shared" si="71"/>
        <v/>
      </c>
      <c r="EE27" s="39"/>
      <c r="EF27" s="58" t="str">
        <f t="shared" si="72"/>
        <v>SQUAT</v>
      </c>
      <c r="EG27" s="91" t="str">
        <f t="shared" si="73"/>
        <v>Squat</v>
      </c>
      <c r="EH27" s="85" t="str">
        <f t="shared" ref="EH27:EH89" si="125">IF(ISBLANK($CD27),"",$CD27)</f>
        <v/>
      </c>
      <c r="EI27" s="76" t="str">
        <f t="shared" ref="EI27:EI89" si="126">IF(ISBLANK($CE27),"",$CE27)</f>
        <v/>
      </c>
      <c r="EJ27" s="77" t="str">
        <f t="shared" ref="EJ27:EJ89" si="127">IF(ISBLANK($CF27),"",$CF27)</f>
        <v/>
      </c>
      <c r="EK27" s="76" t="str">
        <f>IFERROR(IF(EF27="ACC"," ",IF('MAXES+CHART'!$D$16="lbs",MROUND(IF(EF27="SQUAT",'MAXES+CHART'!$D$17*EJ27, IF(EF27="BENCH",'MAXES+CHART'!$D$18*EJ27, IF(EF27="DEADLIFT",'MAXES+CHART'!$D$19*EJ27,))),5),MROUND(IF(EF27="SQUAT",'MAXES+CHART'!$D$17*EJ27, IF(EF27="BENCH",'MAXES+CHART'!$D$18*EJ27, IF(EF27="DEADLIFT",'MAXES+CHART'!$D$19*EJ27,))),2.5))),"")</f>
        <v/>
      </c>
      <c r="EL27" s="61"/>
      <c r="EM27" s="95"/>
      <c r="EO27" s="202"/>
      <c r="EQ27" s="57" t="str">
        <f t="shared" si="74"/>
        <v/>
      </c>
      <c r="ER27" s="57" t="str">
        <f t="shared" si="75"/>
        <v/>
      </c>
      <c r="ES27" s="57" t="str">
        <f t="shared" si="76"/>
        <v/>
      </c>
      <c r="ET27" s="57" t="str">
        <f t="shared" si="77"/>
        <v/>
      </c>
      <c r="EU27" s="57" t="str">
        <f t="shared" si="78"/>
        <v/>
      </c>
      <c r="EV27" s="57" t="str">
        <f t="shared" si="79"/>
        <v/>
      </c>
      <c r="EY27" s="39"/>
      <c r="EZ27" s="58" t="str">
        <f t="shared" si="80"/>
        <v>SQUAT</v>
      </c>
      <c r="FA27" s="91" t="str">
        <f t="shared" si="81"/>
        <v>Squat</v>
      </c>
      <c r="FB27" s="85" t="str">
        <f t="shared" si="82"/>
        <v/>
      </c>
      <c r="FC27" s="76" t="str">
        <f t="shared" si="83"/>
        <v/>
      </c>
      <c r="FD27" s="77" t="str">
        <f t="shared" si="84"/>
        <v/>
      </c>
      <c r="FE27" s="76" t="str">
        <f>IFERROR(IF(EZ27="ACC"," ",IF('MAXES+CHART'!$D$16="lbs",MROUND(IF(EZ27="SQUAT",'MAXES+CHART'!$D$17*FD27, IF(EZ27="BENCH",'MAXES+CHART'!$D$18*FD27, IF(EZ27="DEADLIFT",'MAXES+CHART'!$D$19*FD27,))),5),MROUND(IF(EZ27="SQUAT",'MAXES+CHART'!$D$17*FD27, IF(EZ27="BENCH",'MAXES+CHART'!$D$18*FD27, IF(EZ27="DEADLIFT",'MAXES+CHART'!$D$19*FD27,))),2.5))),"")</f>
        <v/>
      </c>
      <c r="FF27" s="61"/>
      <c r="FG27" s="124"/>
      <c r="FI27" s="208"/>
      <c r="FJ27" s="55"/>
      <c r="FK27" s="57" t="str">
        <f t="shared" si="85"/>
        <v/>
      </c>
      <c r="FL27" s="57" t="str">
        <f t="shared" si="86"/>
        <v/>
      </c>
      <c r="FM27" s="57" t="str">
        <f t="shared" si="87"/>
        <v/>
      </c>
      <c r="FN27" s="57" t="str">
        <f t="shared" si="88"/>
        <v/>
      </c>
      <c r="FO27" s="57" t="str">
        <f t="shared" si="89"/>
        <v/>
      </c>
      <c r="FP27" s="57" t="str">
        <f t="shared" si="90"/>
        <v/>
      </c>
      <c r="FQ27" s="39"/>
      <c r="FR27" s="58" t="str">
        <f t="shared" si="91"/>
        <v>SQUAT</v>
      </c>
      <c r="FS27" s="91" t="str">
        <f t="shared" si="92"/>
        <v>Squat</v>
      </c>
      <c r="FT27" s="85" t="str">
        <f t="shared" si="93"/>
        <v/>
      </c>
      <c r="FU27" s="76" t="str">
        <f t="shared" si="94"/>
        <v/>
      </c>
      <c r="FV27" s="77" t="str">
        <f t="shared" si="95"/>
        <v/>
      </c>
      <c r="FW27" s="76" t="str">
        <f>IFERROR(IF(FR27="ACC"," ",IF('MAXES+CHART'!$D$16="lbs",MROUND(IF(FR27="SQUAT",'MAXES+CHART'!$D$17*FV27, IF(FR27="BENCH",'MAXES+CHART'!$D$18*FV27, IF(FR27="DEADLIFT",'MAXES+CHART'!$D$19*FV27,))),5),MROUND(IF(FR27="SQUAT",'MAXES+CHART'!$D$17*FV27, IF(FR27="BENCH",'MAXES+CHART'!$D$18*FV27, IF(FR27="DEADLIFT",'MAXES+CHART'!$D$19*FV27,))),2.5))),"")</f>
        <v/>
      </c>
      <c r="FX27" s="61"/>
      <c r="FY27" s="95"/>
      <c r="GA27" s="202"/>
      <c r="GC27" s="57" t="str">
        <f t="shared" si="96"/>
        <v/>
      </c>
      <c r="GD27" s="57" t="str">
        <f t="shared" si="97"/>
        <v/>
      </c>
      <c r="GE27" s="57" t="str">
        <f t="shared" si="98"/>
        <v/>
      </c>
      <c r="GF27" s="57" t="str">
        <f t="shared" si="99"/>
        <v/>
      </c>
      <c r="GG27" s="57" t="str">
        <f t="shared" si="100"/>
        <v/>
      </c>
      <c r="GH27" s="57" t="str">
        <f t="shared" si="101"/>
        <v/>
      </c>
      <c r="GJ27" s="39"/>
      <c r="GK27" s="58" t="str">
        <f t="shared" si="102"/>
        <v>SQUAT</v>
      </c>
      <c r="GL27" s="91" t="str">
        <f t="shared" si="103"/>
        <v>Squat</v>
      </c>
      <c r="GM27" s="85" t="str">
        <f t="shared" si="104"/>
        <v/>
      </c>
      <c r="GN27" s="76" t="str">
        <f t="shared" si="105"/>
        <v/>
      </c>
      <c r="GO27" s="77" t="str">
        <f t="shared" si="106"/>
        <v/>
      </c>
      <c r="GP27" s="76" t="str">
        <f>IFERROR(IF(GK27="ACC"," ",IF('MAXES+CHART'!$D$16="lbs",MROUND(IF(GK27="SQUAT",'MAXES+CHART'!$D$17*GO27, IF(GK27="BENCH",'MAXES+CHART'!$D$18*GO27, IF(GK27="DEADLIFT",'MAXES+CHART'!$D$19*GO27,))),5),MROUND(IF(GK27="SQUAT",'MAXES+CHART'!$D$17*GO27, IF(GK27="BENCH",'MAXES+CHART'!$D$18*GO27, IF(GK27="DEADLIFT",'MAXES+CHART'!$D$19*GO27,))),2.5))),"")</f>
        <v/>
      </c>
      <c r="GQ27" s="61"/>
      <c r="GR27" s="95"/>
      <c r="GT27" s="202"/>
      <c r="GV27" s="57" t="str">
        <f t="shared" si="107"/>
        <v/>
      </c>
      <c r="GW27" s="57" t="str">
        <f t="shared" si="108"/>
        <v/>
      </c>
      <c r="GX27" s="57" t="str">
        <f t="shared" si="109"/>
        <v/>
      </c>
      <c r="GY27" s="57" t="str">
        <f t="shared" si="110"/>
        <v/>
      </c>
      <c r="GZ27" s="57" t="str">
        <f t="shared" si="111"/>
        <v/>
      </c>
      <c r="HA27" s="57" t="str">
        <f t="shared" si="112"/>
        <v/>
      </c>
      <c r="HC27" s="39"/>
      <c r="HD27" s="58" t="str">
        <f t="shared" si="113"/>
        <v>SQUAT</v>
      </c>
      <c r="HE27" s="91" t="str">
        <f t="shared" si="114"/>
        <v>Squat</v>
      </c>
      <c r="HF27" s="85" t="str">
        <f t="shared" si="115"/>
        <v/>
      </c>
      <c r="HG27" s="76" t="str">
        <f t="shared" si="116"/>
        <v/>
      </c>
      <c r="HH27" s="77" t="str">
        <f t="shared" si="117"/>
        <v/>
      </c>
      <c r="HI27" s="76" t="str">
        <f>IFERROR(IF(HD27="ACC"," ",IF('MAXES+CHART'!$D$16="lbs",MROUND(IF(HD27="SQUAT",'MAXES+CHART'!$D$17*HH27, IF(HD27="BENCH",'MAXES+CHART'!$D$18*HH27, IF(HD27="DEADLIFT",'MAXES+CHART'!$D$19*HH27,))),5),MROUND(IF(HD27="SQUAT",'MAXES+CHART'!$D$17*HH27, IF(HD27="BENCH",'MAXES+CHART'!$D$18*HH27, IF(HD27="DEADLIFT",'MAXES+CHART'!$D$19*HH27,))),2.5))),"")</f>
        <v/>
      </c>
      <c r="HJ27" s="61"/>
      <c r="HK27" s="95"/>
      <c r="HM27" s="202"/>
      <c r="HO27" s="57" t="str">
        <f t="shared" si="118"/>
        <v/>
      </c>
      <c r="HP27" s="57" t="str">
        <f t="shared" si="119"/>
        <v/>
      </c>
      <c r="HQ27" s="57" t="str">
        <f t="shared" si="120"/>
        <v/>
      </c>
      <c r="HR27" s="57" t="str">
        <f t="shared" si="121"/>
        <v/>
      </c>
      <c r="HS27" s="57" t="str">
        <f t="shared" si="122"/>
        <v/>
      </c>
      <c r="HT27" s="57" t="str">
        <f t="shared" si="123"/>
        <v/>
      </c>
    </row>
    <row r="28" spans="2:228" hidden="1" outlineLevel="2">
      <c r="C28" s="39"/>
      <c r="D28" s="58" t="str">
        <f>$D$25</f>
        <v>SQUAT</v>
      </c>
      <c r="E28" s="90" t="str">
        <f t="shared" si="124"/>
        <v>Squat</v>
      </c>
      <c r="F28" s="86"/>
      <c r="G28" s="80"/>
      <c r="H28" s="79"/>
      <c r="I28" s="78">
        <f>IF(D28="ACC"," ",IF('MAXES+CHART'!$D$16="lbs",MROUND(IF(D28="SQUAT",'MAXES+CHART'!$D$17*H28, IF(D28="BENCH",'MAXES+CHART'!$D$18*H28, IF(D28="DEADLIFT",'MAXES+CHART'!$D$19*H28,))),5),MROUND(IF(D28="SQUAT",'MAXES+CHART'!$D$17*H28, IF(D28="BENCH",'MAXES+CHART'!$D$18*H28, IF(D28="DEADLIFT",'MAXES+CHART'!$D$19*H28,))),2.5)))</f>
        <v>0</v>
      </c>
      <c r="J28" s="55"/>
      <c r="K28" s="95"/>
      <c r="M28" s="117"/>
      <c r="N28" s="55"/>
      <c r="O28" s="57">
        <f>IF(D28="SQUAT",F28*G28, "")</f>
        <v>0</v>
      </c>
      <c r="P28" s="57">
        <f t="shared" si="1"/>
        <v>0</v>
      </c>
      <c r="Q28" s="57" t="str">
        <f t="shared" si="2"/>
        <v/>
      </c>
      <c r="R28" s="57" t="str">
        <f t="shared" si="3"/>
        <v/>
      </c>
      <c r="S28" s="57" t="str">
        <f t="shared" si="4"/>
        <v/>
      </c>
      <c r="T28" s="57" t="str">
        <f t="shared" si="5"/>
        <v/>
      </c>
      <c r="U28" s="39"/>
      <c r="V28" s="58" t="str">
        <f t="shared" si="6"/>
        <v>SQUAT</v>
      </c>
      <c r="W28" s="90" t="str">
        <f t="shared" si="7"/>
        <v>Squat</v>
      </c>
      <c r="X28" s="86" t="str">
        <f t="shared" si="8"/>
        <v/>
      </c>
      <c r="Y28" s="80" t="str">
        <f t="shared" si="9"/>
        <v/>
      </c>
      <c r="Z28" s="79" t="str">
        <f t="shared" si="10"/>
        <v/>
      </c>
      <c r="AA28" s="78" t="str">
        <f>IFERROR(IF(V28="ACC"," ",IF('MAXES+CHART'!$D$16="lbs",MROUND(IF(V28="SQUAT",'MAXES+CHART'!$D$17*Z28, IF(V28="BENCH",'MAXES+CHART'!$D$18*Z28, IF(V28="DEADLIFT",'MAXES+CHART'!$D$19*Z28,))),5),MROUND(IF(V28="SQUAT",'MAXES+CHART'!$D$17*Z28, IF(V28="BENCH",'MAXES+CHART'!$D$18*Z28, IF(V28="DEADLIFT",'MAXES+CHART'!$D$19*Z28,))),2.5))),"")</f>
        <v/>
      </c>
      <c r="AB28" s="55"/>
      <c r="AC28" s="95"/>
      <c r="AE28" s="117"/>
      <c r="AG28" s="57" t="str">
        <f t="shared" si="11"/>
        <v/>
      </c>
      <c r="AH28" s="57" t="str">
        <f t="shared" si="12"/>
        <v/>
      </c>
      <c r="AI28" s="57" t="str">
        <f t="shared" si="13"/>
        <v/>
      </c>
      <c r="AJ28" s="57" t="str">
        <f t="shared" si="14"/>
        <v/>
      </c>
      <c r="AK28" s="57" t="str">
        <f t="shared" si="15"/>
        <v/>
      </c>
      <c r="AL28" s="57" t="str">
        <f t="shared" si="16"/>
        <v/>
      </c>
      <c r="AN28" s="39"/>
      <c r="AO28" s="58" t="str">
        <f t="shared" si="17"/>
        <v>SQUAT</v>
      </c>
      <c r="AP28" s="90" t="str">
        <f t="shared" si="18"/>
        <v>Squat</v>
      </c>
      <c r="AQ28" s="86" t="str">
        <f t="shared" si="19"/>
        <v/>
      </c>
      <c r="AR28" s="80" t="str">
        <f t="shared" si="20"/>
        <v/>
      </c>
      <c r="AS28" s="79" t="str">
        <f t="shared" si="21"/>
        <v/>
      </c>
      <c r="AT28" s="78" t="str">
        <f>IFERROR(IF(AO28="ACC"," ",IF('MAXES+CHART'!$D$16="lbs",MROUND(IF(AO28="SQUAT",'MAXES+CHART'!$D$17*AS28, IF(AO28="BENCH",'MAXES+CHART'!$D$18*AS28, IF(AO28="DEADLIFT",'MAXES+CHART'!$D$19*AS28,))),5),MROUND(IF(AO28="SQUAT",'MAXES+CHART'!$D$17*AS28, IF(AO28="BENCH",'MAXES+CHART'!$D$18*AS28, IF(AO28="DEADLIFT",'MAXES+CHART'!$D$19*AS28,))),2.5))),"")</f>
        <v/>
      </c>
      <c r="AU28" s="55"/>
      <c r="AV28" s="95"/>
      <c r="AX28" s="117"/>
      <c r="AZ28" s="57" t="str">
        <f t="shared" si="22"/>
        <v/>
      </c>
      <c r="BA28" s="57" t="str">
        <f t="shared" si="23"/>
        <v/>
      </c>
      <c r="BB28" s="57" t="str">
        <f t="shared" si="24"/>
        <v/>
      </c>
      <c r="BC28" s="57" t="str">
        <f t="shared" si="25"/>
        <v/>
      </c>
      <c r="BD28" s="57" t="str">
        <f t="shared" si="26"/>
        <v/>
      </c>
      <c r="BE28" s="57" t="str">
        <f t="shared" si="27"/>
        <v/>
      </c>
      <c r="BG28" s="39"/>
      <c r="BH28" s="58" t="str">
        <f t="shared" si="28"/>
        <v>SQUAT</v>
      </c>
      <c r="BI28" s="90" t="str">
        <f t="shared" si="29"/>
        <v>Squat</v>
      </c>
      <c r="BJ28" s="86" t="str">
        <f t="shared" si="30"/>
        <v/>
      </c>
      <c r="BK28" s="80" t="str">
        <f t="shared" si="31"/>
        <v/>
      </c>
      <c r="BL28" s="79" t="str">
        <f t="shared" si="32"/>
        <v/>
      </c>
      <c r="BM28" s="78" t="str">
        <f>IFERROR(IF(BH28="ACC"," ",IF('MAXES+CHART'!$D$16="lbs",MROUND(IF(BH28="SQUAT",'MAXES+CHART'!$D$17*BL28, IF(BH28="BENCH",'MAXES+CHART'!$D$18*BL28, IF(BH28="DEADLIFT",'MAXES+CHART'!$D$19*BL28,))),5),MROUND(IF(BH28="SQUAT",'MAXES+CHART'!$D$17*BL28, IF(BH28="BENCH",'MAXES+CHART'!$D$18*BL28, IF(BH28="DEADLIFT",'MAXES+CHART'!$D$19*BL28,))),2.5))),"")</f>
        <v/>
      </c>
      <c r="BN28" s="55"/>
      <c r="BO28" s="95"/>
      <c r="BQ28" s="117"/>
      <c r="BS28" s="57" t="str">
        <f t="shared" si="33"/>
        <v/>
      </c>
      <c r="BT28" s="57" t="str">
        <f t="shared" si="34"/>
        <v/>
      </c>
      <c r="BU28" s="57" t="str">
        <f t="shared" si="35"/>
        <v/>
      </c>
      <c r="BV28" s="57" t="str">
        <f t="shared" si="36"/>
        <v/>
      </c>
      <c r="BW28" s="57" t="str">
        <f t="shared" si="37"/>
        <v/>
      </c>
      <c r="BX28" s="57" t="str">
        <f t="shared" si="38"/>
        <v/>
      </c>
      <c r="CA28" s="39"/>
      <c r="CB28" s="58" t="str">
        <f t="shared" si="39"/>
        <v>SQUAT</v>
      </c>
      <c r="CC28" s="90" t="str">
        <f t="shared" si="40"/>
        <v>Squat</v>
      </c>
      <c r="CD28" s="86" t="str">
        <f t="shared" si="41"/>
        <v/>
      </c>
      <c r="CE28" s="80" t="str">
        <f t="shared" si="42"/>
        <v/>
      </c>
      <c r="CF28" s="79" t="str">
        <f t="shared" si="43"/>
        <v/>
      </c>
      <c r="CG28" s="78" t="str">
        <f>IFERROR(IF(CB28="ACC"," ",IF('MAXES+CHART'!$D$16="lbs",MROUND(IF(CB28="SQUAT",'MAXES+CHART'!$D$17*CF28, IF(CB28="BENCH",'MAXES+CHART'!$D$18*CF28, IF(CB28="DEADLIFT",'MAXES+CHART'!$D$19*CF28,))),5),MROUND(IF(CB28="SQUAT",'MAXES+CHART'!$D$17*CF28, IF(CB28="BENCH",'MAXES+CHART'!$D$18*CF28, IF(CB28="DEADLIFT",'MAXES+CHART'!$D$19*CF28,))),2.5))),"")</f>
        <v/>
      </c>
      <c r="CH28" s="55"/>
      <c r="CI28" s="95"/>
      <c r="CK28" s="117"/>
      <c r="CL28" s="55"/>
      <c r="CM28" s="57" t="str">
        <f t="shared" si="44"/>
        <v/>
      </c>
      <c r="CN28" s="57" t="str">
        <f t="shared" si="45"/>
        <v/>
      </c>
      <c r="CO28" s="57" t="str">
        <f t="shared" si="46"/>
        <v/>
      </c>
      <c r="CP28" s="57" t="str">
        <f t="shared" si="47"/>
        <v/>
      </c>
      <c r="CQ28" s="57" t="str">
        <f t="shared" si="48"/>
        <v/>
      </c>
      <c r="CR28" s="57" t="str">
        <f t="shared" si="49"/>
        <v/>
      </c>
      <c r="CS28" s="39"/>
      <c r="CT28" s="58" t="str">
        <f t="shared" si="50"/>
        <v>SQUAT</v>
      </c>
      <c r="CU28" s="90" t="str">
        <f t="shared" si="51"/>
        <v>Squat</v>
      </c>
      <c r="CV28" s="86" t="str">
        <f t="shared" si="52"/>
        <v/>
      </c>
      <c r="CW28" s="80" t="str">
        <f t="shared" si="53"/>
        <v/>
      </c>
      <c r="CX28" s="79" t="str">
        <f t="shared" si="54"/>
        <v/>
      </c>
      <c r="CY28" s="78" t="str">
        <f>IFERROR(IF(CT28="ACC"," ",IF('MAXES+CHART'!$D$16="lbs",MROUND(IF(CT28="SQUAT",'MAXES+CHART'!$D$17*CX28, IF(CT28="BENCH",'MAXES+CHART'!$D$18*CX28, IF(CT28="DEADLIFT",'MAXES+CHART'!$D$19*CX28,))),5),MROUND(IF(CT28="SQUAT",'MAXES+CHART'!$D$17*CX28, IF(CT28="BENCH",'MAXES+CHART'!$D$18*CX28, IF(CT28="DEADLIFT",'MAXES+CHART'!$D$19*CX28,))),2.5))),"")</f>
        <v/>
      </c>
      <c r="CZ28" s="55"/>
      <c r="DA28" s="95"/>
      <c r="DC28" s="117"/>
      <c r="DE28" s="57" t="str">
        <f t="shared" si="55"/>
        <v/>
      </c>
      <c r="DF28" s="57" t="str">
        <f t="shared" si="56"/>
        <v/>
      </c>
      <c r="DG28" s="57" t="str">
        <f t="shared" si="57"/>
        <v/>
      </c>
      <c r="DH28" s="57" t="str">
        <f t="shared" si="58"/>
        <v/>
      </c>
      <c r="DI28" s="57" t="str">
        <f t="shared" si="59"/>
        <v/>
      </c>
      <c r="DJ28" s="57" t="str">
        <f t="shared" si="60"/>
        <v/>
      </c>
      <c r="DL28" s="39"/>
      <c r="DM28" s="58" t="str">
        <f t="shared" si="61"/>
        <v>SQUAT</v>
      </c>
      <c r="DN28" s="90" t="str">
        <f t="shared" si="62"/>
        <v>Squat</v>
      </c>
      <c r="DO28" s="86" t="str">
        <f t="shared" si="63"/>
        <v/>
      </c>
      <c r="DP28" s="80" t="str">
        <f t="shared" si="64"/>
        <v/>
      </c>
      <c r="DQ28" s="79" t="str">
        <f t="shared" si="65"/>
        <v/>
      </c>
      <c r="DR28" s="78" t="str">
        <f>IFERROR(IF(DM28="ACC"," ",IF('MAXES+CHART'!$D$16="lbs",MROUND(IF(DM28="SQUAT",'MAXES+CHART'!$D$17*DQ28, IF(DM28="BENCH",'MAXES+CHART'!$D$18*DQ28, IF(DM28="DEADLIFT",'MAXES+CHART'!$D$19*DQ28,))),5),MROUND(IF(DM28="SQUAT",'MAXES+CHART'!$D$17*DQ28, IF(DM28="BENCH",'MAXES+CHART'!$D$18*DQ28, IF(DM28="DEADLIFT",'MAXES+CHART'!$D$19*DQ28,))),2.5))),"")</f>
        <v/>
      </c>
      <c r="DS28" s="55"/>
      <c r="DT28" s="95"/>
      <c r="DV28" s="117"/>
      <c r="DX28" s="57" t="str">
        <f t="shared" si="66"/>
        <v/>
      </c>
      <c r="DY28" s="57" t="str">
        <f t="shared" si="67"/>
        <v/>
      </c>
      <c r="DZ28" s="57" t="str">
        <f t="shared" si="68"/>
        <v/>
      </c>
      <c r="EA28" s="57" t="str">
        <f t="shared" si="69"/>
        <v/>
      </c>
      <c r="EB28" s="57" t="str">
        <f t="shared" si="70"/>
        <v/>
      </c>
      <c r="EC28" s="57" t="str">
        <f t="shared" si="71"/>
        <v/>
      </c>
      <c r="EE28" s="39"/>
      <c r="EF28" s="58" t="str">
        <f t="shared" si="72"/>
        <v>SQUAT</v>
      </c>
      <c r="EG28" s="90" t="str">
        <f t="shared" si="73"/>
        <v>Squat</v>
      </c>
      <c r="EH28" s="86" t="str">
        <f t="shared" si="125"/>
        <v/>
      </c>
      <c r="EI28" s="80" t="str">
        <f t="shared" si="126"/>
        <v/>
      </c>
      <c r="EJ28" s="79" t="str">
        <f t="shared" si="127"/>
        <v/>
      </c>
      <c r="EK28" s="78" t="str">
        <f>IFERROR(IF(EF28="ACC"," ",IF('MAXES+CHART'!$D$16="lbs",MROUND(IF(EF28="SQUAT",'MAXES+CHART'!$D$17*EJ28, IF(EF28="BENCH",'MAXES+CHART'!$D$18*EJ28, IF(EF28="DEADLIFT",'MAXES+CHART'!$D$19*EJ28,))),5),MROUND(IF(EF28="SQUAT",'MAXES+CHART'!$D$17*EJ28, IF(EF28="BENCH",'MAXES+CHART'!$D$18*EJ28, IF(EF28="DEADLIFT",'MAXES+CHART'!$D$19*EJ28,))),2.5))),"")</f>
        <v/>
      </c>
      <c r="EL28" s="55"/>
      <c r="EM28" s="95"/>
      <c r="EO28" s="117"/>
      <c r="EQ28" s="57" t="str">
        <f t="shared" si="74"/>
        <v/>
      </c>
      <c r="ER28" s="57" t="str">
        <f t="shared" si="75"/>
        <v/>
      </c>
      <c r="ES28" s="57" t="str">
        <f t="shared" si="76"/>
        <v/>
      </c>
      <c r="ET28" s="57" t="str">
        <f t="shared" si="77"/>
        <v/>
      </c>
      <c r="EU28" s="57" t="str">
        <f t="shared" si="78"/>
        <v/>
      </c>
      <c r="EV28" s="57" t="str">
        <f t="shared" si="79"/>
        <v/>
      </c>
      <c r="EY28" s="39"/>
      <c r="EZ28" s="58" t="str">
        <f t="shared" si="80"/>
        <v>SQUAT</v>
      </c>
      <c r="FA28" s="90" t="str">
        <f t="shared" si="81"/>
        <v>Squat</v>
      </c>
      <c r="FB28" s="86" t="str">
        <f t="shared" si="82"/>
        <v/>
      </c>
      <c r="FC28" s="80" t="str">
        <f t="shared" si="83"/>
        <v/>
      </c>
      <c r="FD28" s="79" t="str">
        <f t="shared" si="84"/>
        <v/>
      </c>
      <c r="FE28" s="78" t="str">
        <f>IFERROR(IF(EZ28="ACC"," ",IF('MAXES+CHART'!$D$16="lbs",MROUND(IF(EZ28="SQUAT",'MAXES+CHART'!$D$17*FD28, IF(EZ28="BENCH",'MAXES+CHART'!$D$18*FD28, IF(EZ28="DEADLIFT",'MAXES+CHART'!$D$19*FD28,))),5),MROUND(IF(EZ28="SQUAT",'MAXES+CHART'!$D$17*FD28, IF(EZ28="BENCH",'MAXES+CHART'!$D$18*FD28, IF(EZ28="DEADLIFT",'MAXES+CHART'!$D$19*FD28,))),2.5))),"")</f>
        <v/>
      </c>
      <c r="FF28" s="55"/>
      <c r="FG28" s="124"/>
      <c r="FI28" s="117"/>
      <c r="FJ28" s="55"/>
      <c r="FK28" s="57" t="str">
        <f t="shared" si="85"/>
        <v/>
      </c>
      <c r="FL28" s="57" t="str">
        <f t="shared" si="86"/>
        <v/>
      </c>
      <c r="FM28" s="57" t="str">
        <f t="shared" si="87"/>
        <v/>
      </c>
      <c r="FN28" s="57" t="str">
        <f t="shared" si="88"/>
        <v/>
      </c>
      <c r="FO28" s="57" t="str">
        <f t="shared" si="89"/>
        <v/>
      </c>
      <c r="FP28" s="57" t="str">
        <f t="shared" si="90"/>
        <v/>
      </c>
      <c r="FQ28" s="39"/>
      <c r="FR28" s="58" t="str">
        <f t="shared" si="91"/>
        <v>SQUAT</v>
      </c>
      <c r="FS28" s="90" t="str">
        <f t="shared" si="92"/>
        <v>Squat</v>
      </c>
      <c r="FT28" s="86" t="str">
        <f t="shared" si="93"/>
        <v/>
      </c>
      <c r="FU28" s="80" t="str">
        <f t="shared" si="94"/>
        <v/>
      </c>
      <c r="FV28" s="79" t="str">
        <f t="shared" si="95"/>
        <v/>
      </c>
      <c r="FW28" s="78" t="str">
        <f>IFERROR(IF(FR28="ACC"," ",IF('MAXES+CHART'!$D$16="lbs",MROUND(IF(FR28="SQUAT",'MAXES+CHART'!$D$17*FV28, IF(FR28="BENCH",'MAXES+CHART'!$D$18*FV28, IF(FR28="DEADLIFT",'MAXES+CHART'!$D$19*FV28,))),5),MROUND(IF(FR28="SQUAT",'MAXES+CHART'!$D$17*FV28, IF(FR28="BENCH",'MAXES+CHART'!$D$18*FV28, IF(FR28="DEADLIFT",'MAXES+CHART'!$D$19*FV28,))),2.5))),"")</f>
        <v/>
      </c>
      <c r="FX28" s="55"/>
      <c r="FY28" s="95"/>
      <c r="GA28" s="117"/>
      <c r="GC28" s="57" t="str">
        <f t="shared" si="96"/>
        <v/>
      </c>
      <c r="GD28" s="57" t="str">
        <f t="shared" si="97"/>
        <v/>
      </c>
      <c r="GE28" s="57" t="str">
        <f t="shared" si="98"/>
        <v/>
      </c>
      <c r="GF28" s="57" t="str">
        <f t="shared" si="99"/>
        <v/>
      </c>
      <c r="GG28" s="57" t="str">
        <f t="shared" si="100"/>
        <v/>
      </c>
      <c r="GH28" s="57" t="str">
        <f t="shared" si="101"/>
        <v/>
      </c>
      <c r="GJ28" s="39"/>
      <c r="GK28" s="58" t="str">
        <f t="shared" si="102"/>
        <v>SQUAT</v>
      </c>
      <c r="GL28" s="90" t="str">
        <f t="shared" si="103"/>
        <v>Squat</v>
      </c>
      <c r="GM28" s="86" t="str">
        <f t="shared" si="104"/>
        <v/>
      </c>
      <c r="GN28" s="80" t="str">
        <f t="shared" si="105"/>
        <v/>
      </c>
      <c r="GO28" s="79" t="str">
        <f t="shared" si="106"/>
        <v/>
      </c>
      <c r="GP28" s="78" t="str">
        <f>IFERROR(IF(GK28="ACC"," ",IF('MAXES+CHART'!$D$16="lbs",MROUND(IF(GK28="SQUAT",'MAXES+CHART'!$D$17*GO28, IF(GK28="BENCH",'MAXES+CHART'!$D$18*GO28, IF(GK28="DEADLIFT",'MAXES+CHART'!$D$19*GO28,))),5),MROUND(IF(GK28="SQUAT",'MAXES+CHART'!$D$17*GO28, IF(GK28="BENCH",'MAXES+CHART'!$D$18*GO28, IF(GK28="DEADLIFT",'MAXES+CHART'!$D$19*GO28,))),2.5))),"")</f>
        <v/>
      </c>
      <c r="GQ28" s="55"/>
      <c r="GR28" s="95"/>
      <c r="GT28" s="117"/>
      <c r="GV28" s="57" t="str">
        <f t="shared" si="107"/>
        <v/>
      </c>
      <c r="GW28" s="57" t="str">
        <f t="shared" si="108"/>
        <v/>
      </c>
      <c r="GX28" s="57" t="str">
        <f t="shared" si="109"/>
        <v/>
      </c>
      <c r="GY28" s="57" t="str">
        <f t="shared" si="110"/>
        <v/>
      </c>
      <c r="GZ28" s="57" t="str">
        <f t="shared" si="111"/>
        <v/>
      </c>
      <c r="HA28" s="57" t="str">
        <f t="shared" si="112"/>
        <v/>
      </c>
      <c r="HC28" s="39"/>
      <c r="HD28" s="58" t="str">
        <f t="shared" si="113"/>
        <v>SQUAT</v>
      </c>
      <c r="HE28" s="90" t="str">
        <f t="shared" si="114"/>
        <v>Squat</v>
      </c>
      <c r="HF28" s="86" t="str">
        <f t="shared" si="115"/>
        <v/>
      </c>
      <c r="HG28" s="80" t="str">
        <f t="shared" si="116"/>
        <v/>
      </c>
      <c r="HH28" s="79" t="str">
        <f t="shared" si="117"/>
        <v/>
      </c>
      <c r="HI28" s="78" t="str">
        <f>IFERROR(IF(HD28="ACC"," ",IF('MAXES+CHART'!$D$16="lbs",MROUND(IF(HD28="SQUAT",'MAXES+CHART'!$D$17*HH28, IF(HD28="BENCH",'MAXES+CHART'!$D$18*HH28, IF(HD28="DEADLIFT",'MAXES+CHART'!$D$19*HH28,))),5),MROUND(IF(HD28="SQUAT",'MAXES+CHART'!$D$17*HH28, IF(HD28="BENCH",'MAXES+CHART'!$D$18*HH28, IF(HD28="DEADLIFT",'MAXES+CHART'!$D$19*HH28,))),2.5))),"")</f>
        <v/>
      </c>
      <c r="HJ28" s="55"/>
      <c r="HK28" s="95"/>
      <c r="HM28" s="117"/>
      <c r="HO28" s="57" t="str">
        <f t="shared" si="118"/>
        <v/>
      </c>
      <c r="HP28" s="57" t="str">
        <f t="shared" si="119"/>
        <v/>
      </c>
      <c r="HQ28" s="57" t="str">
        <f t="shared" si="120"/>
        <v/>
      </c>
      <c r="HR28" s="57" t="str">
        <f t="shared" si="121"/>
        <v/>
      </c>
      <c r="HS28" s="57" t="str">
        <f t="shared" si="122"/>
        <v/>
      </c>
      <c r="HT28" s="57" t="str">
        <f t="shared" si="123"/>
        <v/>
      </c>
    </row>
    <row r="29" spans="2:228" hidden="1" outlineLevel="2">
      <c r="C29" s="39"/>
      <c r="D29" s="58" t="str">
        <f>$D$25</f>
        <v>SQUAT</v>
      </c>
      <c r="E29" s="91" t="str">
        <f t="shared" si="124"/>
        <v>Squat</v>
      </c>
      <c r="F29" s="85"/>
      <c r="G29" s="76"/>
      <c r="H29" s="77"/>
      <c r="I29" s="76">
        <f>IF(D29="ACC"," ",IF('MAXES+CHART'!$D$16="lbs",MROUND(IF(D29="SQUAT",'MAXES+CHART'!$D$17*H29, IF(D29="BENCH",'MAXES+CHART'!$D$18*H29, IF(D29="DEADLIFT",'MAXES+CHART'!$D$19*H29,))),5),MROUND(IF(D29="SQUAT",'MAXES+CHART'!$D$17*H29, IF(D29="BENCH",'MAXES+CHART'!$D$18*H29, IF(D29="DEADLIFT",'MAXES+CHART'!$D$19*H29,))),2.5)))</f>
        <v>0</v>
      </c>
      <c r="J29" s="55"/>
      <c r="K29" s="95"/>
      <c r="M29" s="119" t="str">
        <f ca="1">"e1RM: "&amp;IFERROR(MROUND(IF(H26="",  I25/VLOOKUP(K25,'MAXES+CHART'!$B$3:$N$11,G25+1,FALSE),  OFFSET(H25,MATCH(MAX(H26:H30),H26:H30,0),1)/VLOOKUP(OFFSET(H25,MATCH(MAX(H26:H30),H26:H30,0),3),'MAXES+CHART'!$B$3:$N$11,OFFSET(H25,MATCH(MAX(H26:H30),H26:H30,0),-1)+1,FALSE)),1),"")</f>
        <v xml:space="preserve">e1RM: </v>
      </c>
      <c r="N29" s="55"/>
      <c r="O29" s="57">
        <f t="shared" si="0"/>
        <v>0</v>
      </c>
      <c r="P29" s="57">
        <f t="shared" si="1"/>
        <v>0</v>
      </c>
      <c r="Q29" s="57" t="str">
        <f t="shared" si="2"/>
        <v/>
      </c>
      <c r="R29" s="57" t="str">
        <f t="shared" si="3"/>
        <v/>
      </c>
      <c r="S29" s="57" t="str">
        <f t="shared" si="4"/>
        <v/>
      </c>
      <c r="T29" s="57" t="str">
        <f t="shared" si="5"/>
        <v/>
      </c>
      <c r="U29" s="39"/>
      <c r="V29" s="58" t="str">
        <f t="shared" si="6"/>
        <v>SQUAT</v>
      </c>
      <c r="W29" s="91" t="str">
        <f t="shared" si="7"/>
        <v>Squat</v>
      </c>
      <c r="X29" s="85" t="str">
        <f t="shared" si="8"/>
        <v/>
      </c>
      <c r="Y29" s="76" t="str">
        <f t="shared" si="9"/>
        <v/>
      </c>
      <c r="Z29" s="77" t="str">
        <f t="shared" si="10"/>
        <v/>
      </c>
      <c r="AA29" s="76" t="str">
        <f>IFERROR(IF(V29="ACC"," ",IF('MAXES+CHART'!$D$16="lbs",MROUND(IF(V29="SQUAT",'MAXES+CHART'!$D$17*Z29, IF(V29="BENCH",'MAXES+CHART'!$D$18*Z29, IF(V29="DEADLIFT",'MAXES+CHART'!$D$19*Z29,))),5),MROUND(IF(V29="SQUAT",'MAXES+CHART'!$D$17*Z29, IF(V29="BENCH",'MAXES+CHART'!$D$18*Z29, IF(V29="DEADLIFT",'MAXES+CHART'!$D$19*Z29,))),2.5))),"")</f>
        <v/>
      </c>
      <c r="AB29" s="55"/>
      <c r="AC29" s="95"/>
      <c r="AE29" s="119" t="str">
        <f ca="1">"e1RM: "&amp;IFERROR(MROUND(IF(Z26="",  AA25/VLOOKUP(AC25,'MAXES+CHART'!$B$3:$N$11,Y25+1,FALSE),  OFFSET(Z25,MATCH(MAX(Z26:Z30),Z26:Z30,0),1)/VLOOKUP(OFFSET(Z25,MATCH(MAX(Z26:Z30),Z26:Z30,0),3),'MAXES+CHART'!$B$3:$N$11,OFFSET(Z25,MATCH(MAX(Z26:Z30),Z26:Z30,0),-1)+1,FALSE)),1),"")</f>
        <v xml:space="preserve">e1RM: </v>
      </c>
      <c r="AG29" s="57" t="str">
        <f t="shared" si="11"/>
        <v/>
      </c>
      <c r="AH29" s="57" t="str">
        <f t="shared" si="12"/>
        <v/>
      </c>
      <c r="AI29" s="57" t="str">
        <f t="shared" si="13"/>
        <v/>
      </c>
      <c r="AJ29" s="57" t="str">
        <f t="shared" si="14"/>
        <v/>
      </c>
      <c r="AK29" s="57" t="str">
        <f t="shared" si="15"/>
        <v/>
      </c>
      <c r="AL29" s="57" t="str">
        <f t="shared" si="16"/>
        <v/>
      </c>
      <c r="AN29" s="39"/>
      <c r="AO29" s="58" t="str">
        <f t="shared" si="17"/>
        <v>SQUAT</v>
      </c>
      <c r="AP29" s="91" t="str">
        <f t="shared" si="18"/>
        <v>Squat</v>
      </c>
      <c r="AQ29" s="85" t="str">
        <f t="shared" si="19"/>
        <v/>
      </c>
      <c r="AR29" s="76" t="str">
        <f t="shared" si="20"/>
        <v/>
      </c>
      <c r="AS29" s="77" t="str">
        <f t="shared" si="21"/>
        <v/>
      </c>
      <c r="AT29" s="76" t="str">
        <f>IFERROR(IF(AO29="ACC"," ",IF('MAXES+CHART'!$D$16="lbs",MROUND(IF(AO29="SQUAT",'MAXES+CHART'!$D$17*AS29, IF(AO29="BENCH",'MAXES+CHART'!$D$18*AS29, IF(AO29="DEADLIFT",'MAXES+CHART'!$D$19*AS29,))),5),MROUND(IF(AO29="SQUAT",'MAXES+CHART'!$D$17*AS29, IF(AO29="BENCH",'MAXES+CHART'!$D$18*AS29, IF(AO29="DEADLIFT",'MAXES+CHART'!$D$19*AS29,))),2.5))),"")</f>
        <v/>
      </c>
      <c r="AU29" s="55"/>
      <c r="AV29" s="95"/>
      <c r="AX29" s="119" t="str">
        <f ca="1">"e1RM: "&amp;IFERROR(MROUND(IF(AS26="",  AT25/VLOOKUP(AV25,'MAXES+CHART'!$B$3:$N$11,AR25+1,FALSE),  OFFSET(AS25,MATCH(MAX(AS26:AS30),AS26:AS30,0),1)/VLOOKUP(OFFSET(AS25,MATCH(MAX(AS26:AS30),AS26:AS30,0),3),'MAXES+CHART'!$B$3:$N$11,OFFSET(AS25,MATCH(MAX(AS26:AS30),AS26:AS30,0),-1)+1,FALSE)),1),"")</f>
        <v xml:space="preserve">e1RM: </v>
      </c>
      <c r="AZ29" s="57" t="str">
        <f t="shared" si="22"/>
        <v/>
      </c>
      <c r="BA29" s="57" t="str">
        <f t="shared" si="23"/>
        <v/>
      </c>
      <c r="BB29" s="57" t="str">
        <f t="shared" si="24"/>
        <v/>
      </c>
      <c r="BC29" s="57" t="str">
        <f t="shared" si="25"/>
        <v/>
      </c>
      <c r="BD29" s="57" t="str">
        <f t="shared" si="26"/>
        <v/>
      </c>
      <c r="BE29" s="57" t="str">
        <f t="shared" si="27"/>
        <v/>
      </c>
      <c r="BG29" s="39"/>
      <c r="BH29" s="58" t="str">
        <f t="shared" si="28"/>
        <v>SQUAT</v>
      </c>
      <c r="BI29" s="91" t="str">
        <f t="shared" si="29"/>
        <v>Squat</v>
      </c>
      <c r="BJ29" s="85" t="str">
        <f t="shared" si="30"/>
        <v/>
      </c>
      <c r="BK29" s="76" t="str">
        <f t="shared" si="31"/>
        <v/>
      </c>
      <c r="BL29" s="77" t="str">
        <f t="shared" si="32"/>
        <v/>
      </c>
      <c r="BM29" s="76" t="str">
        <f>IFERROR(IF(BH29="ACC"," ",IF('MAXES+CHART'!$D$16="lbs",MROUND(IF(BH29="SQUAT",'MAXES+CHART'!$D$17*BL29, IF(BH29="BENCH",'MAXES+CHART'!$D$18*BL29, IF(BH29="DEADLIFT",'MAXES+CHART'!$D$19*BL29,))),5),MROUND(IF(BH29="SQUAT",'MAXES+CHART'!$D$17*BL29, IF(BH29="BENCH",'MAXES+CHART'!$D$18*BL29, IF(BH29="DEADLIFT",'MAXES+CHART'!$D$19*BL29,))),2.5))),"")</f>
        <v/>
      </c>
      <c r="BN29" s="55"/>
      <c r="BO29" s="95"/>
      <c r="BQ29" s="119" t="str">
        <f ca="1">"e1RM: "&amp;IFERROR(MROUND(IF(BL26="",  BM25/VLOOKUP(BO25,'MAXES+CHART'!$B$3:$N$11,BK25+1,FALSE),  OFFSET(BL25,MATCH(MAX(BL26:BL30),BL26:BL30,0),1)/VLOOKUP(OFFSET(BL25,MATCH(MAX(BL26:BL30),BL26:BL30,0),3),'MAXES+CHART'!$B$3:$N$11,OFFSET(BL25,MATCH(MAX(BL26:BL30),BL26:BL30,0),-1)+1,FALSE)),1),"")</f>
        <v xml:space="preserve">e1RM: </v>
      </c>
      <c r="BS29" s="57" t="str">
        <f t="shared" si="33"/>
        <v/>
      </c>
      <c r="BT29" s="57" t="str">
        <f t="shared" si="34"/>
        <v/>
      </c>
      <c r="BU29" s="57" t="str">
        <f t="shared" si="35"/>
        <v/>
      </c>
      <c r="BV29" s="57" t="str">
        <f t="shared" si="36"/>
        <v/>
      </c>
      <c r="BW29" s="57" t="str">
        <f t="shared" si="37"/>
        <v/>
      </c>
      <c r="BX29" s="57" t="str">
        <f t="shared" si="38"/>
        <v/>
      </c>
      <c r="CA29" s="39"/>
      <c r="CB29" s="58" t="str">
        <f t="shared" si="39"/>
        <v>SQUAT</v>
      </c>
      <c r="CC29" s="91" t="str">
        <f t="shared" si="40"/>
        <v>Squat</v>
      </c>
      <c r="CD29" s="85" t="str">
        <f t="shared" si="41"/>
        <v/>
      </c>
      <c r="CE29" s="76" t="str">
        <f t="shared" si="42"/>
        <v/>
      </c>
      <c r="CF29" s="77" t="str">
        <f t="shared" si="43"/>
        <v/>
      </c>
      <c r="CG29" s="76" t="str">
        <f>IFERROR(IF(CB29="ACC"," ",IF('MAXES+CHART'!$D$16="lbs",MROUND(IF(CB29="SQUAT",'MAXES+CHART'!$D$17*CF29, IF(CB29="BENCH",'MAXES+CHART'!$D$18*CF29, IF(CB29="DEADLIFT",'MAXES+CHART'!$D$19*CF29,))),5),MROUND(IF(CB29="SQUAT",'MAXES+CHART'!$D$17*CF29, IF(CB29="BENCH",'MAXES+CHART'!$D$18*CF29, IF(CB29="DEADLIFT",'MAXES+CHART'!$D$19*CF29,))),2.5))),"")</f>
        <v/>
      </c>
      <c r="CH29" s="55"/>
      <c r="CI29" s="95"/>
      <c r="CK29" s="119" t="str">
        <f ca="1">"e1RM: "&amp;IFERROR(MROUND(IF(CF26="",  CG25/VLOOKUP(CI25,'MAXES+CHART'!$B$3:$N$11,CE25+1,FALSE),  OFFSET(CF25,MATCH(MAX(CF26:CF30),CF26:CF30,0),1)/VLOOKUP(OFFSET(CF25,MATCH(MAX(CF26:CF30),CF26:CF30,0),3),'MAXES+CHART'!$B$3:$N$11,OFFSET(CF25,MATCH(MAX(CF26:CF30),CF26:CF30,0),-1)+1,FALSE)),1),"")</f>
        <v xml:space="preserve">e1RM: </v>
      </c>
      <c r="CL29" s="55"/>
      <c r="CM29" s="57" t="str">
        <f t="shared" si="44"/>
        <v/>
      </c>
      <c r="CN29" s="57" t="str">
        <f t="shared" si="45"/>
        <v/>
      </c>
      <c r="CO29" s="57" t="str">
        <f t="shared" si="46"/>
        <v/>
      </c>
      <c r="CP29" s="57" t="str">
        <f t="shared" si="47"/>
        <v/>
      </c>
      <c r="CQ29" s="57" t="str">
        <f t="shared" si="48"/>
        <v/>
      </c>
      <c r="CR29" s="57" t="str">
        <f t="shared" si="49"/>
        <v/>
      </c>
      <c r="CS29" s="39"/>
      <c r="CT29" s="58" t="str">
        <f t="shared" si="50"/>
        <v>SQUAT</v>
      </c>
      <c r="CU29" s="91" t="str">
        <f t="shared" si="51"/>
        <v>Squat</v>
      </c>
      <c r="CV29" s="85" t="str">
        <f t="shared" si="52"/>
        <v/>
      </c>
      <c r="CW29" s="76" t="str">
        <f t="shared" si="53"/>
        <v/>
      </c>
      <c r="CX29" s="77" t="str">
        <f t="shared" si="54"/>
        <v/>
      </c>
      <c r="CY29" s="76" t="str">
        <f>IFERROR(IF(CT29="ACC"," ",IF('MAXES+CHART'!$D$16="lbs",MROUND(IF(CT29="SQUAT",'MAXES+CHART'!$D$17*CX29, IF(CT29="BENCH",'MAXES+CHART'!$D$18*CX29, IF(CT29="DEADLIFT",'MAXES+CHART'!$D$19*CX29,))),5),MROUND(IF(CT29="SQUAT",'MAXES+CHART'!$D$17*CX29, IF(CT29="BENCH",'MAXES+CHART'!$D$18*CX29, IF(CT29="DEADLIFT",'MAXES+CHART'!$D$19*CX29,))),2.5))),"")</f>
        <v/>
      </c>
      <c r="CZ29" s="55"/>
      <c r="DA29" s="95"/>
      <c r="DC29" s="119" t="str">
        <f ca="1">"e1RM: "&amp;IFERROR(MROUND(IF(CX26="",  CY25/VLOOKUP(DA25,'MAXES+CHART'!$B$3:$N$11,CW25+1,FALSE),  OFFSET(CX25,MATCH(MAX(CX26:CX30),CX26:CX30,0),1)/VLOOKUP(OFFSET(CX25,MATCH(MAX(CX26:CX30),CX26:CX30,0),3),'MAXES+CHART'!$B$3:$N$11,OFFSET(CX25,MATCH(MAX(CX26:CX30),CX26:CX30,0),-1)+1,FALSE)),1),"")</f>
        <v xml:space="preserve">e1RM: </v>
      </c>
      <c r="DE29" s="57" t="str">
        <f t="shared" si="55"/>
        <v/>
      </c>
      <c r="DF29" s="57" t="str">
        <f t="shared" si="56"/>
        <v/>
      </c>
      <c r="DG29" s="57" t="str">
        <f t="shared" si="57"/>
        <v/>
      </c>
      <c r="DH29" s="57" t="str">
        <f t="shared" si="58"/>
        <v/>
      </c>
      <c r="DI29" s="57" t="str">
        <f t="shared" si="59"/>
        <v/>
      </c>
      <c r="DJ29" s="57" t="str">
        <f t="shared" si="60"/>
        <v/>
      </c>
      <c r="DL29" s="39"/>
      <c r="DM29" s="58" t="str">
        <f t="shared" si="61"/>
        <v>SQUAT</v>
      </c>
      <c r="DN29" s="91" t="str">
        <f t="shared" si="62"/>
        <v>Squat</v>
      </c>
      <c r="DO29" s="85" t="str">
        <f t="shared" si="63"/>
        <v/>
      </c>
      <c r="DP29" s="76" t="str">
        <f t="shared" si="64"/>
        <v/>
      </c>
      <c r="DQ29" s="77" t="str">
        <f t="shared" si="65"/>
        <v/>
      </c>
      <c r="DR29" s="76" t="str">
        <f>IFERROR(IF(DM29="ACC"," ",IF('MAXES+CHART'!$D$16="lbs",MROUND(IF(DM29="SQUAT",'MAXES+CHART'!$D$17*DQ29, IF(DM29="BENCH",'MAXES+CHART'!$D$18*DQ29, IF(DM29="DEADLIFT",'MAXES+CHART'!$D$19*DQ29,))),5),MROUND(IF(DM29="SQUAT",'MAXES+CHART'!$D$17*DQ29, IF(DM29="BENCH",'MAXES+CHART'!$D$18*DQ29, IF(DM29="DEADLIFT",'MAXES+CHART'!$D$19*DQ29,))),2.5))),"")</f>
        <v/>
      </c>
      <c r="DS29" s="55"/>
      <c r="DT29" s="95"/>
      <c r="DV29" s="119" t="str">
        <f ca="1">"e1RM: "&amp;IFERROR(MROUND(IF(DQ26="",  DR25/VLOOKUP(DT25,'MAXES+CHART'!$B$3:$N$11,DP25+1,FALSE),  OFFSET(DQ25,MATCH(MAX(DQ26:DQ30),DQ26:DQ30,0),1)/VLOOKUP(OFFSET(DQ25,MATCH(MAX(DQ26:DQ30),DQ26:DQ30,0),3),'MAXES+CHART'!$B$3:$N$11,OFFSET(DQ25,MATCH(MAX(DQ26:DQ30),DQ26:DQ30,0),-1)+1,FALSE)),1),"")</f>
        <v xml:space="preserve">e1RM: </v>
      </c>
      <c r="DX29" s="57" t="str">
        <f t="shared" si="66"/>
        <v/>
      </c>
      <c r="DY29" s="57" t="str">
        <f t="shared" si="67"/>
        <v/>
      </c>
      <c r="DZ29" s="57" t="str">
        <f t="shared" si="68"/>
        <v/>
      </c>
      <c r="EA29" s="57" t="str">
        <f t="shared" si="69"/>
        <v/>
      </c>
      <c r="EB29" s="57" t="str">
        <f t="shared" si="70"/>
        <v/>
      </c>
      <c r="EC29" s="57" t="str">
        <f t="shared" si="71"/>
        <v/>
      </c>
      <c r="EE29" s="39"/>
      <c r="EF29" s="58" t="str">
        <f t="shared" si="72"/>
        <v>SQUAT</v>
      </c>
      <c r="EG29" s="91" t="str">
        <f t="shared" si="73"/>
        <v>Squat</v>
      </c>
      <c r="EH29" s="85" t="str">
        <f t="shared" si="125"/>
        <v/>
      </c>
      <c r="EI29" s="76" t="str">
        <f t="shared" si="126"/>
        <v/>
      </c>
      <c r="EJ29" s="77" t="str">
        <f t="shared" si="127"/>
        <v/>
      </c>
      <c r="EK29" s="76" t="str">
        <f>IFERROR(IF(EF29="ACC"," ",IF('MAXES+CHART'!$D$16="lbs",MROUND(IF(EF29="SQUAT",'MAXES+CHART'!$D$17*EJ29, IF(EF29="BENCH",'MAXES+CHART'!$D$18*EJ29, IF(EF29="DEADLIFT",'MAXES+CHART'!$D$19*EJ29,))),5),MROUND(IF(EF29="SQUAT",'MAXES+CHART'!$D$17*EJ29, IF(EF29="BENCH",'MAXES+CHART'!$D$18*EJ29, IF(EF29="DEADLIFT",'MAXES+CHART'!$D$19*EJ29,))),2.5))),"")</f>
        <v/>
      </c>
      <c r="EL29" s="55"/>
      <c r="EM29" s="95"/>
      <c r="EO29" s="119" t="str">
        <f ca="1">"e1RM: "&amp;IFERROR(MROUND(IF(EJ26="",  EK25/VLOOKUP(EM25,'MAXES+CHART'!$B$3:$N$11,EI25+1,FALSE),  OFFSET(EJ25,MATCH(MAX(EJ26:EJ30),EJ26:EJ30,0),1)/VLOOKUP(OFFSET(EJ25,MATCH(MAX(EJ26:EJ30),EJ26:EJ30,0),3),'MAXES+CHART'!$B$3:$N$11,OFFSET(EJ25,MATCH(MAX(EJ26:EJ30),EJ26:EJ30,0),-1)+1,FALSE)),1),"")</f>
        <v xml:space="preserve">e1RM: </v>
      </c>
      <c r="EQ29" s="57" t="str">
        <f t="shared" si="74"/>
        <v/>
      </c>
      <c r="ER29" s="57" t="str">
        <f t="shared" si="75"/>
        <v/>
      </c>
      <c r="ES29" s="57" t="str">
        <f t="shared" si="76"/>
        <v/>
      </c>
      <c r="ET29" s="57" t="str">
        <f t="shared" si="77"/>
        <v/>
      </c>
      <c r="EU29" s="57" t="str">
        <f t="shared" si="78"/>
        <v/>
      </c>
      <c r="EV29" s="57" t="str">
        <f t="shared" si="79"/>
        <v/>
      </c>
      <c r="EY29" s="39"/>
      <c r="EZ29" s="58" t="str">
        <f t="shared" si="80"/>
        <v>SQUAT</v>
      </c>
      <c r="FA29" s="91" t="str">
        <f t="shared" si="81"/>
        <v>Squat</v>
      </c>
      <c r="FB29" s="85" t="str">
        <f t="shared" si="82"/>
        <v/>
      </c>
      <c r="FC29" s="76" t="str">
        <f t="shared" si="83"/>
        <v/>
      </c>
      <c r="FD29" s="77" t="str">
        <f t="shared" si="84"/>
        <v/>
      </c>
      <c r="FE29" s="76" t="str">
        <f>IFERROR(IF(EZ29="ACC"," ",IF('MAXES+CHART'!$D$16="lbs",MROUND(IF(EZ29="SQUAT",'MAXES+CHART'!$D$17*FD29, IF(EZ29="BENCH",'MAXES+CHART'!$D$18*FD29, IF(EZ29="DEADLIFT",'MAXES+CHART'!$D$19*FD29,))),5),MROUND(IF(EZ29="SQUAT",'MAXES+CHART'!$D$17*FD29, IF(EZ29="BENCH",'MAXES+CHART'!$D$18*FD29, IF(EZ29="DEADLIFT",'MAXES+CHART'!$D$19*FD29,))),2.5))),"")</f>
        <v/>
      </c>
      <c r="FF29" s="55"/>
      <c r="FG29" s="124"/>
      <c r="FI29" s="119" t="str">
        <f ca="1">"e1RM: "&amp;IFERROR(MROUND(IF(FD26="",  FE25/VLOOKUP(FG25,'MAXES+CHART'!$B$3:$N$11,FC25+1,FALSE),  OFFSET(FD25,MATCH(MAX(FD26:FD30),FD26:FD30,0),1)/VLOOKUP(OFFSET(FD25,MATCH(MAX(FD26:FD30),FD26:FD30,0),3),'MAXES+CHART'!$B$3:$N$11,OFFSET(FD25,MATCH(MAX(FD26:FD30),FD26:FD30,0),-1)+1,FALSE)),1),"")</f>
        <v xml:space="preserve">e1RM: </v>
      </c>
      <c r="FJ29" s="55"/>
      <c r="FK29" s="57" t="str">
        <f t="shared" si="85"/>
        <v/>
      </c>
      <c r="FL29" s="57" t="str">
        <f t="shared" si="86"/>
        <v/>
      </c>
      <c r="FM29" s="57" t="str">
        <f t="shared" si="87"/>
        <v/>
      </c>
      <c r="FN29" s="57" t="str">
        <f t="shared" si="88"/>
        <v/>
      </c>
      <c r="FO29" s="57" t="str">
        <f t="shared" si="89"/>
        <v/>
      </c>
      <c r="FP29" s="57" t="str">
        <f t="shared" si="90"/>
        <v/>
      </c>
      <c r="FQ29" s="39"/>
      <c r="FR29" s="58" t="str">
        <f t="shared" si="91"/>
        <v>SQUAT</v>
      </c>
      <c r="FS29" s="91" t="str">
        <f t="shared" si="92"/>
        <v>Squat</v>
      </c>
      <c r="FT29" s="85" t="str">
        <f t="shared" si="93"/>
        <v/>
      </c>
      <c r="FU29" s="76" t="str">
        <f t="shared" si="94"/>
        <v/>
      </c>
      <c r="FV29" s="77" t="str">
        <f t="shared" si="95"/>
        <v/>
      </c>
      <c r="FW29" s="76" t="str">
        <f>IFERROR(IF(FR29="ACC"," ",IF('MAXES+CHART'!$D$16="lbs",MROUND(IF(FR29="SQUAT",'MAXES+CHART'!$D$17*FV29, IF(FR29="BENCH",'MAXES+CHART'!$D$18*FV29, IF(FR29="DEADLIFT",'MAXES+CHART'!$D$19*FV29,))),5),MROUND(IF(FR29="SQUAT",'MAXES+CHART'!$D$17*FV29, IF(FR29="BENCH",'MAXES+CHART'!$D$18*FV29, IF(FR29="DEADLIFT",'MAXES+CHART'!$D$19*FV29,))),2.5))),"")</f>
        <v/>
      </c>
      <c r="FX29" s="55"/>
      <c r="FY29" s="95"/>
      <c r="GA29" s="119" t="str">
        <f ca="1">"e1RM: "&amp;IFERROR(MROUND(IF(FV26="",  FW25/VLOOKUP(FY25,'MAXES+CHART'!$B$3:$N$11,FU25+1,FALSE),  OFFSET(FV25,MATCH(MAX(FV26:FV30),FV26:FV30,0),1)/VLOOKUP(OFFSET(FV25,MATCH(MAX(FV26:FV30),FV26:FV30,0),3),'MAXES+CHART'!$B$3:$N$11,OFFSET(FV25,MATCH(MAX(FV26:FV30),FV26:FV30,0),-1)+1,FALSE)),1),"")</f>
        <v xml:space="preserve">e1RM: </v>
      </c>
      <c r="GC29" s="57" t="str">
        <f t="shared" si="96"/>
        <v/>
      </c>
      <c r="GD29" s="57" t="str">
        <f t="shared" si="97"/>
        <v/>
      </c>
      <c r="GE29" s="57" t="str">
        <f t="shared" si="98"/>
        <v/>
      </c>
      <c r="GF29" s="57" t="str">
        <f t="shared" si="99"/>
        <v/>
      </c>
      <c r="GG29" s="57" t="str">
        <f t="shared" si="100"/>
        <v/>
      </c>
      <c r="GH29" s="57" t="str">
        <f t="shared" si="101"/>
        <v/>
      </c>
      <c r="GJ29" s="39"/>
      <c r="GK29" s="58" t="str">
        <f t="shared" si="102"/>
        <v>SQUAT</v>
      </c>
      <c r="GL29" s="91" t="str">
        <f t="shared" si="103"/>
        <v>Squat</v>
      </c>
      <c r="GM29" s="85" t="str">
        <f t="shared" si="104"/>
        <v/>
      </c>
      <c r="GN29" s="76" t="str">
        <f t="shared" si="105"/>
        <v/>
      </c>
      <c r="GO29" s="77" t="str">
        <f t="shared" si="106"/>
        <v/>
      </c>
      <c r="GP29" s="76" t="str">
        <f>IFERROR(IF(GK29="ACC"," ",IF('MAXES+CHART'!$D$16="lbs",MROUND(IF(GK29="SQUAT",'MAXES+CHART'!$D$17*GO29, IF(GK29="BENCH",'MAXES+CHART'!$D$18*GO29, IF(GK29="DEADLIFT",'MAXES+CHART'!$D$19*GO29,))),5),MROUND(IF(GK29="SQUAT",'MAXES+CHART'!$D$17*GO29, IF(GK29="BENCH",'MAXES+CHART'!$D$18*GO29, IF(GK29="DEADLIFT",'MAXES+CHART'!$D$19*GO29,))),2.5))),"")</f>
        <v/>
      </c>
      <c r="GQ29" s="55"/>
      <c r="GR29" s="95"/>
      <c r="GT29" s="119" t="str">
        <f ca="1">"e1RM: "&amp;IFERROR(MROUND(IF(GO26="",  GP25/VLOOKUP(GR25,'MAXES+CHART'!$B$3:$N$11,GN25+1,FALSE),  OFFSET(GO25,MATCH(MAX(GO26:GO30),GO26:GO30,0),1)/VLOOKUP(OFFSET(GO25,MATCH(MAX(GO26:GO30),GO26:GO30,0),3),'MAXES+CHART'!$B$3:$N$11,OFFSET(GO25,MATCH(MAX(GO26:GO30),GO26:GO30,0),-1)+1,FALSE)),1),"")</f>
        <v xml:space="preserve">e1RM: </v>
      </c>
      <c r="GV29" s="57" t="str">
        <f t="shared" si="107"/>
        <v/>
      </c>
      <c r="GW29" s="57" t="str">
        <f t="shared" si="108"/>
        <v/>
      </c>
      <c r="GX29" s="57" t="str">
        <f t="shared" si="109"/>
        <v/>
      </c>
      <c r="GY29" s="57" t="str">
        <f t="shared" si="110"/>
        <v/>
      </c>
      <c r="GZ29" s="57" t="str">
        <f t="shared" si="111"/>
        <v/>
      </c>
      <c r="HA29" s="57" t="str">
        <f t="shared" si="112"/>
        <v/>
      </c>
      <c r="HC29" s="39"/>
      <c r="HD29" s="58" t="str">
        <f t="shared" si="113"/>
        <v>SQUAT</v>
      </c>
      <c r="HE29" s="91" t="str">
        <f t="shared" si="114"/>
        <v>Squat</v>
      </c>
      <c r="HF29" s="85" t="str">
        <f t="shared" si="115"/>
        <v/>
      </c>
      <c r="HG29" s="76" t="str">
        <f t="shared" si="116"/>
        <v/>
      </c>
      <c r="HH29" s="77" t="str">
        <f t="shared" si="117"/>
        <v/>
      </c>
      <c r="HI29" s="76" t="str">
        <f>IFERROR(IF(HD29="ACC"," ",IF('MAXES+CHART'!$D$16="lbs",MROUND(IF(HD29="SQUAT",'MAXES+CHART'!$D$17*HH29, IF(HD29="BENCH",'MAXES+CHART'!$D$18*HH29, IF(HD29="DEADLIFT",'MAXES+CHART'!$D$19*HH29,))),5),MROUND(IF(HD29="SQUAT",'MAXES+CHART'!$D$17*HH29, IF(HD29="BENCH",'MAXES+CHART'!$D$18*HH29, IF(HD29="DEADLIFT",'MAXES+CHART'!$D$19*HH29,))),2.5))),"")</f>
        <v/>
      </c>
      <c r="HJ29" s="55"/>
      <c r="HK29" s="95"/>
      <c r="HM29" s="119" t="str">
        <f ca="1">"e1RM: "&amp;IFERROR(MROUND(IF(HH26="",  HI25/VLOOKUP(HK25,'MAXES+CHART'!$B$3:$N$11,HG25+1,FALSE),  OFFSET(HH25,MATCH(MAX(HH26:HH30),HH26:HH30,0),1)/VLOOKUP(OFFSET(HH25,MATCH(MAX(HH26:HH30),HH26:HH30,0),3),'MAXES+CHART'!$B$3:$N$11,OFFSET(HH25,MATCH(MAX(HH26:HH30),HH26:HH30,0),-1)+1,FALSE)),1),"")</f>
        <v xml:space="preserve">e1RM: </v>
      </c>
      <c r="HO29" s="57" t="str">
        <f t="shared" si="118"/>
        <v/>
      </c>
      <c r="HP29" s="57" t="str">
        <f t="shared" si="119"/>
        <v/>
      </c>
      <c r="HQ29" s="57" t="str">
        <f t="shared" si="120"/>
        <v/>
      </c>
      <c r="HR29" s="57" t="str">
        <f t="shared" si="121"/>
        <v/>
      </c>
      <c r="HS29" s="57" t="str">
        <f t="shared" si="122"/>
        <v/>
      </c>
      <c r="HT29" s="57" t="str">
        <f t="shared" si="123"/>
        <v/>
      </c>
    </row>
    <row r="30" spans="2:228" hidden="1" outlineLevel="2">
      <c r="C30" s="39"/>
      <c r="D30" s="58" t="str">
        <f>$D$25</f>
        <v>SQUAT</v>
      </c>
      <c r="E30" s="90" t="str">
        <f t="shared" si="124"/>
        <v>Squat</v>
      </c>
      <c r="F30" s="86"/>
      <c r="G30" s="78"/>
      <c r="H30" s="79"/>
      <c r="I30" s="78">
        <f>IF(D30="ACC"," ",IF('MAXES+CHART'!$D$16="lbs",MROUND(IF(D30="SQUAT",'MAXES+CHART'!$D$17*H30, IF(D30="BENCH",'MAXES+CHART'!$D$18*H30, IF(D30="DEADLIFT",'MAXES+CHART'!$D$19*H30,))),5),MROUND(IF(D30="SQUAT",'MAXES+CHART'!$D$17*H30, IF(D30="BENCH",'MAXES+CHART'!$D$18*H30, IF(D30="DEADLIFT",'MAXES+CHART'!$D$19*H30,))),2.5)))</f>
        <v>0</v>
      </c>
      <c r="J30" s="55"/>
      <c r="K30" s="95"/>
      <c r="M30" s="118"/>
      <c r="N30" s="55"/>
      <c r="O30" s="57">
        <f t="shared" si="0"/>
        <v>0</v>
      </c>
      <c r="P30" s="57">
        <f t="shared" si="1"/>
        <v>0</v>
      </c>
      <c r="Q30" s="57" t="str">
        <f t="shared" si="2"/>
        <v/>
      </c>
      <c r="R30" s="57" t="str">
        <f t="shared" si="3"/>
        <v/>
      </c>
      <c r="S30" s="57" t="str">
        <f t="shared" si="4"/>
        <v/>
      </c>
      <c r="T30" s="57" t="str">
        <f t="shared" si="5"/>
        <v/>
      </c>
      <c r="U30" s="39"/>
      <c r="V30" s="58" t="str">
        <f t="shared" si="6"/>
        <v>SQUAT</v>
      </c>
      <c r="W30" s="90" t="str">
        <f t="shared" si="7"/>
        <v>Squat</v>
      </c>
      <c r="X30" s="86" t="str">
        <f t="shared" si="8"/>
        <v/>
      </c>
      <c r="Y30" s="78" t="str">
        <f t="shared" si="9"/>
        <v/>
      </c>
      <c r="Z30" s="79" t="str">
        <f t="shared" si="10"/>
        <v/>
      </c>
      <c r="AA30" s="78" t="str">
        <f>IFERROR(IF(V30="ACC"," ",IF('MAXES+CHART'!$D$16="lbs",MROUND(IF(V30="SQUAT",'MAXES+CHART'!$D$17*Z30, IF(V30="BENCH",'MAXES+CHART'!$D$18*Z30, IF(V30="DEADLIFT",'MAXES+CHART'!$D$19*Z30,))),5),MROUND(IF(V30="SQUAT",'MAXES+CHART'!$D$17*Z30, IF(V30="BENCH",'MAXES+CHART'!$D$18*Z30, IF(V30="DEADLIFT",'MAXES+CHART'!$D$19*Z30,))),2.5))),"")</f>
        <v/>
      </c>
      <c r="AB30" s="55"/>
      <c r="AC30" s="95"/>
      <c r="AE30" s="118"/>
      <c r="AG30" s="57" t="str">
        <f t="shared" si="11"/>
        <v/>
      </c>
      <c r="AH30" s="57" t="str">
        <f t="shared" si="12"/>
        <v/>
      </c>
      <c r="AI30" s="57" t="str">
        <f t="shared" si="13"/>
        <v/>
      </c>
      <c r="AJ30" s="57" t="str">
        <f t="shared" si="14"/>
        <v/>
      </c>
      <c r="AK30" s="57" t="str">
        <f t="shared" si="15"/>
        <v/>
      </c>
      <c r="AL30" s="57" t="str">
        <f t="shared" si="16"/>
        <v/>
      </c>
      <c r="AN30" s="39"/>
      <c r="AO30" s="58" t="str">
        <f t="shared" si="17"/>
        <v>SQUAT</v>
      </c>
      <c r="AP30" s="90" t="str">
        <f t="shared" si="18"/>
        <v>Squat</v>
      </c>
      <c r="AQ30" s="86" t="str">
        <f t="shared" si="19"/>
        <v/>
      </c>
      <c r="AR30" s="78" t="str">
        <f t="shared" si="20"/>
        <v/>
      </c>
      <c r="AS30" s="79" t="str">
        <f t="shared" si="21"/>
        <v/>
      </c>
      <c r="AT30" s="78" t="str">
        <f>IFERROR(IF(AO30="ACC"," ",IF('MAXES+CHART'!$D$16="lbs",MROUND(IF(AO30="SQUAT",'MAXES+CHART'!$D$17*AS30, IF(AO30="BENCH",'MAXES+CHART'!$D$18*AS30, IF(AO30="DEADLIFT",'MAXES+CHART'!$D$19*AS30,))),5),MROUND(IF(AO30="SQUAT",'MAXES+CHART'!$D$17*AS30, IF(AO30="BENCH",'MAXES+CHART'!$D$18*AS30, IF(AO30="DEADLIFT",'MAXES+CHART'!$D$19*AS30,))),2.5))),"")</f>
        <v/>
      </c>
      <c r="AU30" s="55"/>
      <c r="AV30" s="95"/>
      <c r="AX30" s="118"/>
      <c r="AZ30" s="57" t="str">
        <f t="shared" si="22"/>
        <v/>
      </c>
      <c r="BA30" s="57" t="str">
        <f t="shared" si="23"/>
        <v/>
      </c>
      <c r="BB30" s="57" t="str">
        <f t="shared" si="24"/>
        <v/>
      </c>
      <c r="BC30" s="57" t="str">
        <f t="shared" si="25"/>
        <v/>
      </c>
      <c r="BD30" s="57" t="str">
        <f t="shared" si="26"/>
        <v/>
      </c>
      <c r="BE30" s="57" t="str">
        <f t="shared" si="27"/>
        <v/>
      </c>
      <c r="BG30" s="39"/>
      <c r="BH30" s="58" t="str">
        <f t="shared" si="28"/>
        <v>SQUAT</v>
      </c>
      <c r="BI30" s="90" t="str">
        <f t="shared" si="29"/>
        <v>Squat</v>
      </c>
      <c r="BJ30" s="86" t="str">
        <f t="shared" si="30"/>
        <v/>
      </c>
      <c r="BK30" s="78" t="str">
        <f t="shared" si="31"/>
        <v/>
      </c>
      <c r="BL30" s="79" t="str">
        <f t="shared" si="32"/>
        <v/>
      </c>
      <c r="BM30" s="78" t="str">
        <f>IFERROR(IF(BH30="ACC"," ",IF('MAXES+CHART'!$D$16="lbs",MROUND(IF(BH30="SQUAT",'MAXES+CHART'!$D$17*BL30, IF(BH30="BENCH",'MAXES+CHART'!$D$18*BL30, IF(BH30="DEADLIFT",'MAXES+CHART'!$D$19*BL30,))),5),MROUND(IF(BH30="SQUAT",'MAXES+CHART'!$D$17*BL30, IF(BH30="BENCH",'MAXES+CHART'!$D$18*BL30, IF(BH30="DEADLIFT",'MAXES+CHART'!$D$19*BL30,))),2.5))),"")</f>
        <v/>
      </c>
      <c r="BN30" s="55"/>
      <c r="BO30" s="95"/>
      <c r="BQ30" s="118"/>
      <c r="BS30" s="57" t="str">
        <f t="shared" si="33"/>
        <v/>
      </c>
      <c r="BT30" s="57" t="str">
        <f t="shared" si="34"/>
        <v/>
      </c>
      <c r="BU30" s="57" t="str">
        <f t="shared" si="35"/>
        <v/>
      </c>
      <c r="BV30" s="57" t="str">
        <f t="shared" si="36"/>
        <v/>
      </c>
      <c r="BW30" s="57" t="str">
        <f t="shared" si="37"/>
        <v/>
      </c>
      <c r="BX30" s="57" t="str">
        <f t="shared" si="38"/>
        <v/>
      </c>
      <c r="CA30" s="39"/>
      <c r="CB30" s="58" t="str">
        <f t="shared" si="39"/>
        <v>SQUAT</v>
      </c>
      <c r="CC30" s="90" t="str">
        <f t="shared" si="40"/>
        <v>Squat</v>
      </c>
      <c r="CD30" s="86" t="str">
        <f t="shared" si="41"/>
        <v/>
      </c>
      <c r="CE30" s="78" t="str">
        <f t="shared" si="42"/>
        <v/>
      </c>
      <c r="CF30" s="79" t="str">
        <f t="shared" si="43"/>
        <v/>
      </c>
      <c r="CG30" s="78" t="str">
        <f>IFERROR(IF(CB30="ACC"," ",IF('MAXES+CHART'!$D$16="lbs",MROUND(IF(CB30="SQUAT",'MAXES+CHART'!$D$17*CF30, IF(CB30="BENCH",'MAXES+CHART'!$D$18*CF30, IF(CB30="DEADLIFT",'MAXES+CHART'!$D$19*CF30,))),5),MROUND(IF(CB30="SQUAT",'MAXES+CHART'!$D$17*CF30, IF(CB30="BENCH",'MAXES+CHART'!$D$18*CF30, IF(CB30="DEADLIFT",'MAXES+CHART'!$D$19*CF30,))),2.5))),"")</f>
        <v/>
      </c>
      <c r="CH30" s="55"/>
      <c r="CI30" s="95"/>
      <c r="CK30" s="118"/>
      <c r="CL30" s="55"/>
      <c r="CM30" s="57" t="str">
        <f t="shared" si="44"/>
        <v/>
      </c>
      <c r="CN30" s="57" t="str">
        <f t="shared" si="45"/>
        <v/>
      </c>
      <c r="CO30" s="57" t="str">
        <f t="shared" si="46"/>
        <v/>
      </c>
      <c r="CP30" s="57" t="str">
        <f t="shared" si="47"/>
        <v/>
      </c>
      <c r="CQ30" s="57" t="str">
        <f t="shared" si="48"/>
        <v/>
      </c>
      <c r="CR30" s="57" t="str">
        <f t="shared" si="49"/>
        <v/>
      </c>
      <c r="CS30" s="39"/>
      <c r="CT30" s="58" t="str">
        <f t="shared" si="50"/>
        <v>SQUAT</v>
      </c>
      <c r="CU30" s="90" t="str">
        <f t="shared" si="51"/>
        <v>Squat</v>
      </c>
      <c r="CV30" s="86" t="str">
        <f t="shared" si="52"/>
        <v/>
      </c>
      <c r="CW30" s="78" t="str">
        <f t="shared" si="53"/>
        <v/>
      </c>
      <c r="CX30" s="79" t="str">
        <f t="shared" si="54"/>
        <v/>
      </c>
      <c r="CY30" s="78" t="str">
        <f>IFERROR(IF(CT30="ACC"," ",IF('MAXES+CHART'!$D$16="lbs",MROUND(IF(CT30="SQUAT",'MAXES+CHART'!$D$17*CX30, IF(CT30="BENCH",'MAXES+CHART'!$D$18*CX30, IF(CT30="DEADLIFT",'MAXES+CHART'!$D$19*CX30,))),5),MROUND(IF(CT30="SQUAT",'MAXES+CHART'!$D$17*CX30, IF(CT30="BENCH",'MAXES+CHART'!$D$18*CX30, IF(CT30="DEADLIFT",'MAXES+CHART'!$D$19*CX30,))),2.5))),"")</f>
        <v/>
      </c>
      <c r="CZ30" s="55"/>
      <c r="DA30" s="95"/>
      <c r="DC30" s="118"/>
      <c r="DE30" s="57" t="str">
        <f t="shared" si="55"/>
        <v/>
      </c>
      <c r="DF30" s="57" t="str">
        <f t="shared" si="56"/>
        <v/>
      </c>
      <c r="DG30" s="57" t="str">
        <f t="shared" si="57"/>
        <v/>
      </c>
      <c r="DH30" s="57" t="str">
        <f t="shared" si="58"/>
        <v/>
      </c>
      <c r="DI30" s="57" t="str">
        <f t="shared" si="59"/>
        <v/>
      </c>
      <c r="DJ30" s="57" t="str">
        <f t="shared" si="60"/>
        <v/>
      </c>
      <c r="DL30" s="39"/>
      <c r="DM30" s="58" t="str">
        <f t="shared" si="61"/>
        <v>SQUAT</v>
      </c>
      <c r="DN30" s="90" t="str">
        <f t="shared" si="62"/>
        <v>Squat</v>
      </c>
      <c r="DO30" s="86" t="str">
        <f t="shared" si="63"/>
        <v/>
      </c>
      <c r="DP30" s="78" t="str">
        <f t="shared" si="64"/>
        <v/>
      </c>
      <c r="DQ30" s="79" t="str">
        <f t="shared" si="65"/>
        <v/>
      </c>
      <c r="DR30" s="78" t="str">
        <f>IFERROR(IF(DM30="ACC"," ",IF('MAXES+CHART'!$D$16="lbs",MROUND(IF(DM30="SQUAT",'MAXES+CHART'!$D$17*DQ30, IF(DM30="BENCH",'MAXES+CHART'!$D$18*DQ30, IF(DM30="DEADLIFT",'MAXES+CHART'!$D$19*DQ30,))),5),MROUND(IF(DM30="SQUAT",'MAXES+CHART'!$D$17*DQ30, IF(DM30="BENCH",'MAXES+CHART'!$D$18*DQ30, IF(DM30="DEADLIFT",'MAXES+CHART'!$D$19*DQ30,))),2.5))),"")</f>
        <v/>
      </c>
      <c r="DS30" s="55"/>
      <c r="DT30" s="95"/>
      <c r="DV30" s="118"/>
      <c r="DX30" s="57" t="str">
        <f t="shared" si="66"/>
        <v/>
      </c>
      <c r="DY30" s="57" t="str">
        <f t="shared" si="67"/>
        <v/>
      </c>
      <c r="DZ30" s="57" t="str">
        <f t="shared" si="68"/>
        <v/>
      </c>
      <c r="EA30" s="57" t="str">
        <f t="shared" si="69"/>
        <v/>
      </c>
      <c r="EB30" s="57" t="str">
        <f t="shared" si="70"/>
        <v/>
      </c>
      <c r="EC30" s="57" t="str">
        <f t="shared" si="71"/>
        <v/>
      </c>
      <c r="EE30" s="39"/>
      <c r="EF30" s="58" t="str">
        <f t="shared" si="72"/>
        <v>SQUAT</v>
      </c>
      <c r="EG30" s="90" t="str">
        <f t="shared" si="73"/>
        <v>Squat</v>
      </c>
      <c r="EH30" s="86" t="str">
        <f t="shared" si="125"/>
        <v/>
      </c>
      <c r="EI30" s="78" t="str">
        <f t="shared" si="126"/>
        <v/>
      </c>
      <c r="EJ30" s="79" t="str">
        <f t="shared" si="127"/>
        <v/>
      </c>
      <c r="EK30" s="78" t="str">
        <f>IFERROR(IF(EF30="ACC"," ",IF('MAXES+CHART'!$D$16="lbs",MROUND(IF(EF30="SQUAT",'MAXES+CHART'!$D$17*EJ30, IF(EF30="BENCH",'MAXES+CHART'!$D$18*EJ30, IF(EF30="DEADLIFT",'MAXES+CHART'!$D$19*EJ30,))),5),MROUND(IF(EF30="SQUAT",'MAXES+CHART'!$D$17*EJ30, IF(EF30="BENCH",'MAXES+CHART'!$D$18*EJ30, IF(EF30="DEADLIFT",'MAXES+CHART'!$D$19*EJ30,))),2.5))),"")</f>
        <v/>
      </c>
      <c r="EL30" s="55"/>
      <c r="EM30" s="95"/>
      <c r="EO30" s="118"/>
      <c r="EQ30" s="57" t="str">
        <f t="shared" si="74"/>
        <v/>
      </c>
      <c r="ER30" s="57" t="str">
        <f t="shared" si="75"/>
        <v/>
      </c>
      <c r="ES30" s="57" t="str">
        <f t="shared" si="76"/>
        <v/>
      </c>
      <c r="ET30" s="57" t="str">
        <f t="shared" si="77"/>
        <v/>
      </c>
      <c r="EU30" s="57" t="str">
        <f t="shared" si="78"/>
        <v/>
      </c>
      <c r="EV30" s="57" t="str">
        <f t="shared" si="79"/>
        <v/>
      </c>
      <c r="EY30" s="39"/>
      <c r="EZ30" s="58" t="str">
        <f t="shared" si="80"/>
        <v>SQUAT</v>
      </c>
      <c r="FA30" s="90" t="str">
        <f t="shared" si="81"/>
        <v>Squat</v>
      </c>
      <c r="FB30" s="86" t="str">
        <f t="shared" si="82"/>
        <v/>
      </c>
      <c r="FC30" s="78" t="str">
        <f t="shared" si="83"/>
        <v/>
      </c>
      <c r="FD30" s="79" t="str">
        <f t="shared" si="84"/>
        <v/>
      </c>
      <c r="FE30" s="78" t="str">
        <f>IFERROR(IF(EZ30="ACC"," ",IF('MAXES+CHART'!$D$16="lbs",MROUND(IF(EZ30="SQUAT",'MAXES+CHART'!$D$17*FD30, IF(EZ30="BENCH",'MAXES+CHART'!$D$18*FD30, IF(EZ30="DEADLIFT",'MAXES+CHART'!$D$19*FD30,))),5),MROUND(IF(EZ30="SQUAT",'MAXES+CHART'!$D$17*FD30, IF(EZ30="BENCH",'MAXES+CHART'!$D$18*FD30, IF(EZ30="DEADLIFT",'MAXES+CHART'!$D$19*FD30,))),2.5))),"")</f>
        <v/>
      </c>
      <c r="FF30" s="55"/>
      <c r="FG30" s="124"/>
      <c r="FI30" s="118"/>
      <c r="FJ30" s="55"/>
      <c r="FK30" s="57" t="str">
        <f t="shared" si="85"/>
        <v/>
      </c>
      <c r="FL30" s="57" t="str">
        <f t="shared" si="86"/>
        <v/>
      </c>
      <c r="FM30" s="57" t="str">
        <f t="shared" si="87"/>
        <v/>
      </c>
      <c r="FN30" s="57" t="str">
        <f t="shared" si="88"/>
        <v/>
      </c>
      <c r="FO30" s="57" t="str">
        <f t="shared" si="89"/>
        <v/>
      </c>
      <c r="FP30" s="57" t="str">
        <f t="shared" si="90"/>
        <v/>
      </c>
      <c r="FQ30" s="39"/>
      <c r="FR30" s="58" t="str">
        <f t="shared" si="91"/>
        <v>SQUAT</v>
      </c>
      <c r="FS30" s="90" t="str">
        <f t="shared" si="92"/>
        <v>Squat</v>
      </c>
      <c r="FT30" s="86" t="str">
        <f t="shared" si="93"/>
        <v/>
      </c>
      <c r="FU30" s="78" t="str">
        <f t="shared" si="94"/>
        <v/>
      </c>
      <c r="FV30" s="79" t="str">
        <f t="shared" si="95"/>
        <v/>
      </c>
      <c r="FW30" s="78" t="str">
        <f>IFERROR(IF(FR30="ACC"," ",IF('MAXES+CHART'!$D$16="lbs",MROUND(IF(FR30="SQUAT",'MAXES+CHART'!$D$17*FV30, IF(FR30="BENCH",'MAXES+CHART'!$D$18*FV30, IF(FR30="DEADLIFT",'MAXES+CHART'!$D$19*FV30,))),5),MROUND(IF(FR30="SQUAT",'MAXES+CHART'!$D$17*FV30, IF(FR30="BENCH",'MAXES+CHART'!$D$18*FV30, IF(FR30="DEADLIFT",'MAXES+CHART'!$D$19*FV30,))),2.5))),"")</f>
        <v/>
      </c>
      <c r="FX30" s="55"/>
      <c r="FY30" s="95"/>
      <c r="GA30" s="118"/>
      <c r="GC30" s="57" t="str">
        <f t="shared" si="96"/>
        <v/>
      </c>
      <c r="GD30" s="57" t="str">
        <f t="shared" si="97"/>
        <v/>
      </c>
      <c r="GE30" s="57" t="str">
        <f t="shared" si="98"/>
        <v/>
      </c>
      <c r="GF30" s="57" t="str">
        <f t="shared" si="99"/>
        <v/>
      </c>
      <c r="GG30" s="57" t="str">
        <f t="shared" si="100"/>
        <v/>
      </c>
      <c r="GH30" s="57" t="str">
        <f t="shared" si="101"/>
        <v/>
      </c>
      <c r="GJ30" s="39"/>
      <c r="GK30" s="58" t="str">
        <f t="shared" si="102"/>
        <v>SQUAT</v>
      </c>
      <c r="GL30" s="90" t="str">
        <f t="shared" si="103"/>
        <v>Squat</v>
      </c>
      <c r="GM30" s="86" t="str">
        <f t="shared" si="104"/>
        <v/>
      </c>
      <c r="GN30" s="78" t="str">
        <f t="shared" si="105"/>
        <v/>
      </c>
      <c r="GO30" s="79" t="str">
        <f t="shared" si="106"/>
        <v/>
      </c>
      <c r="GP30" s="78" t="str">
        <f>IFERROR(IF(GK30="ACC"," ",IF('MAXES+CHART'!$D$16="lbs",MROUND(IF(GK30="SQUAT",'MAXES+CHART'!$D$17*GO30, IF(GK30="BENCH",'MAXES+CHART'!$D$18*GO30, IF(GK30="DEADLIFT",'MAXES+CHART'!$D$19*GO30,))),5),MROUND(IF(GK30="SQUAT",'MAXES+CHART'!$D$17*GO30, IF(GK30="BENCH",'MAXES+CHART'!$D$18*GO30, IF(GK30="DEADLIFT",'MAXES+CHART'!$D$19*GO30,))),2.5))),"")</f>
        <v/>
      </c>
      <c r="GQ30" s="55"/>
      <c r="GR30" s="95"/>
      <c r="GT30" s="118"/>
      <c r="GV30" s="57" t="str">
        <f t="shared" si="107"/>
        <v/>
      </c>
      <c r="GW30" s="57" t="str">
        <f t="shared" si="108"/>
        <v/>
      </c>
      <c r="GX30" s="57" t="str">
        <f t="shared" si="109"/>
        <v/>
      </c>
      <c r="GY30" s="57" t="str">
        <f t="shared" si="110"/>
        <v/>
      </c>
      <c r="GZ30" s="57" t="str">
        <f t="shared" si="111"/>
        <v/>
      </c>
      <c r="HA30" s="57" t="str">
        <f t="shared" si="112"/>
        <v/>
      </c>
      <c r="HC30" s="39"/>
      <c r="HD30" s="58" t="str">
        <f t="shared" si="113"/>
        <v>SQUAT</v>
      </c>
      <c r="HE30" s="90" t="str">
        <f t="shared" si="114"/>
        <v>Squat</v>
      </c>
      <c r="HF30" s="86" t="str">
        <f t="shared" si="115"/>
        <v/>
      </c>
      <c r="HG30" s="78" t="str">
        <f t="shared" si="116"/>
        <v/>
      </c>
      <c r="HH30" s="79" t="str">
        <f t="shared" si="117"/>
        <v/>
      </c>
      <c r="HI30" s="78" t="str">
        <f>IFERROR(IF(HD30="ACC"," ",IF('MAXES+CHART'!$D$16="lbs",MROUND(IF(HD30="SQUAT",'MAXES+CHART'!$D$17*HH30, IF(HD30="BENCH",'MAXES+CHART'!$D$18*HH30, IF(HD30="DEADLIFT",'MAXES+CHART'!$D$19*HH30,))),5),MROUND(IF(HD30="SQUAT",'MAXES+CHART'!$D$17*HH30, IF(HD30="BENCH",'MAXES+CHART'!$D$18*HH30, IF(HD30="DEADLIFT",'MAXES+CHART'!$D$19*HH30,))),2.5))),"")</f>
        <v/>
      </c>
      <c r="HJ30" s="55"/>
      <c r="HK30" s="95"/>
      <c r="HM30" s="118"/>
      <c r="HO30" s="57" t="str">
        <f t="shared" si="118"/>
        <v/>
      </c>
      <c r="HP30" s="57" t="str">
        <f t="shared" si="119"/>
        <v/>
      </c>
      <c r="HQ30" s="57" t="str">
        <f t="shared" si="120"/>
        <v/>
      </c>
      <c r="HR30" s="57" t="str">
        <f t="shared" si="121"/>
        <v/>
      </c>
      <c r="HS30" s="57" t="str">
        <f t="shared" si="122"/>
        <v/>
      </c>
      <c r="HT30" s="57" t="str">
        <f t="shared" si="123"/>
        <v/>
      </c>
    </row>
    <row r="31" spans="2:228" outlineLevel="1" collapsed="1">
      <c r="C31" s="39" t="s">
        <v>62</v>
      </c>
      <c r="D31" s="54" t="s">
        <v>2</v>
      </c>
      <c r="E31" s="92" t="s">
        <v>0</v>
      </c>
      <c r="F31" s="87">
        <v>3</v>
      </c>
      <c r="G31" s="81">
        <v>7</v>
      </c>
      <c r="H31" s="82">
        <v>0.69</v>
      </c>
      <c r="I31" s="81">
        <f>IF(D31="ACC"," ",IF('MAXES+CHART'!$D$16="lbs",MROUND(IF(D31="SQUAT",'MAXES+CHART'!$D$17*H31, IF(D31="BENCH",'MAXES+CHART'!$D$18*H31, IF(D31="DEADLIFT",'MAXES+CHART'!$D$19*H31,))),5),MROUND(IF(D31="SQUAT",'MAXES+CHART'!$D$17*H31, IF(D31="BENCH",'MAXES+CHART'!$D$18*H31, IF(D31="DEADLIFT",'MAXES+CHART'!$D$19*H31,))),2.5)))</f>
        <v>70</v>
      </c>
      <c r="K31" s="96"/>
      <c r="L31" s="55"/>
      <c r="M31" s="197"/>
      <c r="O31" s="57" t="str">
        <f t="shared" si="0"/>
        <v/>
      </c>
      <c r="P31" s="57" t="str">
        <f t="shared" si="1"/>
        <v/>
      </c>
      <c r="Q31" s="57">
        <f t="shared" si="2"/>
        <v>21</v>
      </c>
      <c r="R31" s="57">
        <f t="shared" si="3"/>
        <v>1470</v>
      </c>
      <c r="S31" s="57" t="str">
        <f t="shared" si="4"/>
        <v/>
      </c>
      <c r="T31" s="57" t="str">
        <f t="shared" si="5"/>
        <v/>
      </c>
      <c r="U31" s="39" t="str">
        <f>IF(ISBLANK($C31),"",$C31)</f>
        <v>BN 1</v>
      </c>
      <c r="V31" s="54" t="str">
        <f t="shared" ref="V31:V49" si="128">IF(ISBLANK($D31),"",$D31)</f>
        <v>BENCH</v>
      </c>
      <c r="W31" s="92" t="str">
        <f t="shared" ref="W31:W49" si="129">IF(ISBLANK($E31),"",$E31)</f>
        <v>Bench Press</v>
      </c>
      <c r="X31" s="87">
        <v>4</v>
      </c>
      <c r="Y31" s="81">
        <f t="shared" si="9"/>
        <v>7</v>
      </c>
      <c r="Z31" s="82">
        <v>0.71</v>
      </c>
      <c r="AA31" s="81">
        <f>IFERROR(IF(V31="ACC"," ",IF('MAXES+CHART'!$D$16="lbs",MROUND(IF(V31="SQUAT",'MAXES+CHART'!$D$17*Z31, IF(V31="BENCH",'MAXES+CHART'!$D$18*Z31, IF(V31="DEADLIFT",'MAXES+CHART'!$D$19*Z31,))),5),MROUND(IF(V31="SQUAT",'MAXES+CHART'!$D$17*Z31, IF(V31="BENCH",'MAXES+CHART'!$D$18*Z31, IF(V31="DEADLIFT",'MAXES+CHART'!$D$19*Z31,))),2.5))),"")</f>
        <v>70</v>
      </c>
      <c r="AC31" s="96"/>
      <c r="AD31" s="55"/>
      <c r="AE31" s="197"/>
      <c r="AG31" s="57" t="str">
        <f t="shared" si="11"/>
        <v/>
      </c>
      <c r="AH31" s="57" t="str">
        <f t="shared" si="12"/>
        <v/>
      </c>
      <c r="AI31" s="57">
        <f t="shared" si="13"/>
        <v>28</v>
      </c>
      <c r="AJ31" s="57">
        <f t="shared" si="14"/>
        <v>1960</v>
      </c>
      <c r="AK31" s="57" t="str">
        <f t="shared" si="15"/>
        <v/>
      </c>
      <c r="AL31" s="57" t="str">
        <f t="shared" si="16"/>
        <v/>
      </c>
      <c r="AN31" s="39" t="str">
        <f>IF(ISBLANK($C31),"",$C31)</f>
        <v>BN 1</v>
      </c>
      <c r="AO31" s="54" t="str">
        <f t="shared" ref="AO31:AO49" si="130">IF(ISBLANK($D31),"",$D31)</f>
        <v>BENCH</v>
      </c>
      <c r="AP31" s="92" t="str">
        <f t="shared" ref="AP31:AP49" si="131">IF(ISBLANK($E31),"",$E31)</f>
        <v>Bench Press</v>
      </c>
      <c r="AQ31" s="87">
        <v>4</v>
      </c>
      <c r="AR31" s="81">
        <f t="shared" si="20"/>
        <v>7</v>
      </c>
      <c r="AS31" s="82">
        <v>0.74</v>
      </c>
      <c r="AT31" s="81">
        <f>IFERROR(IF(AO31="ACC"," ",IF('MAXES+CHART'!$D$16="lbs",MROUND(IF(AO31="SQUAT",'MAXES+CHART'!$D$17*AS31, IF(AO31="BENCH",'MAXES+CHART'!$D$18*AS31, IF(AO31="DEADLIFT",'MAXES+CHART'!$D$19*AS31,))),5),MROUND(IF(AO31="SQUAT",'MAXES+CHART'!$D$17*AS31, IF(AO31="BENCH",'MAXES+CHART'!$D$18*AS31, IF(AO31="DEADLIFT",'MAXES+CHART'!$D$19*AS31,))),2.5))),"")</f>
        <v>75</v>
      </c>
      <c r="AV31" s="96"/>
      <c r="AW31" s="55"/>
      <c r="AX31" s="197"/>
      <c r="AZ31" s="57" t="str">
        <f t="shared" si="22"/>
        <v/>
      </c>
      <c r="BA31" s="57" t="str">
        <f t="shared" si="23"/>
        <v/>
      </c>
      <c r="BB31" s="57">
        <f t="shared" si="24"/>
        <v>28</v>
      </c>
      <c r="BC31" s="57">
        <f t="shared" si="25"/>
        <v>2100</v>
      </c>
      <c r="BD31" s="57" t="str">
        <f t="shared" si="26"/>
        <v/>
      </c>
      <c r="BE31" s="57" t="str">
        <f t="shared" si="27"/>
        <v/>
      </c>
      <c r="BG31" s="39" t="str">
        <f>IF(ISBLANK($C31),"",$C31)</f>
        <v>BN 1</v>
      </c>
      <c r="BH31" s="54" t="s">
        <v>2</v>
      </c>
      <c r="BI31" s="92" t="str">
        <f t="shared" ref="BI31:BI49" si="132">IF(ISBLANK($E31),"",$E31)</f>
        <v>Bench Press</v>
      </c>
      <c r="BJ31" s="87">
        <v>4</v>
      </c>
      <c r="BK31" s="81">
        <f t="shared" si="31"/>
        <v>7</v>
      </c>
      <c r="BL31" s="82">
        <v>0.76</v>
      </c>
      <c r="BM31" s="81">
        <f>IFERROR(IF(BH31="ACC"," ",IF('MAXES+CHART'!$D$16="lbs",MROUND(IF(BH31="SQUAT",'MAXES+CHART'!$D$17*BL31, IF(BH31="BENCH",'MAXES+CHART'!$D$18*BL31, IF(BH31="DEADLIFT",'MAXES+CHART'!$D$19*BL31,))),5),MROUND(IF(BH31="SQUAT",'MAXES+CHART'!$D$17*BL31, IF(BH31="BENCH",'MAXES+CHART'!$D$18*BL31, IF(BH31="DEADLIFT",'MAXES+CHART'!$D$19*BL31,))),2.5))),"")</f>
        <v>75</v>
      </c>
      <c r="BO31" s="96"/>
      <c r="BP31" s="55"/>
      <c r="BQ31" s="197"/>
      <c r="BS31" s="57" t="str">
        <f t="shared" si="33"/>
        <v/>
      </c>
      <c r="BT31" s="57" t="str">
        <f t="shared" si="34"/>
        <v/>
      </c>
      <c r="BU31" s="57">
        <f t="shared" si="35"/>
        <v>28</v>
      </c>
      <c r="BV31" s="57">
        <f t="shared" si="36"/>
        <v>2100</v>
      </c>
      <c r="BW31" s="57" t="str">
        <f t="shared" si="37"/>
        <v/>
      </c>
      <c r="BX31" s="57" t="str">
        <f t="shared" si="38"/>
        <v/>
      </c>
      <c r="CA31" s="39" t="str">
        <f>IF(ISBLANK($C31),"",$C31)</f>
        <v>BN 1</v>
      </c>
      <c r="CB31" s="54" t="str">
        <f t="shared" ref="CB31:CB49" si="133">IF(ISBLANK($D31),"",$D31)</f>
        <v>BENCH</v>
      </c>
      <c r="CC31" s="92" t="str">
        <f t="shared" ref="CC31:CC49" si="134">IF(ISBLANK($E31),"",$E31)</f>
        <v>Bench Press</v>
      </c>
      <c r="CD31" s="87">
        <v>4</v>
      </c>
      <c r="CE31" s="81">
        <f t="shared" si="42"/>
        <v>7</v>
      </c>
      <c r="CF31" s="82">
        <v>0.78</v>
      </c>
      <c r="CG31" s="81">
        <f>IFERROR(IF(CB31="ACC"," ",IF('MAXES+CHART'!$D$16="lbs",MROUND(IF(CB31="SQUAT",'MAXES+CHART'!$D$17*CF31, IF(CB31="BENCH",'MAXES+CHART'!$D$18*CF31, IF(CB31="DEADLIFT",'MAXES+CHART'!$D$19*CF31,))),5),MROUND(IF(CB31="SQUAT",'MAXES+CHART'!$D$17*CF31, IF(CB31="BENCH",'MAXES+CHART'!$D$18*CF31, IF(CB31="DEADLIFT",'MAXES+CHART'!$D$19*CF31,))),2.5))),"")</f>
        <v>77.5</v>
      </c>
      <c r="CI31" s="96"/>
      <c r="CJ31" s="55"/>
      <c r="CK31" s="197"/>
      <c r="CM31" s="57" t="str">
        <f t="shared" si="44"/>
        <v/>
      </c>
      <c r="CN31" s="57" t="str">
        <f t="shared" si="45"/>
        <v/>
      </c>
      <c r="CO31" s="57">
        <f t="shared" si="46"/>
        <v>28</v>
      </c>
      <c r="CP31" s="57">
        <f t="shared" si="47"/>
        <v>2170</v>
      </c>
      <c r="CQ31" s="57" t="str">
        <f t="shared" si="48"/>
        <v/>
      </c>
      <c r="CR31" s="57" t="str">
        <f t="shared" si="49"/>
        <v/>
      </c>
      <c r="CS31" s="39" t="str">
        <f>IF(ISBLANK($C31),"",$C31)</f>
        <v>BN 1</v>
      </c>
      <c r="CT31" s="54" t="str">
        <f t="shared" ref="CT31:CT89" si="135">IF(ISBLANK($CB31),"",$CB31)</f>
        <v>BENCH</v>
      </c>
      <c r="CU31" s="92" t="str">
        <f t="shared" ref="CU31:CU89" si="136">IF(ISBLANK($CC31),"",$CC31)</f>
        <v>Bench Press</v>
      </c>
      <c r="CV31" s="87">
        <v>4</v>
      </c>
      <c r="CW31" s="81">
        <v>6</v>
      </c>
      <c r="CX31" s="82">
        <v>0.75</v>
      </c>
      <c r="CY31" s="81">
        <f>IFERROR(IF(CT31="ACC"," ",IF('MAXES+CHART'!$D$16="lbs",MROUND(IF(CT31="SQUAT",'MAXES+CHART'!$D$17*CX31, IF(CT31="BENCH",'MAXES+CHART'!$D$18*CX31, IF(CT31="DEADLIFT",'MAXES+CHART'!$D$19*CX31,))),5),MROUND(IF(CT31="SQUAT",'MAXES+CHART'!$D$17*CX31, IF(CT31="BENCH",'MAXES+CHART'!$D$18*CX31, IF(CT31="DEADLIFT",'MAXES+CHART'!$D$19*CX31,))),2.5))),"")</f>
        <v>75</v>
      </c>
      <c r="DA31" s="96"/>
      <c r="DB31" s="55"/>
      <c r="DC31" s="197"/>
      <c r="DE31" s="57" t="str">
        <f t="shared" si="55"/>
        <v/>
      </c>
      <c r="DF31" s="57" t="str">
        <f t="shared" si="56"/>
        <v/>
      </c>
      <c r="DG31" s="57">
        <f t="shared" si="57"/>
        <v>24</v>
      </c>
      <c r="DH31" s="57">
        <f t="shared" si="58"/>
        <v>1800</v>
      </c>
      <c r="DI31" s="57" t="str">
        <f t="shared" si="59"/>
        <v/>
      </c>
      <c r="DJ31" s="57" t="str">
        <f t="shared" si="60"/>
        <v/>
      </c>
      <c r="DL31" s="39" t="str">
        <f>IF(ISBLANK($C31),"",$C31)</f>
        <v>BN 1</v>
      </c>
      <c r="DM31" s="54" t="str">
        <f t="shared" ref="DM31:DM89" si="137">IF(ISBLANK($CB31),"",$CB31)</f>
        <v>BENCH</v>
      </c>
      <c r="DN31" s="92" t="str">
        <f t="shared" ref="DN31:DN89" si="138">IF(ISBLANK($CC31),"",$CC31)</f>
        <v>Bench Press</v>
      </c>
      <c r="DO31" s="87">
        <v>4</v>
      </c>
      <c r="DP31" s="81">
        <v>6</v>
      </c>
      <c r="DQ31" s="82">
        <v>0.77</v>
      </c>
      <c r="DR31" s="81">
        <f>IFERROR(IF(DM31="ACC"," ",IF('MAXES+CHART'!$D$16="lbs",MROUND(IF(DM31="SQUAT",'MAXES+CHART'!$D$17*DQ31, IF(DM31="BENCH",'MAXES+CHART'!$D$18*DQ31, IF(DM31="DEADLIFT",'MAXES+CHART'!$D$19*DQ31,))),5),MROUND(IF(DM31="SQUAT",'MAXES+CHART'!$D$17*DQ31, IF(DM31="BENCH",'MAXES+CHART'!$D$18*DQ31, IF(DM31="DEADLIFT",'MAXES+CHART'!$D$19*DQ31,))),2.5))),"")</f>
        <v>77.5</v>
      </c>
      <c r="DT31" s="96"/>
      <c r="DU31" s="55"/>
      <c r="DV31" s="197"/>
      <c r="DX31" s="57" t="str">
        <f t="shared" si="66"/>
        <v/>
      </c>
      <c r="DY31" s="57" t="str">
        <f t="shared" si="67"/>
        <v/>
      </c>
      <c r="DZ31" s="57">
        <f t="shared" si="68"/>
        <v>24</v>
      </c>
      <c r="EA31" s="57">
        <f t="shared" si="69"/>
        <v>1860</v>
      </c>
      <c r="EB31" s="57" t="str">
        <f t="shared" si="70"/>
        <v/>
      </c>
      <c r="EC31" s="57" t="str">
        <f t="shared" si="71"/>
        <v/>
      </c>
      <c r="EE31" s="39" t="str">
        <f>IF(ISBLANK($C31),"",$C31)</f>
        <v>BN 1</v>
      </c>
      <c r="EF31" s="54" t="str">
        <f t="shared" ref="EF31:EF89" si="139">IF(ISBLANK($CB31),"",$CB31)</f>
        <v>BENCH</v>
      </c>
      <c r="EG31" s="92" t="str">
        <f t="shared" ref="EG31:EG89" si="140">IF(ISBLANK($CC31),"",$CC31)</f>
        <v>Bench Press</v>
      </c>
      <c r="EH31" s="87">
        <v>3</v>
      </c>
      <c r="EI31" s="81">
        <v>5</v>
      </c>
      <c r="EJ31" s="82">
        <v>0.81</v>
      </c>
      <c r="EK31" s="81">
        <f>IFERROR(IF(EF31="ACC"," ",IF('MAXES+CHART'!$D$16="lbs",MROUND(IF(EF31="SQUAT",'MAXES+CHART'!$D$17*EJ31, IF(EF31="BENCH",'MAXES+CHART'!$D$18*EJ31, IF(EF31="DEADLIFT",'MAXES+CHART'!$D$19*EJ31,))),5),MROUND(IF(EF31="SQUAT",'MAXES+CHART'!$D$17*EJ31, IF(EF31="BENCH",'MAXES+CHART'!$D$18*EJ31, IF(EF31="DEADLIFT",'MAXES+CHART'!$D$19*EJ31,))),2.5))),"")</f>
        <v>80</v>
      </c>
      <c r="EM31" s="96"/>
      <c r="EN31" s="55"/>
      <c r="EO31" s="197"/>
      <c r="EQ31" s="57" t="str">
        <f t="shared" si="74"/>
        <v/>
      </c>
      <c r="ER31" s="57" t="str">
        <f t="shared" si="75"/>
        <v/>
      </c>
      <c r="ES31" s="57">
        <f t="shared" si="76"/>
        <v>15</v>
      </c>
      <c r="ET31" s="57">
        <f t="shared" si="77"/>
        <v>1200</v>
      </c>
      <c r="EU31" s="57" t="str">
        <f t="shared" si="78"/>
        <v/>
      </c>
      <c r="EV31" s="57" t="str">
        <f t="shared" si="79"/>
        <v/>
      </c>
      <c r="EY31" s="39" t="str">
        <f>IF(ISBLANK($C31),"",$C31)</f>
        <v>BN 1</v>
      </c>
      <c r="EZ31" s="54" t="str">
        <f t="shared" ref="EZ31:EZ49" si="141">IF(ISBLANK($D31),"",$D31)</f>
        <v>BENCH</v>
      </c>
      <c r="FA31" s="92"/>
      <c r="FB31" s="87"/>
      <c r="FC31" s="81"/>
      <c r="FD31" s="82"/>
      <c r="FE31" s="81">
        <f>IFERROR(IF(EZ31="ACC"," ",IF('MAXES+CHART'!$D$16="lbs",MROUND(IF(EZ31="SQUAT",'MAXES+CHART'!$D$17*FD31, IF(EZ31="BENCH",'MAXES+CHART'!$D$18*FD31, IF(EZ31="DEADLIFT",'MAXES+CHART'!$D$19*FD31,))),5),MROUND(IF(EZ31="SQUAT",'MAXES+CHART'!$D$17*FD31, IF(EZ31="BENCH",'MAXES+CHART'!$D$18*FD31, IF(EZ31="DEADLIFT",'MAXES+CHART'!$D$19*FD31,))),2.5))),"")</f>
        <v>0</v>
      </c>
      <c r="FG31" s="125"/>
      <c r="FH31" s="55"/>
      <c r="FI31" s="203"/>
      <c r="FK31" s="57" t="str">
        <f t="shared" si="85"/>
        <v/>
      </c>
      <c r="FL31" s="57" t="str">
        <f t="shared" si="86"/>
        <v/>
      </c>
      <c r="FM31" s="57">
        <f t="shared" si="87"/>
        <v>0</v>
      </c>
      <c r="FN31" s="57">
        <f t="shared" si="88"/>
        <v>0</v>
      </c>
      <c r="FO31" s="57" t="str">
        <f t="shared" si="89"/>
        <v/>
      </c>
      <c r="FP31" s="57" t="str">
        <f t="shared" si="90"/>
        <v/>
      </c>
      <c r="FQ31" s="39" t="str">
        <f>IF(ISBLANK($C31),"",$C31)</f>
        <v>BN 1</v>
      </c>
      <c r="FR31" s="54" t="str">
        <f t="shared" ref="FR31:FR89" si="142">IF(ISBLANK($EZ31),"",$EZ31)</f>
        <v>BENCH</v>
      </c>
      <c r="FS31" s="92" t="str">
        <f t="shared" ref="FS31:FS89" si="143">IF(ISBLANK($FA31),"",$FA31)</f>
        <v/>
      </c>
      <c r="FT31" s="87" t="str">
        <f t="shared" si="93"/>
        <v/>
      </c>
      <c r="FU31" s="81" t="str">
        <f t="shared" si="94"/>
        <v/>
      </c>
      <c r="FV31" s="82" t="str">
        <f t="shared" si="95"/>
        <v/>
      </c>
      <c r="FW31" s="81" t="str">
        <f>IFERROR(IF(FR31="ACC"," ",IF('MAXES+CHART'!$D$16="lbs",MROUND(IF(FR31="SQUAT",'MAXES+CHART'!$D$17*FV31, IF(FR31="BENCH",'MAXES+CHART'!$D$18*FV31, IF(FR31="DEADLIFT",'MAXES+CHART'!$D$19*FV31,))),5),MROUND(IF(FR31="SQUAT",'MAXES+CHART'!$D$17*FV31, IF(FR31="BENCH",'MAXES+CHART'!$D$18*FV31, IF(FR31="DEADLIFT",'MAXES+CHART'!$D$19*FV31,))),2.5))),"")</f>
        <v/>
      </c>
      <c r="FY31" s="96"/>
      <c r="FZ31" s="55"/>
      <c r="GA31" s="197"/>
      <c r="GC31" s="57" t="str">
        <f t="shared" si="96"/>
        <v/>
      </c>
      <c r="GD31" s="57" t="str">
        <f t="shared" si="97"/>
        <v/>
      </c>
      <c r="GE31" s="57" t="str">
        <f t="shared" si="98"/>
        <v/>
      </c>
      <c r="GF31" s="57" t="str">
        <f t="shared" si="99"/>
        <v/>
      </c>
      <c r="GG31" s="57" t="str">
        <f t="shared" si="100"/>
        <v/>
      </c>
      <c r="GH31" s="57" t="str">
        <f t="shared" si="101"/>
        <v/>
      </c>
      <c r="GJ31" s="39" t="str">
        <f>IF(ISBLANK($C31),"",$C31)</f>
        <v>BN 1</v>
      </c>
      <c r="GK31" s="54" t="str">
        <f t="shared" ref="GK31:GK89" si="144">IF(ISBLANK($EZ31),"",$EZ31)</f>
        <v>BENCH</v>
      </c>
      <c r="GL31" s="92" t="str">
        <f t="shared" ref="GL31:GL89" si="145">IF(ISBLANK($FA31),"",$FA31)</f>
        <v/>
      </c>
      <c r="GM31" s="87" t="str">
        <f t="shared" si="104"/>
        <v/>
      </c>
      <c r="GN31" s="81" t="str">
        <f t="shared" si="105"/>
        <v/>
      </c>
      <c r="GO31" s="82" t="str">
        <f t="shared" si="106"/>
        <v/>
      </c>
      <c r="GP31" s="81" t="str">
        <f>IFERROR(IF(GK31="ACC"," ",IF('MAXES+CHART'!$D$16="lbs",MROUND(IF(GK31="SQUAT",'MAXES+CHART'!$D$17*GO31, IF(GK31="BENCH",'MAXES+CHART'!$D$18*GO31, IF(GK31="DEADLIFT",'MAXES+CHART'!$D$19*GO31,))),5),MROUND(IF(GK31="SQUAT",'MAXES+CHART'!$D$17*GO31, IF(GK31="BENCH",'MAXES+CHART'!$D$18*GO31, IF(GK31="DEADLIFT",'MAXES+CHART'!$D$19*GO31,))),2.5))),"")</f>
        <v/>
      </c>
      <c r="GR31" s="96"/>
      <c r="GS31" s="55"/>
      <c r="GT31" s="197"/>
      <c r="GV31" s="57" t="str">
        <f t="shared" si="107"/>
        <v/>
      </c>
      <c r="GW31" s="57" t="str">
        <f t="shared" si="108"/>
        <v/>
      </c>
      <c r="GX31" s="57" t="str">
        <f t="shared" si="109"/>
        <v/>
      </c>
      <c r="GY31" s="57" t="str">
        <f t="shared" si="110"/>
        <v/>
      </c>
      <c r="GZ31" s="57" t="str">
        <f t="shared" si="111"/>
        <v/>
      </c>
      <c r="HA31" s="57" t="str">
        <f t="shared" si="112"/>
        <v/>
      </c>
      <c r="HC31" s="39" t="str">
        <f>IF(ISBLANK($C31),"",$C31)</f>
        <v>BN 1</v>
      </c>
      <c r="HD31" s="54" t="str">
        <f t="shared" ref="HD31:HD89" si="146">IF(ISBLANK($EZ31),"",$EZ31)</f>
        <v>BENCH</v>
      </c>
      <c r="HE31" s="92" t="str">
        <f t="shared" ref="HE31:HE89" si="147">IF(ISBLANK($FA31),"",$FA31)</f>
        <v/>
      </c>
      <c r="HF31" s="87" t="str">
        <f t="shared" si="115"/>
        <v/>
      </c>
      <c r="HG31" s="81" t="str">
        <f t="shared" si="116"/>
        <v/>
      </c>
      <c r="HH31" s="82" t="str">
        <f t="shared" si="117"/>
        <v/>
      </c>
      <c r="HI31" s="81" t="str">
        <f>IFERROR(IF(HD31="ACC"," ",IF('MAXES+CHART'!$D$16="lbs",MROUND(IF(HD31="SQUAT",'MAXES+CHART'!$D$17*HH31, IF(HD31="BENCH",'MAXES+CHART'!$D$18*HH31, IF(HD31="DEADLIFT",'MAXES+CHART'!$D$19*HH31,))),5),MROUND(IF(HD31="SQUAT",'MAXES+CHART'!$D$17*HH31, IF(HD31="BENCH",'MAXES+CHART'!$D$18*HH31, IF(HD31="DEADLIFT",'MAXES+CHART'!$D$19*HH31,))),2.5))),"")</f>
        <v/>
      </c>
      <c r="HK31" s="96"/>
      <c r="HL31" s="55"/>
      <c r="HM31" s="197"/>
      <c r="HO31" s="57" t="str">
        <f t="shared" si="118"/>
        <v/>
      </c>
      <c r="HP31" s="57" t="str">
        <f t="shared" si="119"/>
        <v/>
      </c>
      <c r="HQ31" s="57" t="str">
        <f t="shared" si="120"/>
        <v/>
      </c>
      <c r="HR31" s="57" t="str">
        <f t="shared" si="121"/>
        <v/>
      </c>
      <c r="HS31" s="57" t="str">
        <f t="shared" si="122"/>
        <v/>
      </c>
      <c r="HT31" s="57" t="str">
        <f t="shared" si="123"/>
        <v/>
      </c>
    </row>
    <row r="32" spans="2:228" hidden="1" outlineLevel="2">
      <c r="C32" s="39"/>
      <c r="D32" s="58" t="str">
        <f>$D$31</f>
        <v>BENCH</v>
      </c>
      <c r="E32" s="93" t="str">
        <f>$E$31</f>
        <v>Bench Press</v>
      </c>
      <c r="F32" s="88"/>
      <c r="G32" s="83"/>
      <c r="H32" s="84"/>
      <c r="I32" s="83">
        <f>IF(D32="ACC"," ",IF('MAXES+CHART'!$D$16="lbs",MROUND(IF(D32="SQUAT",'MAXES+CHART'!$D$17*H32, IF(D32="BENCH",'MAXES+CHART'!$D$18*H32, IF(D32="DEADLIFT",'MAXES+CHART'!$D$19*H32,))),5),MROUND(IF(D32="SQUAT",'MAXES+CHART'!$D$17*H32, IF(D32="BENCH",'MAXES+CHART'!$D$18*H32, IF(D32="DEADLIFT",'MAXES+CHART'!$D$19*H32,))),2.5)))</f>
        <v>0</v>
      </c>
      <c r="K32" s="96"/>
      <c r="L32" s="55"/>
      <c r="M32" s="198"/>
      <c r="O32" s="57" t="str">
        <f t="shared" si="0"/>
        <v/>
      </c>
      <c r="P32" s="57" t="str">
        <f t="shared" si="1"/>
        <v/>
      </c>
      <c r="Q32" s="57">
        <f t="shared" si="2"/>
        <v>0</v>
      </c>
      <c r="R32" s="57">
        <f t="shared" si="3"/>
        <v>0</v>
      </c>
      <c r="S32" s="57" t="str">
        <f t="shared" si="4"/>
        <v/>
      </c>
      <c r="T32" s="57" t="str">
        <f t="shared" si="5"/>
        <v/>
      </c>
      <c r="U32" s="39"/>
      <c r="V32" s="58" t="str">
        <f>$V$31</f>
        <v>BENCH</v>
      </c>
      <c r="W32" s="93" t="str">
        <f t="shared" ref="W32:W36" si="148">$W$31</f>
        <v>Bench Press</v>
      </c>
      <c r="X32" s="88" t="str">
        <f t="shared" si="8"/>
        <v/>
      </c>
      <c r="Y32" s="83" t="str">
        <f t="shared" si="9"/>
        <v/>
      </c>
      <c r="Z32" s="84" t="str">
        <f t="shared" si="10"/>
        <v/>
      </c>
      <c r="AA32" s="83" t="str">
        <f>IFERROR(IF(V32="ACC"," ",IF('MAXES+CHART'!$D$16="lbs",MROUND(IF(V32="SQUAT",'MAXES+CHART'!$D$17*Z32, IF(V32="BENCH",'MAXES+CHART'!$D$18*Z32, IF(V32="DEADLIFT",'MAXES+CHART'!$D$19*Z32,))),5),MROUND(IF(V32="SQUAT",'MAXES+CHART'!$D$17*Z32, IF(V32="BENCH",'MAXES+CHART'!$D$18*Z32, IF(V32="DEADLIFT",'MAXES+CHART'!$D$19*Z32,))),2.5))),"")</f>
        <v/>
      </c>
      <c r="AC32" s="96"/>
      <c r="AD32" s="55"/>
      <c r="AE32" s="198"/>
      <c r="AG32" s="57" t="str">
        <f t="shared" si="11"/>
        <v/>
      </c>
      <c r="AH32" s="57" t="str">
        <f t="shared" si="12"/>
        <v/>
      </c>
      <c r="AI32" s="57" t="str">
        <f t="shared" si="13"/>
        <v/>
      </c>
      <c r="AJ32" s="57" t="str">
        <f t="shared" si="14"/>
        <v/>
      </c>
      <c r="AK32" s="57" t="str">
        <f t="shared" si="15"/>
        <v/>
      </c>
      <c r="AL32" s="57" t="str">
        <f t="shared" si="16"/>
        <v/>
      </c>
      <c r="AN32" s="39"/>
      <c r="AO32" s="58" t="str">
        <f t="shared" ref="AO32:AO36" si="149">$AO$31</f>
        <v>BENCH</v>
      </c>
      <c r="AP32" s="93" t="str">
        <f t="shared" ref="AP32:AP36" si="150">$AP$31</f>
        <v>Bench Press</v>
      </c>
      <c r="AQ32" s="88" t="str">
        <f t="shared" si="19"/>
        <v/>
      </c>
      <c r="AR32" s="83" t="str">
        <f t="shared" si="20"/>
        <v/>
      </c>
      <c r="AS32" s="84" t="str">
        <f t="shared" si="21"/>
        <v/>
      </c>
      <c r="AT32" s="83" t="str">
        <f>IFERROR(IF(AO32="ACC"," ",IF('MAXES+CHART'!$D$16="lbs",MROUND(IF(AO32="SQUAT",'MAXES+CHART'!$D$17*AS32, IF(AO32="BENCH",'MAXES+CHART'!$D$18*AS32, IF(AO32="DEADLIFT",'MAXES+CHART'!$D$19*AS32,))),5),MROUND(IF(AO32="SQUAT",'MAXES+CHART'!$D$17*AS32, IF(AO32="BENCH",'MAXES+CHART'!$D$18*AS32, IF(AO32="DEADLIFT",'MAXES+CHART'!$D$19*AS32,))),2.5))),"")</f>
        <v/>
      </c>
      <c r="AV32" s="96"/>
      <c r="AW32" s="55"/>
      <c r="AX32" s="198"/>
      <c r="AZ32" s="57" t="str">
        <f t="shared" si="22"/>
        <v/>
      </c>
      <c r="BA32" s="57" t="str">
        <f t="shared" si="23"/>
        <v/>
      </c>
      <c r="BB32" s="57" t="str">
        <f t="shared" si="24"/>
        <v/>
      </c>
      <c r="BC32" s="57" t="str">
        <f t="shared" si="25"/>
        <v/>
      </c>
      <c r="BD32" s="57" t="str">
        <f t="shared" si="26"/>
        <v/>
      </c>
      <c r="BE32" s="57" t="str">
        <f t="shared" si="27"/>
        <v/>
      </c>
      <c r="BG32" s="39"/>
      <c r="BH32" s="58" t="str">
        <f t="shared" ref="BH32:BH36" si="151">$BH$31</f>
        <v>BENCH</v>
      </c>
      <c r="BI32" s="93" t="str">
        <f t="shared" ref="BI32:BI36" si="152">$BI$31</f>
        <v>Bench Press</v>
      </c>
      <c r="BJ32" s="88" t="str">
        <f t="shared" si="30"/>
        <v/>
      </c>
      <c r="BK32" s="83" t="str">
        <f t="shared" si="31"/>
        <v/>
      </c>
      <c r="BL32" s="84" t="str">
        <f t="shared" si="32"/>
        <v/>
      </c>
      <c r="BM32" s="83" t="str">
        <f>IFERROR(IF(BH32="ACC"," ",IF('MAXES+CHART'!$D$16="lbs",MROUND(IF(BH32="SQUAT",'MAXES+CHART'!$D$17*BL32, IF(BH32="BENCH",'MAXES+CHART'!$D$18*BL32, IF(BH32="DEADLIFT",'MAXES+CHART'!$D$19*BL32,))),5),MROUND(IF(BH32="SQUAT",'MAXES+CHART'!$D$17*BL32, IF(BH32="BENCH",'MAXES+CHART'!$D$18*BL32, IF(BH32="DEADLIFT",'MAXES+CHART'!$D$19*BL32,))),2.5))),"")</f>
        <v/>
      </c>
      <c r="BO32" s="96"/>
      <c r="BP32" s="55"/>
      <c r="BQ32" s="198"/>
      <c r="BS32" s="57" t="str">
        <f t="shared" si="33"/>
        <v/>
      </c>
      <c r="BT32" s="57" t="str">
        <f t="shared" si="34"/>
        <v/>
      </c>
      <c r="BU32" s="57" t="str">
        <f t="shared" si="35"/>
        <v/>
      </c>
      <c r="BV32" s="57" t="str">
        <f t="shared" si="36"/>
        <v/>
      </c>
      <c r="BW32" s="57" t="str">
        <f t="shared" si="37"/>
        <v/>
      </c>
      <c r="BX32" s="57" t="str">
        <f t="shared" si="38"/>
        <v/>
      </c>
      <c r="CA32" s="39"/>
      <c r="CB32" s="58" t="str">
        <f t="shared" ref="CB32:CB36" si="153">$CB$31</f>
        <v>BENCH</v>
      </c>
      <c r="CC32" s="93" t="str">
        <f t="shared" ref="CC32:CC36" si="154">$CC$31</f>
        <v>Bench Press</v>
      </c>
      <c r="CD32" s="88" t="str">
        <f t="shared" si="41"/>
        <v/>
      </c>
      <c r="CE32" s="83" t="str">
        <f t="shared" si="42"/>
        <v/>
      </c>
      <c r="CF32" s="84" t="str">
        <f t="shared" si="43"/>
        <v/>
      </c>
      <c r="CG32" s="83" t="str">
        <f>IFERROR(IF(CB32="ACC"," ",IF('MAXES+CHART'!$D$16="lbs",MROUND(IF(CB32="SQUAT",'MAXES+CHART'!$D$17*CF32, IF(CB32="BENCH",'MAXES+CHART'!$D$18*CF32, IF(CB32="DEADLIFT",'MAXES+CHART'!$D$19*CF32,))),5),MROUND(IF(CB32="SQUAT",'MAXES+CHART'!$D$17*CF32, IF(CB32="BENCH",'MAXES+CHART'!$D$18*CF32, IF(CB32="DEADLIFT",'MAXES+CHART'!$D$19*CF32,))),2.5))),"")</f>
        <v/>
      </c>
      <c r="CI32" s="96"/>
      <c r="CJ32" s="55"/>
      <c r="CK32" s="198"/>
      <c r="CM32" s="57" t="str">
        <f t="shared" si="44"/>
        <v/>
      </c>
      <c r="CN32" s="57" t="str">
        <f t="shared" si="45"/>
        <v/>
      </c>
      <c r="CO32" s="57" t="str">
        <f t="shared" si="46"/>
        <v/>
      </c>
      <c r="CP32" s="57" t="str">
        <f t="shared" si="47"/>
        <v/>
      </c>
      <c r="CQ32" s="57" t="str">
        <f t="shared" si="48"/>
        <v/>
      </c>
      <c r="CR32" s="57" t="str">
        <f t="shared" si="49"/>
        <v/>
      </c>
      <c r="CS32" s="39"/>
      <c r="CT32" s="58" t="str">
        <f t="shared" ref="CT32:CT36" si="155">$CT$31</f>
        <v>BENCH</v>
      </c>
      <c r="CU32" s="93" t="str">
        <f t="shared" ref="CU32:CU36" si="156">$CU$31</f>
        <v>Bench Press</v>
      </c>
      <c r="CV32" s="88" t="str">
        <f t="shared" si="52"/>
        <v/>
      </c>
      <c r="CW32" s="83" t="str">
        <f t="shared" si="53"/>
        <v/>
      </c>
      <c r="CX32" s="84" t="str">
        <f t="shared" si="54"/>
        <v/>
      </c>
      <c r="CY32" s="83" t="str">
        <f>IFERROR(IF(CT32="ACC"," ",IF('MAXES+CHART'!$D$16="lbs",MROUND(IF(CT32="SQUAT",'MAXES+CHART'!$D$17*CX32, IF(CT32="BENCH",'MAXES+CHART'!$D$18*CX32, IF(CT32="DEADLIFT",'MAXES+CHART'!$D$19*CX32,))),5),MROUND(IF(CT32="SQUAT",'MAXES+CHART'!$D$17*CX32, IF(CT32="BENCH",'MAXES+CHART'!$D$18*CX32, IF(CT32="DEADLIFT",'MAXES+CHART'!$D$19*CX32,))),2.5))),"")</f>
        <v/>
      </c>
      <c r="DA32" s="96"/>
      <c r="DB32" s="55"/>
      <c r="DC32" s="198"/>
      <c r="DE32" s="57" t="str">
        <f t="shared" si="55"/>
        <v/>
      </c>
      <c r="DF32" s="57" t="str">
        <f t="shared" si="56"/>
        <v/>
      </c>
      <c r="DG32" s="57" t="str">
        <f t="shared" si="57"/>
        <v/>
      </c>
      <c r="DH32" s="57" t="str">
        <f t="shared" si="58"/>
        <v/>
      </c>
      <c r="DI32" s="57" t="str">
        <f t="shared" si="59"/>
        <v/>
      </c>
      <c r="DJ32" s="57" t="str">
        <f t="shared" si="60"/>
        <v/>
      </c>
      <c r="DL32" s="39"/>
      <c r="DM32" s="58" t="str">
        <f t="shared" ref="DM32:DM36" si="157">$DM$31</f>
        <v>BENCH</v>
      </c>
      <c r="DN32" s="93" t="str">
        <f t="shared" ref="DN32:DN36" si="158">$DN$31</f>
        <v>Bench Press</v>
      </c>
      <c r="DO32" s="88" t="str">
        <f t="shared" si="63"/>
        <v/>
      </c>
      <c r="DP32" s="83" t="str">
        <f t="shared" si="64"/>
        <v/>
      </c>
      <c r="DQ32" s="84" t="str">
        <f t="shared" si="65"/>
        <v/>
      </c>
      <c r="DR32" s="83" t="str">
        <f>IFERROR(IF(DM32="ACC"," ",IF('MAXES+CHART'!$D$16="lbs",MROUND(IF(DM32="SQUAT",'MAXES+CHART'!$D$17*DQ32, IF(DM32="BENCH",'MAXES+CHART'!$D$18*DQ32, IF(DM32="DEADLIFT",'MAXES+CHART'!$D$19*DQ32,))),5),MROUND(IF(DM32="SQUAT",'MAXES+CHART'!$D$17*DQ32, IF(DM32="BENCH",'MAXES+CHART'!$D$18*DQ32, IF(DM32="DEADLIFT",'MAXES+CHART'!$D$19*DQ32,))),2.5))),"")</f>
        <v/>
      </c>
      <c r="DT32" s="96"/>
      <c r="DU32" s="55"/>
      <c r="DV32" s="198"/>
      <c r="DX32" s="57" t="str">
        <f t="shared" si="66"/>
        <v/>
      </c>
      <c r="DY32" s="57" t="str">
        <f t="shared" si="67"/>
        <v/>
      </c>
      <c r="DZ32" s="57" t="str">
        <f t="shared" si="68"/>
        <v/>
      </c>
      <c r="EA32" s="57" t="str">
        <f t="shared" si="69"/>
        <v/>
      </c>
      <c r="EB32" s="57" t="str">
        <f t="shared" si="70"/>
        <v/>
      </c>
      <c r="EC32" s="57" t="str">
        <f t="shared" si="71"/>
        <v/>
      </c>
      <c r="EE32" s="39"/>
      <c r="EF32" s="58" t="str">
        <f t="shared" ref="EF32:EF36" si="159">$EF$31</f>
        <v>BENCH</v>
      </c>
      <c r="EG32" s="93" t="str">
        <f t="shared" ref="EG32:EG36" si="160">$EG$31</f>
        <v>Bench Press</v>
      </c>
      <c r="EH32" s="88" t="str">
        <f t="shared" si="125"/>
        <v/>
      </c>
      <c r="EI32" s="83" t="str">
        <f t="shared" si="126"/>
        <v/>
      </c>
      <c r="EJ32" s="84" t="str">
        <f t="shared" si="127"/>
        <v/>
      </c>
      <c r="EK32" s="83" t="str">
        <f>IFERROR(IF(EF32="ACC"," ",IF('MAXES+CHART'!$D$16="lbs",MROUND(IF(EF32="SQUAT",'MAXES+CHART'!$D$17*EJ32, IF(EF32="BENCH",'MAXES+CHART'!$D$18*EJ32, IF(EF32="DEADLIFT",'MAXES+CHART'!$D$19*EJ32,))),5),MROUND(IF(EF32="SQUAT",'MAXES+CHART'!$D$17*EJ32, IF(EF32="BENCH",'MAXES+CHART'!$D$18*EJ32, IF(EF32="DEADLIFT",'MAXES+CHART'!$D$19*EJ32,))),2.5))),"")</f>
        <v/>
      </c>
      <c r="EM32" s="96"/>
      <c r="EN32" s="55"/>
      <c r="EO32" s="198"/>
      <c r="EQ32" s="57" t="str">
        <f t="shared" si="74"/>
        <v/>
      </c>
      <c r="ER32" s="57" t="str">
        <f t="shared" si="75"/>
        <v/>
      </c>
      <c r="ES32" s="57" t="str">
        <f t="shared" si="76"/>
        <v/>
      </c>
      <c r="ET32" s="57" t="str">
        <f t="shared" si="77"/>
        <v/>
      </c>
      <c r="EU32" s="57" t="str">
        <f t="shared" si="78"/>
        <v/>
      </c>
      <c r="EV32" s="57" t="str">
        <f t="shared" si="79"/>
        <v/>
      </c>
      <c r="EY32" s="39"/>
      <c r="EZ32" s="58" t="str">
        <f t="shared" ref="EZ32:EZ36" si="161">$EZ$31</f>
        <v>BENCH</v>
      </c>
      <c r="FA32" s="93">
        <f t="shared" ref="FA32:FA36" si="162">$FA$31</f>
        <v>0</v>
      </c>
      <c r="FB32" s="88" t="str">
        <f t="shared" si="82"/>
        <v/>
      </c>
      <c r="FC32" s="83" t="str">
        <f t="shared" si="83"/>
        <v/>
      </c>
      <c r="FD32" s="84" t="str">
        <f t="shared" si="84"/>
        <v/>
      </c>
      <c r="FE32" s="83" t="str">
        <f>IFERROR(IF(EZ32="ACC"," ",IF('MAXES+CHART'!$D$16="lbs",MROUND(IF(EZ32="SQUAT",'MAXES+CHART'!$D$17*FD32, IF(EZ32="BENCH",'MAXES+CHART'!$D$18*FD32, IF(EZ32="DEADLIFT",'MAXES+CHART'!$D$19*FD32,))),5),MROUND(IF(EZ32="SQUAT",'MAXES+CHART'!$D$17*FD32, IF(EZ32="BENCH",'MAXES+CHART'!$D$18*FD32, IF(EZ32="DEADLIFT",'MAXES+CHART'!$D$19*FD32,))),2.5))),"")</f>
        <v/>
      </c>
      <c r="FG32" s="125"/>
      <c r="FH32" s="55"/>
      <c r="FI32" s="204"/>
      <c r="FK32" s="57" t="str">
        <f t="shared" si="85"/>
        <v/>
      </c>
      <c r="FL32" s="57" t="str">
        <f t="shared" si="86"/>
        <v/>
      </c>
      <c r="FM32" s="57" t="str">
        <f t="shared" si="87"/>
        <v/>
      </c>
      <c r="FN32" s="57" t="str">
        <f t="shared" si="88"/>
        <v/>
      </c>
      <c r="FO32" s="57" t="str">
        <f t="shared" si="89"/>
        <v/>
      </c>
      <c r="FP32" s="57" t="str">
        <f t="shared" si="90"/>
        <v/>
      </c>
      <c r="FQ32" s="39"/>
      <c r="FR32" s="58" t="str">
        <f t="shared" ref="FR32:FR36" si="163">$FR$31</f>
        <v>BENCH</v>
      </c>
      <c r="FS32" s="93" t="str">
        <f t="shared" ref="FS32:FS36" si="164">$FS$31</f>
        <v/>
      </c>
      <c r="FT32" s="88" t="str">
        <f t="shared" si="93"/>
        <v/>
      </c>
      <c r="FU32" s="83" t="str">
        <f t="shared" si="94"/>
        <v/>
      </c>
      <c r="FV32" s="84" t="str">
        <f t="shared" si="95"/>
        <v/>
      </c>
      <c r="FW32" s="83" t="str">
        <f>IFERROR(IF(FR32="ACC"," ",IF('MAXES+CHART'!$D$16="lbs",MROUND(IF(FR32="SQUAT",'MAXES+CHART'!$D$17*FV32, IF(FR32="BENCH",'MAXES+CHART'!$D$18*FV32, IF(FR32="DEADLIFT",'MAXES+CHART'!$D$19*FV32,))),5),MROUND(IF(FR32="SQUAT",'MAXES+CHART'!$D$17*FV32, IF(FR32="BENCH",'MAXES+CHART'!$D$18*FV32, IF(FR32="DEADLIFT",'MAXES+CHART'!$D$19*FV32,))),2.5))),"")</f>
        <v/>
      </c>
      <c r="FY32" s="96"/>
      <c r="FZ32" s="55"/>
      <c r="GA32" s="198"/>
      <c r="GC32" s="57" t="str">
        <f t="shared" si="96"/>
        <v/>
      </c>
      <c r="GD32" s="57" t="str">
        <f t="shared" si="97"/>
        <v/>
      </c>
      <c r="GE32" s="57" t="str">
        <f t="shared" si="98"/>
        <v/>
      </c>
      <c r="GF32" s="57" t="str">
        <f t="shared" si="99"/>
        <v/>
      </c>
      <c r="GG32" s="57" t="str">
        <f t="shared" si="100"/>
        <v/>
      </c>
      <c r="GH32" s="57" t="str">
        <f t="shared" si="101"/>
        <v/>
      </c>
      <c r="GJ32" s="39"/>
      <c r="GK32" s="58" t="str">
        <f t="shared" ref="GK32:GK36" si="165">$GK$31</f>
        <v>BENCH</v>
      </c>
      <c r="GL32" s="93" t="str">
        <f t="shared" ref="GL32:GL36" si="166">$GL$31</f>
        <v/>
      </c>
      <c r="GM32" s="88" t="str">
        <f t="shared" si="104"/>
        <v/>
      </c>
      <c r="GN32" s="83" t="str">
        <f t="shared" si="105"/>
        <v/>
      </c>
      <c r="GO32" s="84" t="str">
        <f t="shared" si="106"/>
        <v/>
      </c>
      <c r="GP32" s="83" t="str">
        <f>IFERROR(IF(GK32="ACC"," ",IF('MAXES+CHART'!$D$16="lbs",MROUND(IF(GK32="SQUAT",'MAXES+CHART'!$D$17*GO32, IF(GK32="BENCH",'MAXES+CHART'!$D$18*GO32, IF(GK32="DEADLIFT",'MAXES+CHART'!$D$19*GO32,))),5),MROUND(IF(GK32="SQUAT",'MAXES+CHART'!$D$17*GO32, IF(GK32="BENCH",'MAXES+CHART'!$D$18*GO32, IF(GK32="DEADLIFT",'MAXES+CHART'!$D$19*GO32,))),2.5))),"")</f>
        <v/>
      </c>
      <c r="GR32" s="96"/>
      <c r="GS32" s="55"/>
      <c r="GT32" s="198"/>
      <c r="GV32" s="57" t="str">
        <f t="shared" si="107"/>
        <v/>
      </c>
      <c r="GW32" s="57" t="str">
        <f t="shared" si="108"/>
        <v/>
      </c>
      <c r="GX32" s="57" t="str">
        <f t="shared" si="109"/>
        <v/>
      </c>
      <c r="GY32" s="57" t="str">
        <f t="shared" si="110"/>
        <v/>
      </c>
      <c r="GZ32" s="57" t="str">
        <f t="shared" si="111"/>
        <v/>
      </c>
      <c r="HA32" s="57" t="str">
        <f t="shared" si="112"/>
        <v/>
      </c>
      <c r="HC32" s="39"/>
      <c r="HD32" s="58" t="str">
        <f t="shared" ref="HD32:HD36" si="167">$HD$31</f>
        <v>BENCH</v>
      </c>
      <c r="HE32" s="93" t="str">
        <f t="shared" ref="HE32:HE36" si="168">$HE$31</f>
        <v/>
      </c>
      <c r="HF32" s="88" t="str">
        <f t="shared" si="115"/>
        <v/>
      </c>
      <c r="HG32" s="83" t="str">
        <f t="shared" si="116"/>
        <v/>
      </c>
      <c r="HH32" s="84" t="str">
        <f t="shared" si="117"/>
        <v/>
      </c>
      <c r="HI32" s="83" t="str">
        <f>IFERROR(IF(HD32="ACC"," ",IF('MAXES+CHART'!$D$16="lbs",MROUND(IF(HD32="SQUAT",'MAXES+CHART'!$D$17*HH32, IF(HD32="BENCH",'MAXES+CHART'!$D$18*HH32, IF(HD32="DEADLIFT",'MAXES+CHART'!$D$19*HH32,))),5),MROUND(IF(HD32="SQUAT",'MAXES+CHART'!$D$17*HH32, IF(HD32="BENCH",'MAXES+CHART'!$D$18*HH32, IF(HD32="DEADLIFT",'MAXES+CHART'!$D$19*HH32,))),2.5))),"")</f>
        <v/>
      </c>
      <c r="HK32" s="96"/>
      <c r="HL32" s="55"/>
      <c r="HM32" s="198"/>
      <c r="HO32" s="57" t="str">
        <f t="shared" si="118"/>
        <v/>
      </c>
      <c r="HP32" s="57" t="str">
        <f t="shared" si="119"/>
        <v/>
      </c>
      <c r="HQ32" s="57" t="str">
        <f t="shared" si="120"/>
        <v/>
      </c>
      <c r="HR32" s="57" t="str">
        <f t="shared" si="121"/>
        <v/>
      </c>
      <c r="HS32" s="57" t="str">
        <f t="shared" si="122"/>
        <v/>
      </c>
      <c r="HT32" s="57" t="str">
        <f t="shared" si="123"/>
        <v/>
      </c>
    </row>
    <row r="33" spans="3:228" hidden="1" outlineLevel="2">
      <c r="C33" s="39"/>
      <c r="D33" s="58" t="str">
        <f>$D$31</f>
        <v>BENCH</v>
      </c>
      <c r="E33" s="94" t="str">
        <f t="shared" ref="E33:E36" si="169">$E$31</f>
        <v>Bench Press</v>
      </c>
      <c r="F33" s="87"/>
      <c r="G33" s="81"/>
      <c r="H33" s="82"/>
      <c r="I33" s="81">
        <f>IF(D33="ACC"," ",IF('MAXES+CHART'!$D$16="lbs",MROUND(IF(D33="SQUAT",'MAXES+CHART'!$D$17*H33, IF(D33="BENCH",'MAXES+CHART'!$D$18*H33, IF(D33="DEADLIFT",'MAXES+CHART'!$D$19*H33,))),5),MROUND(IF(D33="SQUAT",'MAXES+CHART'!$D$17*H33, IF(D33="BENCH",'MAXES+CHART'!$D$18*H33, IF(D33="DEADLIFT",'MAXES+CHART'!$D$19*H33,))),2.5)))</f>
        <v>0</v>
      </c>
      <c r="K33" s="96"/>
      <c r="L33" s="55"/>
      <c r="M33" s="199"/>
      <c r="O33" s="57" t="str">
        <f t="shared" si="0"/>
        <v/>
      </c>
      <c r="P33" s="57" t="str">
        <f t="shared" si="1"/>
        <v/>
      </c>
      <c r="Q33" s="57">
        <f t="shared" si="2"/>
        <v>0</v>
      </c>
      <c r="R33" s="57">
        <f t="shared" si="3"/>
        <v>0</v>
      </c>
      <c r="S33" s="57" t="str">
        <f t="shared" si="4"/>
        <v/>
      </c>
      <c r="T33" s="57" t="str">
        <f t="shared" si="5"/>
        <v/>
      </c>
      <c r="U33" s="39"/>
      <c r="V33" s="58" t="str">
        <f t="shared" ref="V33:V36" si="170">$V$31</f>
        <v>BENCH</v>
      </c>
      <c r="W33" s="94" t="str">
        <f t="shared" si="148"/>
        <v>Bench Press</v>
      </c>
      <c r="X33" s="87" t="str">
        <f t="shared" si="8"/>
        <v/>
      </c>
      <c r="Y33" s="81" t="str">
        <f t="shared" si="9"/>
        <v/>
      </c>
      <c r="Z33" s="82" t="str">
        <f t="shared" si="10"/>
        <v/>
      </c>
      <c r="AA33" s="81" t="str">
        <f>IFERROR(IF(V33="ACC"," ",IF('MAXES+CHART'!$D$16="lbs",MROUND(IF(V33="SQUAT",'MAXES+CHART'!$D$17*Z33, IF(V33="BENCH",'MAXES+CHART'!$D$18*Z33, IF(V33="DEADLIFT",'MAXES+CHART'!$D$19*Z33,))),5),MROUND(IF(V33="SQUAT",'MAXES+CHART'!$D$17*Z33, IF(V33="BENCH",'MAXES+CHART'!$D$18*Z33, IF(V33="DEADLIFT",'MAXES+CHART'!$D$19*Z33,))),2.5))),"")</f>
        <v/>
      </c>
      <c r="AC33" s="96"/>
      <c r="AD33" s="55"/>
      <c r="AE33" s="199"/>
      <c r="AG33" s="57" t="str">
        <f t="shared" si="11"/>
        <v/>
      </c>
      <c r="AH33" s="57" t="str">
        <f t="shared" si="12"/>
        <v/>
      </c>
      <c r="AI33" s="57" t="str">
        <f t="shared" si="13"/>
        <v/>
      </c>
      <c r="AJ33" s="57" t="str">
        <f t="shared" si="14"/>
        <v/>
      </c>
      <c r="AK33" s="57" t="str">
        <f t="shared" si="15"/>
        <v/>
      </c>
      <c r="AL33" s="57" t="str">
        <f t="shared" si="16"/>
        <v/>
      </c>
      <c r="AN33" s="39"/>
      <c r="AO33" s="58" t="str">
        <f t="shared" si="149"/>
        <v>BENCH</v>
      </c>
      <c r="AP33" s="94" t="str">
        <f t="shared" si="150"/>
        <v>Bench Press</v>
      </c>
      <c r="AQ33" s="87" t="str">
        <f t="shared" si="19"/>
        <v/>
      </c>
      <c r="AR33" s="81" t="str">
        <f t="shared" si="20"/>
        <v/>
      </c>
      <c r="AS33" s="82" t="str">
        <f t="shared" si="21"/>
        <v/>
      </c>
      <c r="AT33" s="81" t="str">
        <f>IFERROR(IF(AO33="ACC"," ",IF('MAXES+CHART'!$D$16="lbs",MROUND(IF(AO33="SQUAT",'MAXES+CHART'!$D$17*AS33, IF(AO33="BENCH",'MAXES+CHART'!$D$18*AS33, IF(AO33="DEADLIFT",'MAXES+CHART'!$D$19*AS33,))),5),MROUND(IF(AO33="SQUAT",'MAXES+CHART'!$D$17*AS33, IF(AO33="BENCH",'MAXES+CHART'!$D$18*AS33, IF(AO33="DEADLIFT",'MAXES+CHART'!$D$19*AS33,))),2.5))),"")</f>
        <v/>
      </c>
      <c r="AV33" s="96"/>
      <c r="AW33" s="55"/>
      <c r="AX33" s="199"/>
      <c r="AZ33" s="57" t="str">
        <f t="shared" si="22"/>
        <v/>
      </c>
      <c r="BA33" s="57" t="str">
        <f t="shared" si="23"/>
        <v/>
      </c>
      <c r="BB33" s="57" t="str">
        <f t="shared" si="24"/>
        <v/>
      </c>
      <c r="BC33" s="57" t="str">
        <f t="shared" si="25"/>
        <v/>
      </c>
      <c r="BD33" s="57" t="str">
        <f t="shared" si="26"/>
        <v/>
      </c>
      <c r="BE33" s="57" t="str">
        <f t="shared" si="27"/>
        <v/>
      </c>
      <c r="BG33" s="39"/>
      <c r="BH33" s="58" t="str">
        <f t="shared" si="151"/>
        <v>BENCH</v>
      </c>
      <c r="BI33" s="94" t="str">
        <f t="shared" si="152"/>
        <v>Bench Press</v>
      </c>
      <c r="BJ33" s="87" t="str">
        <f t="shared" si="30"/>
        <v/>
      </c>
      <c r="BK33" s="81" t="str">
        <f t="shared" si="31"/>
        <v/>
      </c>
      <c r="BL33" s="82" t="str">
        <f t="shared" si="32"/>
        <v/>
      </c>
      <c r="BM33" s="81" t="str">
        <f>IFERROR(IF(BH33="ACC"," ",IF('MAXES+CHART'!$D$16="lbs",MROUND(IF(BH33="SQUAT",'MAXES+CHART'!$D$17*BL33, IF(BH33="BENCH",'MAXES+CHART'!$D$18*BL33, IF(BH33="DEADLIFT",'MAXES+CHART'!$D$19*BL33,))),5),MROUND(IF(BH33="SQUAT",'MAXES+CHART'!$D$17*BL33, IF(BH33="BENCH",'MAXES+CHART'!$D$18*BL33, IF(BH33="DEADLIFT",'MAXES+CHART'!$D$19*BL33,))),2.5))),"")</f>
        <v/>
      </c>
      <c r="BO33" s="96"/>
      <c r="BP33" s="55"/>
      <c r="BQ33" s="199"/>
      <c r="BS33" s="57" t="str">
        <f t="shared" si="33"/>
        <v/>
      </c>
      <c r="BT33" s="57" t="str">
        <f t="shared" si="34"/>
        <v/>
      </c>
      <c r="BU33" s="57" t="str">
        <f t="shared" si="35"/>
        <v/>
      </c>
      <c r="BV33" s="57" t="str">
        <f t="shared" si="36"/>
        <v/>
      </c>
      <c r="BW33" s="57" t="str">
        <f t="shared" si="37"/>
        <v/>
      </c>
      <c r="BX33" s="57" t="str">
        <f t="shared" si="38"/>
        <v/>
      </c>
      <c r="CA33" s="39"/>
      <c r="CB33" s="58" t="str">
        <f t="shared" si="153"/>
        <v>BENCH</v>
      </c>
      <c r="CC33" s="94" t="str">
        <f t="shared" si="154"/>
        <v>Bench Press</v>
      </c>
      <c r="CD33" s="87" t="str">
        <f t="shared" si="41"/>
        <v/>
      </c>
      <c r="CE33" s="81" t="str">
        <f t="shared" si="42"/>
        <v/>
      </c>
      <c r="CF33" s="82" t="str">
        <f t="shared" si="43"/>
        <v/>
      </c>
      <c r="CG33" s="81" t="str">
        <f>IFERROR(IF(CB33="ACC"," ",IF('MAXES+CHART'!$D$16="lbs",MROUND(IF(CB33="SQUAT",'MAXES+CHART'!$D$17*CF33, IF(CB33="BENCH",'MAXES+CHART'!$D$18*CF33, IF(CB33="DEADLIFT",'MAXES+CHART'!$D$19*CF33,))),5),MROUND(IF(CB33="SQUAT",'MAXES+CHART'!$D$17*CF33, IF(CB33="BENCH",'MAXES+CHART'!$D$18*CF33, IF(CB33="DEADLIFT",'MAXES+CHART'!$D$19*CF33,))),2.5))),"")</f>
        <v/>
      </c>
      <c r="CI33" s="96"/>
      <c r="CJ33" s="55"/>
      <c r="CK33" s="199"/>
      <c r="CM33" s="57" t="str">
        <f t="shared" si="44"/>
        <v/>
      </c>
      <c r="CN33" s="57" t="str">
        <f t="shared" si="45"/>
        <v/>
      </c>
      <c r="CO33" s="57" t="str">
        <f t="shared" si="46"/>
        <v/>
      </c>
      <c r="CP33" s="57" t="str">
        <f t="shared" si="47"/>
        <v/>
      </c>
      <c r="CQ33" s="57" t="str">
        <f t="shared" si="48"/>
        <v/>
      </c>
      <c r="CR33" s="57" t="str">
        <f t="shared" si="49"/>
        <v/>
      </c>
      <c r="CS33" s="39"/>
      <c r="CT33" s="58" t="str">
        <f t="shared" si="155"/>
        <v>BENCH</v>
      </c>
      <c r="CU33" s="94" t="str">
        <f t="shared" si="156"/>
        <v>Bench Press</v>
      </c>
      <c r="CV33" s="87" t="str">
        <f t="shared" si="52"/>
        <v/>
      </c>
      <c r="CW33" s="81" t="str">
        <f t="shared" si="53"/>
        <v/>
      </c>
      <c r="CX33" s="82" t="str">
        <f t="shared" si="54"/>
        <v/>
      </c>
      <c r="CY33" s="81" t="str">
        <f>IFERROR(IF(CT33="ACC"," ",IF('MAXES+CHART'!$D$16="lbs",MROUND(IF(CT33="SQUAT",'MAXES+CHART'!$D$17*CX33, IF(CT33="BENCH",'MAXES+CHART'!$D$18*CX33, IF(CT33="DEADLIFT",'MAXES+CHART'!$D$19*CX33,))),5),MROUND(IF(CT33="SQUAT",'MAXES+CHART'!$D$17*CX33, IF(CT33="BENCH",'MAXES+CHART'!$D$18*CX33, IF(CT33="DEADLIFT",'MAXES+CHART'!$D$19*CX33,))),2.5))),"")</f>
        <v/>
      </c>
      <c r="DA33" s="96"/>
      <c r="DB33" s="55"/>
      <c r="DC33" s="199"/>
      <c r="DE33" s="57" t="str">
        <f t="shared" si="55"/>
        <v/>
      </c>
      <c r="DF33" s="57" t="str">
        <f t="shared" si="56"/>
        <v/>
      </c>
      <c r="DG33" s="57" t="str">
        <f t="shared" si="57"/>
        <v/>
      </c>
      <c r="DH33" s="57" t="str">
        <f t="shared" si="58"/>
        <v/>
      </c>
      <c r="DI33" s="57" t="str">
        <f t="shared" si="59"/>
        <v/>
      </c>
      <c r="DJ33" s="57" t="str">
        <f t="shared" si="60"/>
        <v/>
      </c>
      <c r="DL33" s="39"/>
      <c r="DM33" s="58" t="str">
        <f t="shared" si="157"/>
        <v>BENCH</v>
      </c>
      <c r="DN33" s="94" t="str">
        <f t="shared" si="158"/>
        <v>Bench Press</v>
      </c>
      <c r="DO33" s="87" t="str">
        <f t="shared" si="63"/>
        <v/>
      </c>
      <c r="DP33" s="81" t="str">
        <f t="shared" si="64"/>
        <v/>
      </c>
      <c r="DQ33" s="82" t="str">
        <f t="shared" si="65"/>
        <v/>
      </c>
      <c r="DR33" s="81" t="str">
        <f>IFERROR(IF(DM33="ACC"," ",IF('MAXES+CHART'!$D$16="lbs",MROUND(IF(DM33="SQUAT",'MAXES+CHART'!$D$17*DQ33, IF(DM33="BENCH",'MAXES+CHART'!$D$18*DQ33, IF(DM33="DEADLIFT",'MAXES+CHART'!$D$19*DQ33,))),5),MROUND(IF(DM33="SQUAT",'MAXES+CHART'!$D$17*DQ33, IF(DM33="BENCH",'MAXES+CHART'!$D$18*DQ33, IF(DM33="DEADLIFT",'MAXES+CHART'!$D$19*DQ33,))),2.5))),"")</f>
        <v/>
      </c>
      <c r="DT33" s="96"/>
      <c r="DU33" s="55"/>
      <c r="DV33" s="199"/>
      <c r="DX33" s="57" t="str">
        <f t="shared" si="66"/>
        <v/>
      </c>
      <c r="DY33" s="57" t="str">
        <f t="shared" si="67"/>
        <v/>
      </c>
      <c r="DZ33" s="57" t="str">
        <f t="shared" si="68"/>
        <v/>
      </c>
      <c r="EA33" s="57" t="str">
        <f t="shared" si="69"/>
        <v/>
      </c>
      <c r="EB33" s="57" t="str">
        <f t="shared" si="70"/>
        <v/>
      </c>
      <c r="EC33" s="57" t="str">
        <f t="shared" si="71"/>
        <v/>
      </c>
      <c r="EE33" s="39"/>
      <c r="EF33" s="58" t="str">
        <f t="shared" si="159"/>
        <v>BENCH</v>
      </c>
      <c r="EG33" s="94" t="str">
        <f t="shared" si="160"/>
        <v>Bench Press</v>
      </c>
      <c r="EH33" s="87" t="str">
        <f t="shared" si="125"/>
        <v/>
      </c>
      <c r="EI33" s="81" t="str">
        <f t="shared" si="126"/>
        <v/>
      </c>
      <c r="EJ33" s="82" t="str">
        <f t="shared" si="127"/>
        <v/>
      </c>
      <c r="EK33" s="81" t="str">
        <f>IFERROR(IF(EF33="ACC"," ",IF('MAXES+CHART'!$D$16="lbs",MROUND(IF(EF33="SQUAT",'MAXES+CHART'!$D$17*EJ33, IF(EF33="BENCH",'MAXES+CHART'!$D$18*EJ33, IF(EF33="DEADLIFT",'MAXES+CHART'!$D$19*EJ33,))),5),MROUND(IF(EF33="SQUAT",'MAXES+CHART'!$D$17*EJ33, IF(EF33="BENCH",'MAXES+CHART'!$D$18*EJ33, IF(EF33="DEADLIFT",'MAXES+CHART'!$D$19*EJ33,))),2.5))),"")</f>
        <v/>
      </c>
      <c r="EM33" s="96"/>
      <c r="EN33" s="55"/>
      <c r="EO33" s="199"/>
      <c r="EQ33" s="57" t="str">
        <f t="shared" si="74"/>
        <v/>
      </c>
      <c r="ER33" s="57" t="str">
        <f t="shared" si="75"/>
        <v/>
      </c>
      <c r="ES33" s="57" t="str">
        <f t="shared" si="76"/>
        <v/>
      </c>
      <c r="ET33" s="57" t="str">
        <f t="shared" si="77"/>
        <v/>
      </c>
      <c r="EU33" s="57" t="str">
        <f t="shared" si="78"/>
        <v/>
      </c>
      <c r="EV33" s="57" t="str">
        <f t="shared" si="79"/>
        <v/>
      </c>
      <c r="EY33" s="39"/>
      <c r="EZ33" s="58" t="str">
        <f t="shared" si="161"/>
        <v>BENCH</v>
      </c>
      <c r="FA33" s="94">
        <f t="shared" si="162"/>
        <v>0</v>
      </c>
      <c r="FB33" s="87" t="str">
        <f t="shared" si="82"/>
        <v/>
      </c>
      <c r="FC33" s="81" t="str">
        <f t="shared" si="83"/>
        <v/>
      </c>
      <c r="FD33" s="82" t="str">
        <f t="shared" si="84"/>
        <v/>
      </c>
      <c r="FE33" s="81" t="str">
        <f>IFERROR(IF(EZ33="ACC"," ",IF('MAXES+CHART'!$D$16="lbs",MROUND(IF(EZ33="SQUAT",'MAXES+CHART'!$D$17*FD33, IF(EZ33="BENCH",'MAXES+CHART'!$D$18*FD33, IF(EZ33="DEADLIFT",'MAXES+CHART'!$D$19*FD33,))),5),MROUND(IF(EZ33="SQUAT",'MAXES+CHART'!$D$17*FD33, IF(EZ33="BENCH",'MAXES+CHART'!$D$18*FD33, IF(EZ33="DEADLIFT",'MAXES+CHART'!$D$19*FD33,))),2.5))),"")</f>
        <v/>
      </c>
      <c r="FG33" s="125"/>
      <c r="FH33" s="55"/>
      <c r="FI33" s="205"/>
      <c r="FK33" s="57" t="str">
        <f t="shared" si="85"/>
        <v/>
      </c>
      <c r="FL33" s="57" t="str">
        <f t="shared" si="86"/>
        <v/>
      </c>
      <c r="FM33" s="57" t="str">
        <f t="shared" si="87"/>
        <v/>
      </c>
      <c r="FN33" s="57" t="str">
        <f t="shared" si="88"/>
        <v/>
      </c>
      <c r="FO33" s="57" t="str">
        <f t="shared" si="89"/>
        <v/>
      </c>
      <c r="FP33" s="57" t="str">
        <f t="shared" si="90"/>
        <v/>
      </c>
      <c r="FQ33" s="39"/>
      <c r="FR33" s="58" t="str">
        <f t="shared" si="163"/>
        <v>BENCH</v>
      </c>
      <c r="FS33" s="94" t="str">
        <f t="shared" si="164"/>
        <v/>
      </c>
      <c r="FT33" s="87" t="str">
        <f t="shared" si="93"/>
        <v/>
      </c>
      <c r="FU33" s="81" t="str">
        <f t="shared" si="94"/>
        <v/>
      </c>
      <c r="FV33" s="82" t="str">
        <f t="shared" si="95"/>
        <v/>
      </c>
      <c r="FW33" s="81" t="str">
        <f>IFERROR(IF(FR33="ACC"," ",IF('MAXES+CHART'!$D$16="lbs",MROUND(IF(FR33="SQUAT",'MAXES+CHART'!$D$17*FV33, IF(FR33="BENCH",'MAXES+CHART'!$D$18*FV33, IF(FR33="DEADLIFT",'MAXES+CHART'!$D$19*FV33,))),5),MROUND(IF(FR33="SQUAT",'MAXES+CHART'!$D$17*FV33, IF(FR33="BENCH",'MAXES+CHART'!$D$18*FV33, IF(FR33="DEADLIFT",'MAXES+CHART'!$D$19*FV33,))),2.5))),"")</f>
        <v/>
      </c>
      <c r="FY33" s="96"/>
      <c r="FZ33" s="55"/>
      <c r="GA33" s="199"/>
      <c r="GC33" s="57" t="str">
        <f t="shared" si="96"/>
        <v/>
      </c>
      <c r="GD33" s="57" t="str">
        <f t="shared" si="97"/>
        <v/>
      </c>
      <c r="GE33" s="57" t="str">
        <f t="shared" si="98"/>
        <v/>
      </c>
      <c r="GF33" s="57" t="str">
        <f t="shared" si="99"/>
        <v/>
      </c>
      <c r="GG33" s="57" t="str">
        <f t="shared" si="100"/>
        <v/>
      </c>
      <c r="GH33" s="57" t="str">
        <f t="shared" si="101"/>
        <v/>
      </c>
      <c r="GJ33" s="39"/>
      <c r="GK33" s="58" t="str">
        <f t="shared" si="165"/>
        <v>BENCH</v>
      </c>
      <c r="GL33" s="94" t="str">
        <f t="shared" si="166"/>
        <v/>
      </c>
      <c r="GM33" s="87" t="str">
        <f t="shared" si="104"/>
        <v/>
      </c>
      <c r="GN33" s="81" t="str">
        <f t="shared" si="105"/>
        <v/>
      </c>
      <c r="GO33" s="82" t="str">
        <f t="shared" si="106"/>
        <v/>
      </c>
      <c r="GP33" s="81" t="str">
        <f>IFERROR(IF(GK33="ACC"," ",IF('MAXES+CHART'!$D$16="lbs",MROUND(IF(GK33="SQUAT",'MAXES+CHART'!$D$17*GO33, IF(GK33="BENCH",'MAXES+CHART'!$D$18*GO33, IF(GK33="DEADLIFT",'MAXES+CHART'!$D$19*GO33,))),5),MROUND(IF(GK33="SQUAT",'MAXES+CHART'!$D$17*GO33, IF(GK33="BENCH",'MAXES+CHART'!$D$18*GO33, IF(GK33="DEADLIFT",'MAXES+CHART'!$D$19*GO33,))),2.5))),"")</f>
        <v/>
      </c>
      <c r="GR33" s="96"/>
      <c r="GS33" s="55"/>
      <c r="GT33" s="199"/>
      <c r="GV33" s="57" t="str">
        <f t="shared" si="107"/>
        <v/>
      </c>
      <c r="GW33" s="57" t="str">
        <f t="shared" si="108"/>
        <v/>
      </c>
      <c r="GX33" s="57" t="str">
        <f t="shared" si="109"/>
        <v/>
      </c>
      <c r="GY33" s="57" t="str">
        <f t="shared" si="110"/>
        <v/>
      </c>
      <c r="GZ33" s="57" t="str">
        <f t="shared" si="111"/>
        <v/>
      </c>
      <c r="HA33" s="57" t="str">
        <f t="shared" si="112"/>
        <v/>
      </c>
      <c r="HC33" s="39"/>
      <c r="HD33" s="58" t="str">
        <f t="shared" si="167"/>
        <v>BENCH</v>
      </c>
      <c r="HE33" s="94" t="str">
        <f t="shared" si="168"/>
        <v/>
      </c>
      <c r="HF33" s="87" t="str">
        <f t="shared" si="115"/>
        <v/>
      </c>
      <c r="HG33" s="81" t="str">
        <f t="shared" si="116"/>
        <v/>
      </c>
      <c r="HH33" s="82" t="str">
        <f t="shared" si="117"/>
        <v/>
      </c>
      <c r="HI33" s="81" t="str">
        <f>IFERROR(IF(HD33="ACC"," ",IF('MAXES+CHART'!$D$16="lbs",MROUND(IF(HD33="SQUAT",'MAXES+CHART'!$D$17*HH33, IF(HD33="BENCH",'MAXES+CHART'!$D$18*HH33, IF(HD33="DEADLIFT",'MAXES+CHART'!$D$19*HH33,))),5),MROUND(IF(HD33="SQUAT",'MAXES+CHART'!$D$17*HH33, IF(HD33="BENCH",'MAXES+CHART'!$D$18*HH33, IF(HD33="DEADLIFT",'MAXES+CHART'!$D$19*HH33,))),2.5))),"")</f>
        <v/>
      </c>
      <c r="HK33" s="96"/>
      <c r="HL33" s="55"/>
      <c r="HM33" s="199"/>
      <c r="HO33" s="57" t="str">
        <f t="shared" si="118"/>
        <v/>
      </c>
      <c r="HP33" s="57" t="str">
        <f t="shared" si="119"/>
        <v/>
      </c>
      <c r="HQ33" s="57" t="str">
        <f t="shared" si="120"/>
        <v/>
      </c>
      <c r="HR33" s="57" t="str">
        <f t="shared" si="121"/>
        <v/>
      </c>
      <c r="HS33" s="57" t="str">
        <f t="shared" si="122"/>
        <v/>
      </c>
      <c r="HT33" s="57" t="str">
        <f t="shared" si="123"/>
        <v/>
      </c>
    </row>
    <row r="34" spans="3:228" hidden="1" outlineLevel="2">
      <c r="C34" s="39"/>
      <c r="D34" s="58" t="str">
        <f>$D$31</f>
        <v>BENCH</v>
      </c>
      <c r="E34" s="93" t="str">
        <f t="shared" si="169"/>
        <v>Bench Press</v>
      </c>
      <c r="F34" s="88"/>
      <c r="G34" s="83"/>
      <c r="H34" s="84"/>
      <c r="I34" s="83">
        <f>IF(D34="ACC"," ",IF('MAXES+CHART'!$D$16="lbs",MROUND(IF(D34="SQUAT",'MAXES+CHART'!$D$17*H34, IF(D34="BENCH",'MAXES+CHART'!$D$18*H34, IF(D34="DEADLIFT",'MAXES+CHART'!$D$19*H34,))),5),MROUND(IF(D34="SQUAT",'MAXES+CHART'!$D$17*H34, IF(D34="BENCH",'MAXES+CHART'!$D$18*H34, IF(D34="DEADLIFT",'MAXES+CHART'!$D$19*H34,))),2.5)))</f>
        <v>0</v>
      </c>
      <c r="K34" s="96"/>
      <c r="L34" s="55"/>
      <c r="M34" s="117"/>
      <c r="O34" s="57" t="str">
        <f t="shared" si="0"/>
        <v/>
      </c>
      <c r="P34" s="57" t="str">
        <f t="shared" si="1"/>
        <v/>
      </c>
      <c r="Q34" s="57">
        <f t="shared" si="2"/>
        <v>0</v>
      </c>
      <c r="R34" s="57">
        <f t="shared" si="3"/>
        <v>0</v>
      </c>
      <c r="S34" s="57" t="str">
        <f t="shared" si="4"/>
        <v/>
      </c>
      <c r="T34" s="57" t="str">
        <f t="shared" si="5"/>
        <v/>
      </c>
      <c r="U34" s="39"/>
      <c r="V34" s="58" t="str">
        <f t="shared" si="170"/>
        <v>BENCH</v>
      </c>
      <c r="W34" s="93" t="str">
        <f t="shared" si="148"/>
        <v>Bench Press</v>
      </c>
      <c r="X34" s="88" t="str">
        <f t="shared" si="8"/>
        <v/>
      </c>
      <c r="Y34" s="83" t="str">
        <f t="shared" si="9"/>
        <v/>
      </c>
      <c r="Z34" s="84" t="str">
        <f t="shared" si="10"/>
        <v/>
      </c>
      <c r="AA34" s="83" t="str">
        <f>IFERROR(IF(V34="ACC"," ",IF('MAXES+CHART'!$D$16="lbs",MROUND(IF(V34="SQUAT",'MAXES+CHART'!$D$17*Z34, IF(V34="BENCH",'MAXES+CHART'!$D$18*Z34, IF(V34="DEADLIFT",'MAXES+CHART'!$D$19*Z34,))),5),MROUND(IF(V34="SQUAT",'MAXES+CHART'!$D$17*Z34, IF(V34="BENCH",'MAXES+CHART'!$D$18*Z34, IF(V34="DEADLIFT",'MAXES+CHART'!$D$19*Z34,))),2.5))),"")</f>
        <v/>
      </c>
      <c r="AC34" s="96"/>
      <c r="AD34" s="55"/>
      <c r="AE34" s="117"/>
      <c r="AG34" s="57" t="str">
        <f t="shared" si="11"/>
        <v/>
      </c>
      <c r="AH34" s="57" t="str">
        <f t="shared" si="12"/>
        <v/>
      </c>
      <c r="AI34" s="57" t="str">
        <f t="shared" si="13"/>
        <v/>
      </c>
      <c r="AJ34" s="57" t="str">
        <f t="shared" si="14"/>
        <v/>
      </c>
      <c r="AK34" s="57" t="str">
        <f t="shared" si="15"/>
        <v/>
      </c>
      <c r="AL34" s="57" t="str">
        <f t="shared" si="16"/>
        <v/>
      </c>
      <c r="AN34" s="39"/>
      <c r="AO34" s="58" t="str">
        <f t="shared" si="149"/>
        <v>BENCH</v>
      </c>
      <c r="AP34" s="93" t="str">
        <f t="shared" si="150"/>
        <v>Bench Press</v>
      </c>
      <c r="AQ34" s="88" t="str">
        <f t="shared" si="19"/>
        <v/>
      </c>
      <c r="AR34" s="83" t="str">
        <f t="shared" si="20"/>
        <v/>
      </c>
      <c r="AS34" s="84" t="str">
        <f t="shared" si="21"/>
        <v/>
      </c>
      <c r="AT34" s="83" t="str">
        <f>IFERROR(IF(AO34="ACC"," ",IF('MAXES+CHART'!$D$16="lbs",MROUND(IF(AO34="SQUAT",'MAXES+CHART'!$D$17*AS34, IF(AO34="BENCH",'MAXES+CHART'!$D$18*AS34, IF(AO34="DEADLIFT",'MAXES+CHART'!$D$19*AS34,))),5),MROUND(IF(AO34="SQUAT",'MAXES+CHART'!$D$17*AS34, IF(AO34="BENCH",'MAXES+CHART'!$D$18*AS34, IF(AO34="DEADLIFT",'MAXES+CHART'!$D$19*AS34,))),2.5))),"")</f>
        <v/>
      </c>
      <c r="AV34" s="96"/>
      <c r="AW34" s="55"/>
      <c r="AX34" s="117"/>
      <c r="AZ34" s="57" t="str">
        <f t="shared" si="22"/>
        <v/>
      </c>
      <c r="BA34" s="57" t="str">
        <f t="shared" si="23"/>
        <v/>
      </c>
      <c r="BB34" s="57" t="str">
        <f t="shared" si="24"/>
        <v/>
      </c>
      <c r="BC34" s="57" t="str">
        <f t="shared" si="25"/>
        <v/>
      </c>
      <c r="BD34" s="57" t="str">
        <f t="shared" si="26"/>
        <v/>
      </c>
      <c r="BE34" s="57" t="str">
        <f t="shared" si="27"/>
        <v/>
      </c>
      <c r="BG34" s="39"/>
      <c r="BH34" s="58" t="str">
        <f t="shared" si="151"/>
        <v>BENCH</v>
      </c>
      <c r="BI34" s="93" t="str">
        <f t="shared" si="152"/>
        <v>Bench Press</v>
      </c>
      <c r="BJ34" s="88" t="str">
        <f t="shared" si="30"/>
        <v/>
      </c>
      <c r="BK34" s="83" t="str">
        <f t="shared" si="31"/>
        <v/>
      </c>
      <c r="BL34" s="84" t="str">
        <f t="shared" si="32"/>
        <v/>
      </c>
      <c r="BM34" s="83" t="str">
        <f>IFERROR(IF(BH34="ACC"," ",IF('MAXES+CHART'!$D$16="lbs",MROUND(IF(BH34="SQUAT",'MAXES+CHART'!$D$17*BL34, IF(BH34="BENCH",'MAXES+CHART'!$D$18*BL34, IF(BH34="DEADLIFT",'MAXES+CHART'!$D$19*BL34,))),5),MROUND(IF(BH34="SQUAT",'MAXES+CHART'!$D$17*BL34, IF(BH34="BENCH",'MAXES+CHART'!$D$18*BL34, IF(BH34="DEADLIFT",'MAXES+CHART'!$D$19*BL34,))),2.5))),"")</f>
        <v/>
      </c>
      <c r="BO34" s="96"/>
      <c r="BP34" s="55"/>
      <c r="BQ34" s="117"/>
      <c r="BS34" s="57" t="str">
        <f t="shared" si="33"/>
        <v/>
      </c>
      <c r="BT34" s="57" t="str">
        <f t="shared" si="34"/>
        <v/>
      </c>
      <c r="BU34" s="57" t="str">
        <f t="shared" si="35"/>
        <v/>
      </c>
      <c r="BV34" s="57" t="str">
        <f t="shared" si="36"/>
        <v/>
      </c>
      <c r="BW34" s="57" t="str">
        <f t="shared" si="37"/>
        <v/>
      </c>
      <c r="BX34" s="57" t="str">
        <f t="shared" si="38"/>
        <v/>
      </c>
      <c r="CA34" s="39"/>
      <c r="CB34" s="58" t="str">
        <f t="shared" si="153"/>
        <v>BENCH</v>
      </c>
      <c r="CC34" s="93" t="str">
        <f t="shared" si="154"/>
        <v>Bench Press</v>
      </c>
      <c r="CD34" s="88" t="str">
        <f t="shared" si="41"/>
        <v/>
      </c>
      <c r="CE34" s="83" t="str">
        <f t="shared" si="42"/>
        <v/>
      </c>
      <c r="CF34" s="84" t="str">
        <f t="shared" si="43"/>
        <v/>
      </c>
      <c r="CG34" s="83" t="str">
        <f>IFERROR(IF(CB34="ACC"," ",IF('MAXES+CHART'!$D$16="lbs",MROUND(IF(CB34="SQUAT",'MAXES+CHART'!$D$17*CF34, IF(CB34="BENCH",'MAXES+CHART'!$D$18*CF34, IF(CB34="DEADLIFT",'MAXES+CHART'!$D$19*CF34,))),5),MROUND(IF(CB34="SQUAT",'MAXES+CHART'!$D$17*CF34, IF(CB34="BENCH",'MAXES+CHART'!$D$18*CF34, IF(CB34="DEADLIFT",'MAXES+CHART'!$D$19*CF34,))),2.5))),"")</f>
        <v/>
      </c>
      <c r="CI34" s="96"/>
      <c r="CJ34" s="55"/>
      <c r="CK34" s="117"/>
      <c r="CM34" s="57" t="str">
        <f t="shared" si="44"/>
        <v/>
      </c>
      <c r="CN34" s="57" t="str">
        <f t="shared" si="45"/>
        <v/>
      </c>
      <c r="CO34" s="57" t="str">
        <f t="shared" si="46"/>
        <v/>
      </c>
      <c r="CP34" s="57" t="str">
        <f t="shared" si="47"/>
        <v/>
      </c>
      <c r="CQ34" s="57" t="str">
        <f t="shared" si="48"/>
        <v/>
      </c>
      <c r="CR34" s="57" t="str">
        <f t="shared" si="49"/>
        <v/>
      </c>
      <c r="CS34" s="39"/>
      <c r="CT34" s="58" t="str">
        <f t="shared" si="155"/>
        <v>BENCH</v>
      </c>
      <c r="CU34" s="93" t="str">
        <f t="shared" si="156"/>
        <v>Bench Press</v>
      </c>
      <c r="CV34" s="88" t="str">
        <f t="shared" si="52"/>
        <v/>
      </c>
      <c r="CW34" s="83" t="str">
        <f t="shared" si="53"/>
        <v/>
      </c>
      <c r="CX34" s="84" t="str">
        <f t="shared" si="54"/>
        <v/>
      </c>
      <c r="CY34" s="83" t="str">
        <f>IFERROR(IF(CT34="ACC"," ",IF('MAXES+CHART'!$D$16="lbs",MROUND(IF(CT34="SQUAT",'MAXES+CHART'!$D$17*CX34, IF(CT34="BENCH",'MAXES+CHART'!$D$18*CX34, IF(CT34="DEADLIFT",'MAXES+CHART'!$D$19*CX34,))),5),MROUND(IF(CT34="SQUAT",'MAXES+CHART'!$D$17*CX34, IF(CT34="BENCH",'MAXES+CHART'!$D$18*CX34, IF(CT34="DEADLIFT",'MAXES+CHART'!$D$19*CX34,))),2.5))),"")</f>
        <v/>
      </c>
      <c r="DA34" s="96"/>
      <c r="DB34" s="55"/>
      <c r="DC34" s="117"/>
      <c r="DE34" s="57" t="str">
        <f t="shared" si="55"/>
        <v/>
      </c>
      <c r="DF34" s="57" t="str">
        <f t="shared" si="56"/>
        <v/>
      </c>
      <c r="DG34" s="57" t="str">
        <f t="shared" si="57"/>
        <v/>
      </c>
      <c r="DH34" s="57" t="str">
        <f t="shared" si="58"/>
        <v/>
      </c>
      <c r="DI34" s="57" t="str">
        <f t="shared" si="59"/>
        <v/>
      </c>
      <c r="DJ34" s="57" t="str">
        <f t="shared" si="60"/>
        <v/>
      </c>
      <c r="DL34" s="39"/>
      <c r="DM34" s="58" t="str">
        <f t="shared" si="157"/>
        <v>BENCH</v>
      </c>
      <c r="DN34" s="93" t="str">
        <f t="shared" si="158"/>
        <v>Bench Press</v>
      </c>
      <c r="DO34" s="88" t="str">
        <f t="shared" si="63"/>
        <v/>
      </c>
      <c r="DP34" s="83" t="str">
        <f t="shared" si="64"/>
        <v/>
      </c>
      <c r="DQ34" s="84" t="str">
        <f t="shared" si="65"/>
        <v/>
      </c>
      <c r="DR34" s="83" t="str">
        <f>IFERROR(IF(DM34="ACC"," ",IF('MAXES+CHART'!$D$16="lbs",MROUND(IF(DM34="SQUAT",'MAXES+CHART'!$D$17*DQ34, IF(DM34="BENCH",'MAXES+CHART'!$D$18*DQ34, IF(DM34="DEADLIFT",'MAXES+CHART'!$D$19*DQ34,))),5),MROUND(IF(DM34="SQUAT",'MAXES+CHART'!$D$17*DQ34, IF(DM34="BENCH",'MAXES+CHART'!$D$18*DQ34, IF(DM34="DEADLIFT",'MAXES+CHART'!$D$19*DQ34,))),2.5))),"")</f>
        <v/>
      </c>
      <c r="DT34" s="96"/>
      <c r="DU34" s="55"/>
      <c r="DV34" s="117"/>
      <c r="DX34" s="57" t="str">
        <f t="shared" si="66"/>
        <v/>
      </c>
      <c r="DY34" s="57" t="str">
        <f t="shared" si="67"/>
        <v/>
      </c>
      <c r="DZ34" s="57" t="str">
        <f t="shared" si="68"/>
        <v/>
      </c>
      <c r="EA34" s="57" t="str">
        <f t="shared" si="69"/>
        <v/>
      </c>
      <c r="EB34" s="57" t="str">
        <f t="shared" si="70"/>
        <v/>
      </c>
      <c r="EC34" s="57" t="str">
        <f t="shared" si="71"/>
        <v/>
      </c>
      <c r="EE34" s="39"/>
      <c r="EF34" s="58" t="str">
        <f t="shared" si="159"/>
        <v>BENCH</v>
      </c>
      <c r="EG34" s="93" t="str">
        <f t="shared" si="160"/>
        <v>Bench Press</v>
      </c>
      <c r="EH34" s="88" t="str">
        <f t="shared" si="125"/>
        <v/>
      </c>
      <c r="EI34" s="83" t="str">
        <f t="shared" si="126"/>
        <v/>
      </c>
      <c r="EJ34" s="84" t="str">
        <f t="shared" si="127"/>
        <v/>
      </c>
      <c r="EK34" s="83" t="str">
        <f>IFERROR(IF(EF34="ACC"," ",IF('MAXES+CHART'!$D$16="lbs",MROUND(IF(EF34="SQUAT",'MAXES+CHART'!$D$17*EJ34, IF(EF34="BENCH",'MAXES+CHART'!$D$18*EJ34, IF(EF34="DEADLIFT",'MAXES+CHART'!$D$19*EJ34,))),5),MROUND(IF(EF34="SQUAT",'MAXES+CHART'!$D$17*EJ34, IF(EF34="BENCH",'MAXES+CHART'!$D$18*EJ34, IF(EF34="DEADLIFT",'MAXES+CHART'!$D$19*EJ34,))),2.5))),"")</f>
        <v/>
      </c>
      <c r="EM34" s="96"/>
      <c r="EN34" s="55"/>
      <c r="EO34" s="117"/>
      <c r="EQ34" s="57" t="str">
        <f t="shared" si="74"/>
        <v/>
      </c>
      <c r="ER34" s="57" t="str">
        <f t="shared" si="75"/>
        <v/>
      </c>
      <c r="ES34" s="57" t="str">
        <f t="shared" si="76"/>
        <v/>
      </c>
      <c r="ET34" s="57" t="str">
        <f t="shared" si="77"/>
        <v/>
      </c>
      <c r="EU34" s="57" t="str">
        <f t="shared" si="78"/>
        <v/>
      </c>
      <c r="EV34" s="57" t="str">
        <f t="shared" si="79"/>
        <v/>
      </c>
      <c r="EY34" s="39"/>
      <c r="EZ34" s="58" t="str">
        <f t="shared" si="161"/>
        <v>BENCH</v>
      </c>
      <c r="FA34" s="93">
        <f t="shared" si="162"/>
        <v>0</v>
      </c>
      <c r="FB34" s="88" t="str">
        <f t="shared" si="82"/>
        <v/>
      </c>
      <c r="FC34" s="83" t="str">
        <f t="shared" si="83"/>
        <v/>
      </c>
      <c r="FD34" s="84" t="str">
        <f t="shared" si="84"/>
        <v/>
      </c>
      <c r="FE34" s="83" t="str">
        <f>IFERROR(IF(EZ34="ACC"," ",IF('MAXES+CHART'!$D$16="lbs",MROUND(IF(EZ34="SQUAT",'MAXES+CHART'!$D$17*FD34, IF(EZ34="BENCH",'MAXES+CHART'!$D$18*FD34, IF(EZ34="DEADLIFT",'MAXES+CHART'!$D$19*FD34,))),5),MROUND(IF(EZ34="SQUAT",'MAXES+CHART'!$D$17*FD34, IF(EZ34="BENCH",'MAXES+CHART'!$D$18*FD34, IF(EZ34="DEADLIFT",'MAXES+CHART'!$D$19*FD34,))),2.5))),"")</f>
        <v/>
      </c>
      <c r="FG34" s="125"/>
      <c r="FH34" s="55"/>
      <c r="FI34" s="117"/>
      <c r="FK34" s="57" t="str">
        <f t="shared" si="85"/>
        <v/>
      </c>
      <c r="FL34" s="57" t="str">
        <f t="shared" si="86"/>
        <v/>
      </c>
      <c r="FM34" s="57" t="str">
        <f t="shared" si="87"/>
        <v/>
      </c>
      <c r="FN34" s="57" t="str">
        <f t="shared" si="88"/>
        <v/>
      </c>
      <c r="FO34" s="57" t="str">
        <f t="shared" si="89"/>
        <v/>
      </c>
      <c r="FP34" s="57" t="str">
        <f t="shared" si="90"/>
        <v/>
      </c>
      <c r="FQ34" s="39"/>
      <c r="FR34" s="58" t="str">
        <f t="shared" si="163"/>
        <v>BENCH</v>
      </c>
      <c r="FS34" s="93" t="str">
        <f t="shared" si="164"/>
        <v/>
      </c>
      <c r="FT34" s="88" t="str">
        <f t="shared" si="93"/>
        <v/>
      </c>
      <c r="FU34" s="83" t="str">
        <f t="shared" si="94"/>
        <v/>
      </c>
      <c r="FV34" s="84" t="str">
        <f t="shared" si="95"/>
        <v/>
      </c>
      <c r="FW34" s="83" t="str">
        <f>IFERROR(IF(FR34="ACC"," ",IF('MAXES+CHART'!$D$16="lbs",MROUND(IF(FR34="SQUAT",'MAXES+CHART'!$D$17*FV34, IF(FR34="BENCH",'MAXES+CHART'!$D$18*FV34, IF(FR34="DEADLIFT",'MAXES+CHART'!$D$19*FV34,))),5),MROUND(IF(FR34="SQUAT",'MAXES+CHART'!$D$17*FV34, IF(FR34="BENCH",'MAXES+CHART'!$D$18*FV34, IF(FR34="DEADLIFT",'MAXES+CHART'!$D$19*FV34,))),2.5))),"")</f>
        <v/>
      </c>
      <c r="FY34" s="96"/>
      <c r="FZ34" s="55"/>
      <c r="GA34" s="117"/>
      <c r="GC34" s="57" t="str">
        <f t="shared" si="96"/>
        <v/>
      </c>
      <c r="GD34" s="57" t="str">
        <f t="shared" si="97"/>
        <v/>
      </c>
      <c r="GE34" s="57" t="str">
        <f t="shared" si="98"/>
        <v/>
      </c>
      <c r="GF34" s="57" t="str">
        <f t="shared" si="99"/>
        <v/>
      </c>
      <c r="GG34" s="57" t="str">
        <f t="shared" si="100"/>
        <v/>
      </c>
      <c r="GH34" s="57" t="str">
        <f t="shared" si="101"/>
        <v/>
      </c>
      <c r="GJ34" s="39"/>
      <c r="GK34" s="58" t="str">
        <f t="shared" si="165"/>
        <v>BENCH</v>
      </c>
      <c r="GL34" s="93" t="str">
        <f t="shared" si="166"/>
        <v/>
      </c>
      <c r="GM34" s="88" t="str">
        <f t="shared" si="104"/>
        <v/>
      </c>
      <c r="GN34" s="83" t="str">
        <f t="shared" si="105"/>
        <v/>
      </c>
      <c r="GO34" s="84" t="str">
        <f t="shared" si="106"/>
        <v/>
      </c>
      <c r="GP34" s="83" t="str">
        <f>IFERROR(IF(GK34="ACC"," ",IF('MAXES+CHART'!$D$16="lbs",MROUND(IF(GK34="SQUAT",'MAXES+CHART'!$D$17*GO34, IF(GK34="BENCH",'MAXES+CHART'!$D$18*GO34, IF(GK34="DEADLIFT",'MAXES+CHART'!$D$19*GO34,))),5),MROUND(IF(GK34="SQUAT",'MAXES+CHART'!$D$17*GO34, IF(GK34="BENCH",'MAXES+CHART'!$D$18*GO34, IF(GK34="DEADLIFT",'MAXES+CHART'!$D$19*GO34,))),2.5))),"")</f>
        <v/>
      </c>
      <c r="GR34" s="96"/>
      <c r="GS34" s="55"/>
      <c r="GT34" s="117"/>
      <c r="GV34" s="57" t="str">
        <f t="shared" si="107"/>
        <v/>
      </c>
      <c r="GW34" s="57" t="str">
        <f t="shared" si="108"/>
        <v/>
      </c>
      <c r="GX34" s="57" t="str">
        <f t="shared" si="109"/>
        <v/>
      </c>
      <c r="GY34" s="57" t="str">
        <f t="shared" si="110"/>
        <v/>
      </c>
      <c r="GZ34" s="57" t="str">
        <f t="shared" si="111"/>
        <v/>
      </c>
      <c r="HA34" s="57" t="str">
        <f t="shared" si="112"/>
        <v/>
      </c>
      <c r="HC34" s="39"/>
      <c r="HD34" s="58" t="str">
        <f t="shared" si="167"/>
        <v>BENCH</v>
      </c>
      <c r="HE34" s="93" t="str">
        <f t="shared" si="168"/>
        <v/>
      </c>
      <c r="HF34" s="88" t="str">
        <f t="shared" si="115"/>
        <v/>
      </c>
      <c r="HG34" s="83" t="str">
        <f t="shared" si="116"/>
        <v/>
      </c>
      <c r="HH34" s="84" t="str">
        <f t="shared" si="117"/>
        <v/>
      </c>
      <c r="HI34" s="83" t="str">
        <f>IFERROR(IF(HD34="ACC"," ",IF('MAXES+CHART'!$D$16="lbs",MROUND(IF(HD34="SQUAT",'MAXES+CHART'!$D$17*HH34, IF(HD34="BENCH",'MAXES+CHART'!$D$18*HH34, IF(HD34="DEADLIFT",'MAXES+CHART'!$D$19*HH34,))),5),MROUND(IF(HD34="SQUAT",'MAXES+CHART'!$D$17*HH34, IF(HD34="BENCH",'MAXES+CHART'!$D$18*HH34, IF(HD34="DEADLIFT",'MAXES+CHART'!$D$19*HH34,))),2.5))),"")</f>
        <v/>
      </c>
      <c r="HK34" s="96"/>
      <c r="HL34" s="55"/>
      <c r="HM34" s="117"/>
      <c r="HO34" s="57" t="str">
        <f t="shared" si="118"/>
        <v/>
      </c>
      <c r="HP34" s="57" t="str">
        <f t="shared" si="119"/>
        <v/>
      </c>
      <c r="HQ34" s="57" t="str">
        <f t="shared" si="120"/>
        <v/>
      </c>
      <c r="HR34" s="57" t="str">
        <f t="shared" si="121"/>
        <v/>
      </c>
      <c r="HS34" s="57" t="str">
        <f t="shared" si="122"/>
        <v/>
      </c>
      <c r="HT34" s="57" t="str">
        <f t="shared" si="123"/>
        <v/>
      </c>
    </row>
    <row r="35" spans="3:228" hidden="1" outlineLevel="2">
      <c r="C35" s="39"/>
      <c r="D35" s="58" t="str">
        <f>$D$31</f>
        <v>BENCH</v>
      </c>
      <c r="E35" s="94" t="str">
        <f t="shared" si="169"/>
        <v>Bench Press</v>
      </c>
      <c r="F35" s="87"/>
      <c r="G35" s="81"/>
      <c r="H35" s="82"/>
      <c r="I35" s="81">
        <f>IF(D35="ACC"," ",IF('MAXES+CHART'!$D$16="lbs",MROUND(IF(D35="SQUAT",'MAXES+CHART'!$D$17*H35, IF(D35="BENCH",'MAXES+CHART'!$D$18*H35, IF(D35="DEADLIFT",'MAXES+CHART'!$D$19*H35,))),5),MROUND(IF(D35="SQUAT",'MAXES+CHART'!$D$17*H35, IF(D35="BENCH",'MAXES+CHART'!$D$18*H35, IF(D35="DEADLIFT",'MAXES+CHART'!$D$19*H35,))),2.5)))</f>
        <v>0</v>
      </c>
      <c r="K35" s="96"/>
      <c r="L35" s="55"/>
      <c r="M35" s="120" t="str">
        <f ca="1">"e1RM: "&amp;IFERROR(MROUND(IF(H32="",  I31/VLOOKUP(K31,'MAXES+CHART'!$B$3:$N$11,G31+1,FALSE),  OFFSET(H31,MATCH(MAX(H32:H36),H32:H36,0),1)/VLOOKUP(OFFSET(H31,MATCH(MAX(H32:H36),H32:H36,0),3),'MAXES+CHART'!$B$3:$N$11,OFFSET(H31,MATCH(MAX(H32:H36),H32:H36,0),-1)+1,FALSE)),1),"")</f>
        <v xml:space="preserve">e1RM: </v>
      </c>
      <c r="O35" s="57" t="str">
        <f t="shared" si="0"/>
        <v/>
      </c>
      <c r="P35" s="57" t="str">
        <f t="shared" si="1"/>
        <v/>
      </c>
      <c r="Q35" s="57">
        <f t="shared" si="2"/>
        <v>0</v>
      </c>
      <c r="R35" s="57">
        <f t="shared" si="3"/>
        <v>0</v>
      </c>
      <c r="S35" s="57" t="str">
        <f t="shared" si="4"/>
        <v/>
      </c>
      <c r="T35" s="57" t="str">
        <f t="shared" si="5"/>
        <v/>
      </c>
      <c r="U35" s="39"/>
      <c r="V35" s="58" t="str">
        <f t="shared" si="170"/>
        <v>BENCH</v>
      </c>
      <c r="W35" s="94" t="str">
        <f t="shared" si="148"/>
        <v>Bench Press</v>
      </c>
      <c r="X35" s="87" t="str">
        <f t="shared" si="8"/>
        <v/>
      </c>
      <c r="Y35" s="81" t="str">
        <f t="shared" si="9"/>
        <v/>
      </c>
      <c r="Z35" s="82" t="str">
        <f t="shared" si="10"/>
        <v/>
      </c>
      <c r="AA35" s="81" t="str">
        <f>IFERROR(IF(V35="ACC"," ",IF('MAXES+CHART'!$D$16="lbs",MROUND(IF(V35="SQUAT",'MAXES+CHART'!$D$17*Z35, IF(V35="BENCH",'MAXES+CHART'!$D$18*Z35, IF(V35="DEADLIFT",'MAXES+CHART'!$D$19*Z35,))),5),MROUND(IF(V35="SQUAT",'MAXES+CHART'!$D$17*Z35, IF(V35="BENCH",'MAXES+CHART'!$D$18*Z35, IF(V35="DEADLIFT",'MAXES+CHART'!$D$19*Z35,))),2.5))),"")</f>
        <v/>
      </c>
      <c r="AC35" s="96"/>
      <c r="AD35" s="55"/>
      <c r="AE35" s="120" t="str">
        <f ca="1">"e1RM: "&amp;IFERROR(MROUND(IF(Z32="",  AA31/VLOOKUP(AC31,'MAXES+CHART'!$B$3:$N$11,Y31+1,FALSE),  OFFSET(Z31,MATCH(MAX(Z32:Z36),Z32:Z36,0),1)/VLOOKUP(OFFSET(Z31,MATCH(MAX(Z32:Z36),Z32:Z36,0),3),'MAXES+CHART'!$B$3:$N$11,OFFSET(Z31,MATCH(MAX(Z32:Z36),Z32:Z36,0),-1)+1,FALSE)),1),"")</f>
        <v xml:space="preserve">e1RM: </v>
      </c>
      <c r="AG35" s="57" t="str">
        <f t="shared" si="11"/>
        <v/>
      </c>
      <c r="AH35" s="57" t="str">
        <f t="shared" si="12"/>
        <v/>
      </c>
      <c r="AI35" s="57" t="str">
        <f t="shared" si="13"/>
        <v/>
      </c>
      <c r="AJ35" s="57" t="str">
        <f t="shared" si="14"/>
        <v/>
      </c>
      <c r="AK35" s="57" t="str">
        <f t="shared" si="15"/>
        <v/>
      </c>
      <c r="AL35" s="57" t="str">
        <f t="shared" si="16"/>
        <v/>
      </c>
      <c r="AN35" s="39"/>
      <c r="AO35" s="58" t="str">
        <f t="shared" si="149"/>
        <v>BENCH</v>
      </c>
      <c r="AP35" s="94" t="str">
        <f t="shared" si="150"/>
        <v>Bench Press</v>
      </c>
      <c r="AQ35" s="87" t="str">
        <f t="shared" si="19"/>
        <v/>
      </c>
      <c r="AR35" s="81" t="str">
        <f t="shared" si="20"/>
        <v/>
      </c>
      <c r="AS35" s="82" t="str">
        <f t="shared" si="21"/>
        <v/>
      </c>
      <c r="AT35" s="81" t="str">
        <f>IFERROR(IF(AO35="ACC"," ",IF('MAXES+CHART'!$D$16="lbs",MROUND(IF(AO35="SQUAT",'MAXES+CHART'!$D$17*AS35, IF(AO35="BENCH",'MAXES+CHART'!$D$18*AS35, IF(AO35="DEADLIFT",'MAXES+CHART'!$D$19*AS35,))),5),MROUND(IF(AO35="SQUAT",'MAXES+CHART'!$D$17*AS35, IF(AO35="BENCH",'MAXES+CHART'!$D$18*AS35, IF(AO35="DEADLIFT",'MAXES+CHART'!$D$19*AS35,))),2.5))),"")</f>
        <v/>
      </c>
      <c r="AV35" s="96"/>
      <c r="AW35" s="55"/>
      <c r="AX35" s="120" t="str">
        <f ca="1">"e1RM: "&amp;IFERROR(MROUND(IF(AS32="",  AT31/VLOOKUP(AV31,'MAXES+CHART'!$B$3:$N$11,AR31+1,FALSE),  OFFSET(AS31,MATCH(MAX(AS32:AS36),AS32:AS36,0),1)/VLOOKUP(OFFSET(AS31,MATCH(MAX(AS32:AS36),AS32:AS36,0),3),'MAXES+CHART'!$B$3:$N$11,OFFSET(AS31,MATCH(MAX(AS32:AS36),AS32:AS36,0),-1)+1,FALSE)),1),"")</f>
        <v xml:space="preserve">e1RM: </v>
      </c>
      <c r="AZ35" s="57" t="str">
        <f t="shared" si="22"/>
        <v/>
      </c>
      <c r="BA35" s="57" t="str">
        <f t="shared" si="23"/>
        <v/>
      </c>
      <c r="BB35" s="57" t="str">
        <f t="shared" si="24"/>
        <v/>
      </c>
      <c r="BC35" s="57" t="str">
        <f t="shared" si="25"/>
        <v/>
      </c>
      <c r="BD35" s="57" t="str">
        <f t="shared" si="26"/>
        <v/>
      </c>
      <c r="BE35" s="57" t="str">
        <f t="shared" si="27"/>
        <v/>
      </c>
      <c r="BG35" s="39"/>
      <c r="BH35" s="58" t="str">
        <f t="shared" si="151"/>
        <v>BENCH</v>
      </c>
      <c r="BI35" s="94" t="str">
        <f t="shared" si="152"/>
        <v>Bench Press</v>
      </c>
      <c r="BJ35" s="87" t="str">
        <f t="shared" si="30"/>
        <v/>
      </c>
      <c r="BK35" s="81" t="str">
        <f t="shared" si="31"/>
        <v/>
      </c>
      <c r="BL35" s="82" t="str">
        <f t="shared" si="32"/>
        <v/>
      </c>
      <c r="BM35" s="81" t="str">
        <f>IFERROR(IF(BH35="ACC"," ",IF('MAXES+CHART'!$D$16="lbs",MROUND(IF(BH35="SQUAT",'MAXES+CHART'!$D$17*BL35, IF(BH35="BENCH",'MAXES+CHART'!$D$18*BL35, IF(BH35="DEADLIFT",'MAXES+CHART'!$D$19*BL35,))),5),MROUND(IF(BH35="SQUAT",'MAXES+CHART'!$D$17*BL35, IF(BH35="BENCH",'MAXES+CHART'!$D$18*BL35, IF(BH35="DEADLIFT",'MAXES+CHART'!$D$19*BL35,))),2.5))),"")</f>
        <v/>
      </c>
      <c r="BO35" s="96"/>
      <c r="BP35" s="55"/>
      <c r="BQ35" s="120" t="str">
        <f ca="1">"e1RM: "&amp;IFERROR(MROUND(IF(BL32="",  BM31/VLOOKUP(BO31,'MAXES+CHART'!$B$3:$N$11,BK31+1,FALSE),  OFFSET(BL31,MATCH(MAX(BL32:BL36),BL32:BL36,0),1)/VLOOKUP(OFFSET(BL31,MATCH(MAX(BL32:BL36),BL32:BL36,0),3),'MAXES+CHART'!$B$3:$N$11,OFFSET(BL31,MATCH(MAX(BL32:BL36),BL32:BL36,0),-1)+1,FALSE)),1),"")</f>
        <v xml:space="preserve">e1RM: </v>
      </c>
      <c r="BS35" s="57" t="str">
        <f t="shared" si="33"/>
        <v/>
      </c>
      <c r="BT35" s="57" t="str">
        <f t="shared" si="34"/>
        <v/>
      </c>
      <c r="BU35" s="57" t="str">
        <f t="shared" si="35"/>
        <v/>
      </c>
      <c r="BV35" s="57" t="str">
        <f t="shared" si="36"/>
        <v/>
      </c>
      <c r="BW35" s="57" t="str">
        <f t="shared" si="37"/>
        <v/>
      </c>
      <c r="BX35" s="57" t="str">
        <f t="shared" si="38"/>
        <v/>
      </c>
      <c r="CA35" s="39"/>
      <c r="CB35" s="58" t="str">
        <f t="shared" si="153"/>
        <v>BENCH</v>
      </c>
      <c r="CC35" s="94" t="str">
        <f t="shared" si="154"/>
        <v>Bench Press</v>
      </c>
      <c r="CD35" s="87" t="str">
        <f t="shared" si="41"/>
        <v/>
      </c>
      <c r="CE35" s="81" t="str">
        <f t="shared" si="42"/>
        <v/>
      </c>
      <c r="CF35" s="82" t="str">
        <f t="shared" si="43"/>
        <v/>
      </c>
      <c r="CG35" s="81" t="str">
        <f>IFERROR(IF(CB35="ACC"," ",IF('MAXES+CHART'!$D$16="lbs",MROUND(IF(CB35="SQUAT",'MAXES+CHART'!$D$17*CF35, IF(CB35="BENCH",'MAXES+CHART'!$D$18*CF35, IF(CB35="DEADLIFT",'MAXES+CHART'!$D$19*CF35,))),5),MROUND(IF(CB35="SQUAT",'MAXES+CHART'!$D$17*CF35, IF(CB35="BENCH",'MAXES+CHART'!$D$18*CF35, IF(CB35="DEADLIFT",'MAXES+CHART'!$D$19*CF35,))),2.5))),"")</f>
        <v/>
      </c>
      <c r="CI35" s="96"/>
      <c r="CJ35" s="55"/>
      <c r="CK35" s="120" t="str">
        <f ca="1">"e1RM: "&amp;IFERROR(MROUND(IF(CF32="",  CG31/VLOOKUP(CI31,'MAXES+CHART'!$B$3:$N$11,CE31+1,FALSE),  OFFSET(CF31,MATCH(MAX(CF32:CF36),CF32:CF36,0),1)/VLOOKUP(OFFSET(CF31,MATCH(MAX(CF32:CF36),CF32:CF36,0),3),'MAXES+CHART'!$B$3:$N$11,OFFSET(CF31,MATCH(MAX(CF32:CF36),CF32:CF36,0),-1)+1,FALSE)),1),"")</f>
        <v xml:space="preserve">e1RM: </v>
      </c>
      <c r="CM35" s="57" t="str">
        <f t="shared" si="44"/>
        <v/>
      </c>
      <c r="CN35" s="57" t="str">
        <f t="shared" si="45"/>
        <v/>
      </c>
      <c r="CO35" s="57" t="str">
        <f t="shared" si="46"/>
        <v/>
      </c>
      <c r="CP35" s="57" t="str">
        <f t="shared" si="47"/>
        <v/>
      </c>
      <c r="CQ35" s="57" t="str">
        <f t="shared" si="48"/>
        <v/>
      </c>
      <c r="CR35" s="57" t="str">
        <f t="shared" si="49"/>
        <v/>
      </c>
      <c r="CS35" s="39"/>
      <c r="CT35" s="58" t="str">
        <f t="shared" si="155"/>
        <v>BENCH</v>
      </c>
      <c r="CU35" s="94" t="str">
        <f t="shared" si="156"/>
        <v>Bench Press</v>
      </c>
      <c r="CV35" s="87" t="str">
        <f t="shared" si="52"/>
        <v/>
      </c>
      <c r="CW35" s="81" t="str">
        <f t="shared" si="53"/>
        <v/>
      </c>
      <c r="CX35" s="82" t="str">
        <f t="shared" si="54"/>
        <v/>
      </c>
      <c r="CY35" s="81" t="str">
        <f>IFERROR(IF(CT35="ACC"," ",IF('MAXES+CHART'!$D$16="lbs",MROUND(IF(CT35="SQUAT",'MAXES+CHART'!$D$17*CX35, IF(CT35="BENCH",'MAXES+CHART'!$D$18*CX35, IF(CT35="DEADLIFT",'MAXES+CHART'!$D$19*CX35,))),5),MROUND(IF(CT35="SQUAT",'MAXES+CHART'!$D$17*CX35, IF(CT35="BENCH",'MAXES+CHART'!$D$18*CX35, IF(CT35="DEADLIFT",'MAXES+CHART'!$D$19*CX35,))),2.5))),"")</f>
        <v/>
      </c>
      <c r="DA35" s="96"/>
      <c r="DB35" s="55"/>
      <c r="DC35" s="120" t="str">
        <f ca="1">"e1RM: "&amp;IFERROR(MROUND(IF(CX32="",  CY31/VLOOKUP(DA31,'MAXES+CHART'!$B$3:$N$11,CW31+1,FALSE),  OFFSET(CX31,MATCH(MAX(CX32:CX36),CX32:CX36,0),1)/VLOOKUP(OFFSET(CX31,MATCH(MAX(CX32:CX36),CX32:CX36,0),3),'MAXES+CHART'!$B$3:$N$11,OFFSET(CX31,MATCH(MAX(CX32:CX36),CX32:CX36,0),-1)+1,FALSE)),1),"")</f>
        <v xml:space="preserve">e1RM: </v>
      </c>
      <c r="DE35" s="57" t="str">
        <f t="shared" si="55"/>
        <v/>
      </c>
      <c r="DF35" s="57" t="str">
        <f t="shared" si="56"/>
        <v/>
      </c>
      <c r="DG35" s="57" t="str">
        <f t="shared" si="57"/>
        <v/>
      </c>
      <c r="DH35" s="57" t="str">
        <f t="shared" si="58"/>
        <v/>
      </c>
      <c r="DI35" s="57" t="str">
        <f t="shared" si="59"/>
        <v/>
      </c>
      <c r="DJ35" s="57" t="str">
        <f t="shared" si="60"/>
        <v/>
      </c>
      <c r="DL35" s="39"/>
      <c r="DM35" s="58" t="str">
        <f t="shared" si="157"/>
        <v>BENCH</v>
      </c>
      <c r="DN35" s="94" t="str">
        <f t="shared" si="158"/>
        <v>Bench Press</v>
      </c>
      <c r="DO35" s="87" t="str">
        <f t="shared" si="63"/>
        <v/>
      </c>
      <c r="DP35" s="81" t="str">
        <f t="shared" si="64"/>
        <v/>
      </c>
      <c r="DQ35" s="82" t="str">
        <f t="shared" si="65"/>
        <v/>
      </c>
      <c r="DR35" s="81" t="str">
        <f>IFERROR(IF(DM35="ACC"," ",IF('MAXES+CHART'!$D$16="lbs",MROUND(IF(DM35="SQUAT",'MAXES+CHART'!$D$17*DQ35, IF(DM35="BENCH",'MAXES+CHART'!$D$18*DQ35, IF(DM35="DEADLIFT",'MAXES+CHART'!$D$19*DQ35,))),5),MROUND(IF(DM35="SQUAT",'MAXES+CHART'!$D$17*DQ35, IF(DM35="BENCH",'MAXES+CHART'!$D$18*DQ35, IF(DM35="DEADLIFT",'MAXES+CHART'!$D$19*DQ35,))),2.5))),"")</f>
        <v/>
      </c>
      <c r="DT35" s="96"/>
      <c r="DU35" s="55"/>
      <c r="DV35" s="120" t="str">
        <f ca="1">"e1RM: "&amp;IFERROR(MROUND(IF(DQ32="",  DR31/VLOOKUP(DT31,'MAXES+CHART'!$B$3:$N$11,DP31+1,FALSE),  OFFSET(DQ31,MATCH(MAX(DQ32:DQ36),DQ32:DQ36,0),1)/VLOOKUP(OFFSET(DQ31,MATCH(MAX(DQ32:DQ36),DQ32:DQ36,0),3),'MAXES+CHART'!$B$3:$N$11,OFFSET(DQ31,MATCH(MAX(DQ32:DQ36),DQ32:DQ36,0),-1)+1,FALSE)),1),"")</f>
        <v xml:space="preserve">e1RM: </v>
      </c>
      <c r="DX35" s="57" t="str">
        <f t="shared" si="66"/>
        <v/>
      </c>
      <c r="DY35" s="57" t="str">
        <f t="shared" si="67"/>
        <v/>
      </c>
      <c r="DZ35" s="57" t="str">
        <f t="shared" si="68"/>
        <v/>
      </c>
      <c r="EA35" s="57" t="str">
        <f t="shared" si="69"/>
        <v/>
      </c>
      <c r="EB35" s="57" t="str">
        <f t="shared" si="70"/>
        <v/>
      </c>
      <c r="EC35" s="57" t="str">
        <f t="shared" si="71"/>
        <v/>
      </c>
      <c r="EE35" s="39"/>
      <c r="EF35" s="58" t="str">
        <f t="shared" si="159"/>
        <v>BENCH</v>
      </c>
      <c r="EG35" s="94" t="str">
        <f t="shared" si="160"/>
        <v>Bench Press</v>
      </c>
      <c r="EH35" s="87" t="str">
        <f t="shared" si="125"/>
        <v/>
      </c>
      <c r="EI35" s="81" t="str">
        <f t="shared" si="126"/>
        <v/>
      </c>
      <c r="EJ35" s="82" t="str">
        <f t="shared" si="127"/>
        <v/>
      </c>
      <c r="EK35" s="81" t="str">
        <f>IFERROR(IF(EF35="ACC"," ",IF('MAXES+CHART'!$D$16="lbs",MROUND(IF(EF35="SQUAT",'MAXES+CHART'!$D$17*EJ35, IF(EF35="BENCH",'MAXES+CHART'!$D$18*EJ35, IF(EF35="DEADLIFT",'MAXES+CHART'!$D$19*EJ35,))),5),MROUND(IF(EF35="SQUAT",'MAXES+CHART'!$D$17*EJ35, IF(EF35="BENCH",'MAXES+CHART'!$D$18*EJ35, IF(EF35="DEADLIFT",'MAXES+CHART'!$D$19*EJ35,))),2.5))),"")</f>
        <v/>
      </c>
      <c r="EM35" s="96"/>
      <c r="EN35" s="55"/>
      <c r="EO35" s="120" t="str">
        <f ca="1">"e1RM: "&amp;IFERROR(MROUND(IF(EJ32="",  EK31/VLOOKUP(EM31,'MAXES+CHART'!$B$3:$N$11,EI31+1,FALSE),  OFFSET(EJ31,MATCH(MAX(EJ32:EJ36),EJ32:EJ36,0),1)/VLOOKUP(OFFSET(EJ31,MATCH(MAX(EJ32:EJ36),EJ32:EJ36,0),3),'MAXES+CHART'!$B$3:$N$11,OFFSET(EJ31,MATCH(MAX(EJ32:EJ36),EJ32:EJ36,0),-1)+1,FALSE)),1),"")</f>
        <v xml:space="preserve">e1RM: </v>
      </c>
      <c r="EQ35" s="57" t="str">
        <f t="shared" si="74"/>
        <v/>
      </c>
      <c r="ER35" s="57" t="str">
        <f t="shared" si="75"/>
        <v/>
      </c>
      <c r="ES35" s="57" t="str">
        <f t="shared" si="76"/>
        <v/>
      </c>
      <c r="ET35" s="57" t="str">
        <f t="shared" si="77"/>
        <v/>
      </c>
      <c r="EU35" s="57" t="str">
        <f t="shared" si="78"/>
        <v/>
      </c>
      <c r="EV35" s="57" t="str">
        <f t="shared" si="79"/>
        <v/>
      </c>
      <c r="EY35" s="39"/>
      <c r="EZ35" s="58" t="str">
        <f t="shared" si="161"/>
        <v>BENCH</v>
      </c>
      <c r="FA35" s="94">
        <f t="shared" si="162"/>
        <v>0</v>
      </c>
      <c r="FB35" s="87" t="str">
        <f t="shared" si="82"/>
        <v/>
      </c>
      <c r="FC35" s="81" t="str">
        <f t="shared" si="83"/>
        <v/>
      </c>
      <c r="FD35" s="82" t="str">
        <f t="shared" si="84"/>
        <v/>
      </c>
      <c r="FE35" s="81" t="str">
        <f>IFERROR(IF(EZ35="ACC"," ",IF('MAXES+CHART'!$D$16="lbs",MROUND(IF(EZ35="SQUAT",'MAXES+CHART'!$D$17*FD35, IF(EZ35="BENCH",'MAXES+CHART'!$D$18*FD35, IF(EZ35="DEADLIFT",'MAXES+CHART'!$D$19*FD35,))),5),MROUND(IF(EZ35="SQUAT",'MAXES+CHART'!$D$17*FD35, IF(EZ35="BENCH",'MAXES+CHART'!$D$18*FD35, IF(EZ35="DEADLIFT",'MAXES+CHART'!$D$19*FD35,))),2.5))),"")</f>
        <v/>
      </c>
      <c r="FG35" s="125"/>
      <c r="FH35" s="55"/>
      <c r="FI35" s="120" t="str">
        <f ca="1">"e1RM: "&amp;IFERROR(MROUND(IF(FD32="",  FE31/VLOOKUP(FG31,'MAXES+CHART'!$B$3:$N$11,FC31+1,FALSE),  OFFSET(FD31,MATCH(MAX(FD32:FD36),FD32:FD36,0),1)/VLOOKUP(OFFSET(FD31,MATCH(MAX(FD32:FD36),FD32:FD36,0),3),'MAXES+CHART'!$B$3:$N$11,OFFSET(FD31,MATCH(MAX(FD32:FD36),FD32:FD36,0),-1)+1,FALSE)),1),"")</f>
        <v xml:space="preserve">e1RM: </v>
      </c>
      <c r="FK35" s="57" t="str">
        <f t="shared" si="85"/>
        <v/>
      </c>
      <c r="FL35" s="57" t="str">
        <f t="shared" si="86"/>
        <v/>
      </c>
      <c r="FM35" s="57" t="str">
        <f t="shared" si="87"/>
        <v/>
      </c>
      <c r="FN35" s="57" t="str">
        <f t="shared" si="88"/>
        <v/>
      </c>
      <c r="FO35" s="57" t="str">
        <f t="shared" si="89"/>
        <v/>
      </c>
      <c r="FP35" s="57" t="str">
        <f t="shared" si="90"/>
        <v/>
      </c>
      <c r="FQ35" s="39"/>
      <c r="FR35" s="58" t="str">
        <f t="shared" si="163"/>
        <v>BENCH</v>
      </c>
      <c r="FS35" s="94" t="str">
        <f t="shared" si="164"/>
        <v/>
      </c>
      <c r="FT35" s="87" t="str">
        <f t="shared" si="93"/>
        <v/>
      </c>
      <c r="FU35" s="81" t="str">
        <f t="shared" si="94"/>
        <v/>
      </c>
      <c r="FV35" s="82" t="str">
        <f t="shared" si="95"/>
        <v/>
      </c>
      <c r="FW35" s="81" t="str">
        <f>IFERROR(IF(FR35="ACC"," ",IF('MAXES+CHART'!$D$16="lbs",MROUND(IF(FR35="SQUAT",'MAXES+CHART'!$D$17*FV35, IF(FR35="BENCH",'MAXES+CHART'!$D$18*FV35, IF(FR35="DEADLIFT",'MAXES+CHART'!$D$19*FV35,))),5),MROUND(IF(FR35="SQUAT",'MAXES+CHART'!$D$17*FV35, IF(FR35="BENCH",'MAXES+CHART'!$D$18*FV35, IF(FR35="DEADLIFT",'MAXES+CHART'!$D$19*FV35,))),2.5))),"")</f>
        <v/>
      </c>
      <c r="FY35" s="96"/>
      <c r="FZ35" s="55"/>
      <c r="GA35" s="120" t="str">
        <f ca="1">"e1RM: "&amp;IFERROR(MROUND(IF(FV32="",  FW31/VLOOKUP(FY31,'MAXES+CHART'!$B$3:$N$11,FU31+1,FALSE),  OFFSET(FV31,MATCH(MAX(FV32:FV36),FV32:FV36,0),1)/VLOOKUP(OFFSET(FV31,MATCH(MAX(FV32:FV36),FV32:FV36,0),3),'MAXES+CHART'!$B$3:$N$11,OFFSET(FV31,MATCH(MAX(FV32:FV36),FV32:FV36,0),-1)+1,FALSE)),1),"")</f>
        <v xml:space="preserve">e1RM: </v>
      </c>
      <c r="GC35" s="57" t="str">
        <f t="shared" si="96"/>
        <v/>
      </c>
      <c r="GD35" s="57" t="str">
        <f t="shared" si="97"/>
        <v/>
      </c>
      <c r="GE35" s="57" t="str">
        <f t="shared" si="98"/>
        <v/>
      </c>
      <c r="GF35" s="57" t="str">
        <f t="shared" si="99"/>
        <v/>
      </c>
      <c r="GG35" s="57" t="str">
        <f t="shared" si="100"/>
        <v/>
      </c>
      <c r="GH35" s="57" t="str">
        <f t="shared" si="101"/>
        <v/>
      </c>
      <c r="GJ35" s="39"/>
      <c r="GK35" s="58" t="str">
        <f t="shared" si="165"/>
        <v>BENCH</v>
      </c>
      <c r="GL35" s="94" t="str">
        <f t="shared" si="166"/>
        <v/>
      </c>
      <c r="GM35" s="87" t="str">
        <f t="shared" si="104"/>
        <v/>
      </c>
      <c r="GN35" s="81" t="str">
        <f t="shared" si="105"/>
        <v/>
      </c>
      <c r="GO35" s="82" t="str">
        <f t="shared" si="106"/>
        <v/>
      </c>
      <c r="GP35" s="81" t="str">
        <f>IFERROR(IF(GK35="ACC"," ",IF('MAXES+CHART'!$D$16="lbs",MROUND(IF(GK35="SQUAT",'MAXES+CHART'!$D$17*GO35, IF(GK35="BENCH",'MAXES+CHART'!$D$18*GO35, IF(GK35="DEADLIFT",'MAXES+CHART'!$D$19*GO35,))),5),MROUND(IF(GK35="SQUAT",'MAXES+CHART'!$D$17*GO35, IF(GK35="BENCH",'MAXES+CHART'!$D$18*GO35, IF(GK35="DEADLIFT",'MAXES+CHART'!$D$19*GO35,))),2.5))),"")</f>
        <v/>
      </c>
      <c r="GR35" s="96"/>
      <c r="GS35" s="55"/>
      <c r="GT35" s="120" t="str">
        <f ca="1">"e1RM: "&amp;IFERROR(MROUND(IF(GO32="",  GP31/VLOOKUP(GR31,'MAXES+CHART'!$B$3:$N$11,GN31+1,FALSE),  OFFSET(GO31,MATCH(MAX(GO32:GO36),GO32:GO36,0),1)/VLOOKUP(OFFSET(GO31,MATCH(MAX(GO32:GO36),GO32:GO36,0),3),'MAXES+CHART'!$B$3:$N$11,OFFSET(GO31,MATCH(MAX(GO32:GO36),GO32:GO36,0),-1)+1,FALSE)),1),"")</f>
        <v xml:space="preserve">e1RM: </v>
      </c>
      <c r="GV35" s="57" t="str">
        <f t="shared" si="107"/>
        <v/>
      </c>
      <c r="GW35" s="57" t="str">
        <f t="shared" si="108"/>
        <v/>
      </c>
      <c r="GX35" s="57" t="str">
        <f t="shared" si="109"/>
        <v/>
      </c>
      <c r="GY35" s="57" t="str">
        <f t="shared" si="110"/>
        <v/>
      </c>
      <c r="GZ35" s="57" t="str">
        <f t="shared" si="111"/>
        <v/>
      </c>
      <c r="HA35" s="57" t="str">
        <f t="shared" si="112"/>
        <v/>
      </c>
      <c r="HC35" s="39"/>
      <c r="HD35" s="58" t="str">
        <f t="shared" si="167"/>
        <v>BENCH</v>
      </c>
      <c r="HE35" s="94" t="str">
        <f t="shared" si="168"/>
        <v/>
      </c>
      <c r="HF35" s="87" t="str">
        <f t="shared" si="115"/>
        <v/>
      </c>
      <c r="HG35" s="81" t="str">
        <f t="shared" si="116"/>
        <v/>
      </c>
      <c r="HH35" s="82" t="str">
        <f t="shared" si="117"/>
        <v/>
      </c>
      <c r="HI35" s="81" t="str">
        <f>IFERROR(IF(HD35="ACC"," ",IF('MAXES+CHART'!$D$16="lbs",MROUND(IF(HD35="SQUAT",'MAXES+CHART'!$D$17*HH35, IF(HD35="BENCH",'MAXES+CHART'!$D$18*HH35, IF(HD35="DEADLIFT",'MAXES+CHART'!$D$19*HH35,))),5),MROUND(IF(HD35="SQUAT",'MAXES+CHART'!$D$17*HH35, IF(HD35="BENCH",'MAXES+CHART'!$D$18*HH35, IF(HD35="DEADLIFT",'MAXES+CHART'!$D$19*HH35,))),2.5))),"")</f>
        <v/>
      </c>
      <c r="HK35" s="96"/>
      <c r="HL35" s="55"/>
      <c r="HM35" s="120" t="str">
        <f ca="1">"e1RM: "&amp;IFERROR(MROUND(IF(HH32="",  HI31/VLOOKUP(HK31,'MAXES+CHART'!$B$3:$N$11,HG31+1,FALSE),  OFFSET(HH31,MATCH(MAX(HH32:HH36),HH32:HH36,0),1)/VLOOKUP(OFFSET(HH31,MATCH(MAX(HH32:HH36),HH32:HH36,0),3),'MAXES+CHART'!$B$3:$N$11,OFFSET(HH31,MATCH(MAX(HH32:HH36),HH32:HH36,0),-1)+1,FALSE)),1),"")</f>
        <v xml:space="preserve">e1RM: </v>
      </c>
      <c r="HO35" s="57" t="str">
        <f t="shared" si="118"/>
        <v/>
      </c>
      <c r="HP35" s="57" t="str">
        <f t="shared" si="119"/>
        <v/>
      </c>
      <c r="HQ35" s="57" t="str">
        <f t="shared" si="120"/>
        <v/>
      </c>
      <c r="HR35" s="57" t="str">
        <f t="shared" si="121"/>
        <v/>
      </c>
      <c r="HS35" s="57" t="str">
        <f t="shared" si="122"/>
        <v/>
      </c>
      <c r="HT35" s="57" t="str">
        <f t="shared" si="123"/>
        <v/>
      </c>
    </row>
    <row r="36" spans="3:228" hidden="1" outlineLevel="2">
      <c r="C36" s="39"/>
      <c r="D36" s="58" t="str">
        <f>$D$31</f>
        <v>BENCH</v>
      </c>
      <c r="E36" s="93" t="str">
        <f t="shared" si="169"/>
        <v>Bench Press</v>
      </c>
      <c r="F36" s="88"/>
      <c r="G36" s="83"/>
      <c r="H36" s="84"/>
      <c r="I36" s="83">
        <f>IF(D36="ACC"," ",IF('MAXES+CHART'!$D$16="lbs",MROUND(IF(D36="SQUAT",'MAXES+CHART'!$D$17*H36, IF(D36="BENCH",'MAXES+CHART'!$D$18*H36, IF(D36="DEADLIFT",'MAXES+CHART'!$D$19*H36,))),5),MROUND(IF(D36="SQUAT",'MAXES+CHART'!$D$17*H36, IF(D36="BENCH",'MAXES+CHART'!$D$18*H36, IF(D36="DEADLIFT",'MAXES+CHART'!$D$19*H36,))),2.5)))</f>
        <v>0</v>
      </c>
      <c r="K36" s="96"/>
      <c r="L36" s="55"/>
      <c r="M36" s="118"/>
      <c r="O36" s="57" t="str">
        <f t="shared" si="0"/>
        <v/>
      </c>
      <c r="P36" s="57" t="str">
        <f t="shared" si="1"/>
        <v/>
      </c>
      <c r="Q36" s="57">
        <f t="shared" si="2"/>
        <v>0</v>
      </c>
      <c r="R36" s="57">
        <f t="shared" si="3"/>
        <v>0</v>
      </c>
      <c r="S36" s="57" t="str">
        <f t="shared" si="4"/>
        <v/>
      </c>
      <c r="T36" s="57" t="str">
        <f t="shared" si="5"/>
        <v/>
      </c>
      <c r="U36" s="39"/>
      <c r="V36" s="58" t="str">
        <f t="shared" si="170"/>
        <v>BENCH</v>
      </c>
      <c r="W36" s="93" t="str">
        <f t="shared" si="148"/>
        <v>Bench Press</v>
      </c>
      <c r="X36" s="88" t="str">
        <f t="shared" si="8"/>
        <v/>
      </c>
      <c r="Y36" s="83" t="str">
        <f t="shared" si="9"/>
        <v/>
      </c>
      <c r="Z36" s="84" t="str">
        <f t="shared" si="10"/>
        <v/>
      </c>
      <c r="AA36" s="83" t="str">
        <f>IFERROR(IF(V36="ACC"," ",IF('MAXES+CHART'!$D$16="lbs",MROUND(IF(V36="SQUAT",'MAXES+CHART'!$D$17*Z36, IF(V36="BENCH",'MAXES+CHART'!$D$18*Z36, IF(V36="DEADLIFT",'MAXES+CHART'!$D$19*Z36,))),5),MROUND(IF(V36="SQUAT",'MAXES+CHART'!$D$17*Z36, IF(V36="BENCH",'MAXES+CHART'!$D$18*Z36, IF(V36="DEADLIFT",'MAXES+CHART'!$D$19*Z36,))),2.5))),"")</f>
        <v/>
      </c>
      <c r="AC36" s="96"/>
      <c r="AD36" s="55"/>
      <c r="AE36" s="118"/>
      <c r="AG36" s="57" t="str">
        <f t="shared" si="11"/>
        <v/>
      </c>
      <c r="AH36" s="57" t="str">
        <f t="shared" si="12"/>
        <v/>
      </c>
      <c r="AI36" s="57" t="str">
        <f t="shared" si="13"/>
        <v/>
      </c>
      <c r="AJ36" s="57" t="str">
        <f t="shared" si="14"/>
        <v/>
      </c>
      <c r="AK36" s="57" t="str">
        <f t="shared" si="15"/>
        <v/>
      </c>
      <c r="AL36" s="57" t="str">
        <f t="shared" si="16"/>
        <v/>
      </c>
      <c r="AN36" s="39"/>
      <c r="AO36" s="58" t="str">
        <f t="shared" si="149"/>
        <v>BENCH</v>
      </c>
      <c r="AP36" s="93" t="str">
        <f t="shared" si="150"/>
        <v>Bench Press</v>
      </c>
      <c r="AQ36" s="88" t="str">
        <f t="shared" si="19"/>
        <v/>
      </c>
      <c r="AR36" s="83" t="str">
        <f t="shared" si="20"/>
        <v/>
      </c>
      <c r="AS36" s="84" t="str">
        <f t="shared" si="21"/>
        <v/>
      </c>
      <c r="AT36" s="83" t="str">
        <f>IFERROR(IF(AO36="ACC"," ",IF('MAXES+CHART'!$D$16="lbs",MROUND(IF(AO36="SQUAT",'MAXES+CHART'!$D$17*AS36, IF(AO36="BENCH",'MAXES+CHART'!$D$18*AS36, IF(AO36="DEADLIFT",'MAXES+CHART'!$D$19*AS36,))),5),MROUND(IF(AO36="SQUAT",'MAXES+CHART'!$D$17*AS36, IF(AO36="BENCH",'MAXES+CHART'!$D$18*AS36, IF(AO36="DEADLIFT",'MAXES+CHART'!$D$19*AS36,))),2.5))),"")</f>
        <v/>
      </c>
      <c r="AV36" s="96"/>
      <c r="AW36" s="55"/>
      <c r="AX36" s="118"/>
      <c r="AZ36" s="57" t="str">
        <f t="shared" si="22"/>
        <v/>
      </c>
      <c r="BA36" s="57" t="str">
        <f t="shared" si="23"/>
        <v/>
      </c>
      <c r="BB36" s="57" t="str">
        <f t="shared" si="24"/>
        <v/>
      </c>
      <c r="BC36" s="57" t="str">
        <f t="shared" si="25"/>
        <v/>
      </c>
      <c r="BD36" s="57" t="str">
        <f t="shared" si="26"/>
        <v/>
      </c>
      <c r="BE36" s="57" t="str">
        <f t="shared" si="27"/>
        <v/>
      </c>
      <c r="BG36" s="39"/>
      <c r="BH36" s="58" t="str">
        <f t="shared" si="151"/>
        <v>BENCH</v>
      </c>
      <c r="BI36" s="93" t="str">
        <f t="shared" si="152"/>
        <v>Bench Press</v>
      </c>
      <c r="BJ36" s="88" t="str">
        <f t="shared" si="30"/>
        <v/>
      </c>
      <c r="BK36" s="83" t="str">
        <f t="shared" si="31"/>
        <v/>
      </c>
      <c r="BL36" s="84" t="str">
        <f t="shared" si="32"/>
        <v/>
      </c>
      <c r="BM36" s="83" t="str">
        <f>IFERROR(IF(BH36="ACC"," ",IF('MAXES+CHART'!$D$16="lbs",MROUND(IF(BH36="SQUAT",'MAXES+CHART'!$D$17*BL36, IF(BH36="BENCH",'MAXES+CHART'!$D$18*BL36, IF(BH36="DEADLIFT",'MAXES+CHART'!$D$19*BL36,))),5),MROUND(IF(BH36="SQUAT",'MAXES+CHART'!$D$17*BL36, IF(BH36="BENCH",'MAXES+CHART'!$D$18*BL36, IF(BH36="DEADLIFT",'MAXES+CHART'!$D$19*BL36,))),2.5))),"")</f>
        <v/>
      </c>
      <c r="BO36" s="96"/>
      <c r="BP36" s="55"/>
      <c r="BQ36" s="118"/>
      <c r="BS36" s="57" t="str">
        <f t="shared" si="33"/>
        <v/>
      </c>
      <c r="BT36" s="57" t="str">
        <f t="shared" si="34"/>
        <v/>
      </c>
      <c r="BU36" s="57" t="str">
        <f t="shared" si="35"/>
        <v/>
      </c>
      <c r="BV36" s="57" t="str">
        <f t="shared" si="36"/>
        <v/>
      </c>
      <c r="BW36" s="57" t="str">
        <f t="shared" si="37"/>
        <v/>
      </c>
      <c r="BX36" s="57" t="str">
        <f t="shared" si="38"/>
        <v/>
      </c>
      <c r="CA36" s="39"/>
      <c r="CB36" s="58" t="str">
        <f t="shared" si="153"/>
        <v>BENCH</v>
      </c>
      <c r="CC36" s="93" t="str">
        <f t="shared" si="154"/>
        <v>Bench Press</v>
      </c>
      <c r="CD36" s="88" t="str">
        <f t="shared" si="41"/>
        <v/>
      </c>
      <c r="CE36" s="83" t="str">
        <f t="shared" si="42"/>
        <v/>
      </c>
      <c r="CF36" s="84" t="str">
        <f t="shared" si="43"/>
        <v/>
      </c>
      <c r="CG36" s="83" t="str">
        <f>IFERROR(IF(CB36="ACC"," ",IF('MAXES+CHART'!$D$16="lbs",MROUND(IF(CB36="SQUAT",'MAXES+CHART'!$D$17*CF36, IF(CB36="BENCH",'MAXES+CHART'!$D$18*CF36, IF(CB36="DEADLIFT",'MAXES+CHART'!$D$19*CF36,))),5),MROUND(IF(CB36="SQUAT",'MAXES+CHART'!$D$17*CF36, IF(CB36="BENCH",'MAXES+CHART'!$D$18*CF36, IF(CB36="DEADLIFT",'MAXES+CHART'!$D$19*CF36,))),2.5))),"")</f>
        <v/>
      </c>
      <c r="CI36" s="96"/>
      <c r="CJ36" s="55"/>
      <c r="CK36" s="118"/>
      <c r="CM36" s="57" t="str">
        <f t="shared" si="44"/>
        <v/>
      </c>
      <c r="CN36" s="57" t="str">
        <f t="shared" si="45"/>
        <v/>
      </c>
      <c r="CO36" s="57" t="str">
        <f t="shared" si="46"/>
        <v/>
      </c>
      <c r="CP36" s="57" t="str">
        <f t="shared" si="47"/>
        <v/>
      </c>
      <c r="CQ36" s="57" t="str">
        <f t="shared" si="48"/>
        <v/>
      </c>
      <c r="CR36" s="57" t="str">
        <f t="shared" si="49"/>
        <v/>
      </c>
      <c r="CS36" s="39"/>
      <c r="CT36" s="58" t="str">
        <f t="shared" si="155"/>
        <v>BENCH</v>
      </c>
      <c r="CU36" s="93" t="str">
        <f t="shared" si="156"/>
        <v>Bench Press</v>
      </c>
      <c r="CV36" s="88" t="str">
        <f t="shared" si="52"/>
        <v/>
      </c>
      <c r="CW36" s="83" t="str">
        <f t="shared" si="53"/>
        <v/>
      </c>
      <c r="CX36" s="84" t="str">
        <f t="shared" si="54"/>
        <v/>
      </c>
      <c r="CY36" s="83" t="str">
        <f>IFERROR(IF(CT36="ACC"," ",IF('MAXES+CHART'!$D$16="lbs",MROUND(IF(CT36="SQUAT",'MAXES+CHART'!$D$17*CX36, IF(CT36="BENCH",'MAXES+CHART'!$D$18*CX36, IF(CT36="DEADLIFT",'MAXES+CHART'!$D$19*CX36,))),5),MROUND(IF(CT36="SQUAT",'MAXES+CHART'!$D$17*CX36, IF(CT36="BENCH",'MAXES+CHART'!$D$18*CX36, IF(CT36="DEADLIFT",'MAXES+CHART'!$D$19*CX36,))),2.5))),"")</f>
        <v/>
      </c>
      <c r="DA36" s="96"/>
      <c r="DB36" s="55"/>
      <c r="DC36" s="118"/>
      <c r="DE36" s="57" t="str">
        <f t="shared" si="55"/>
        <v/>
      </c>
      <c r="DF36" s="57" t="str">
        <f t="shared" si="56"/>
        <v/>
      </c>
      <c r="DG36" s="57" t="str">
        <f t="shared" si="57"/>
        <v/>
      </c>
      <c r="DH36" s="57" t="str">
        <f t="shared" si="58"/>
        <v/>
      </c>
      <c r="DI36" s="57" t="str">
        <f t="shared" si="59"/>
        <v/>
      </c>
      <c r="DJ36" s="57" t="str">
        <f t="shared" si="60"/>
        <v/>
      </c>
      <c r="DL36" s="39"/>
      <c r="DM36" s="58" t="str">
        <f t="shared" si="157"/>
        <v>BENCH</v>
      </c>
      <c r="DN36" s="93" t="str">
        <f t="shared" si="158"/>
        <v>Bench Press</v>
      </c>
      <c r="DO36" s="88" t="str">
        <f t="shared" si="63"/>
        <v/>
      </c>
      <c r="DP36" s="83" t="str">
        <f t="shared" si="64"/>
        <v/>
      </c>
      <c r="DQ36" s="84" t="str">
        <f t="shared" si="65"/>
        <v/>
      </c>
      <c r="DR36" s="83" t="str">
        <f>IFERROR(IF(DM36="ACC"," ",IF('MAXES+CHART'!$D$16="lbs",MROUND(IF(DM36="SQUAT",'MAXES+CHART'!$D$17*DQ36, IF(DM36="BENCH",'MAXES+CHART'!$D$18*DQ36, IF(DM36="DEADLIFT",'MAXES+CHART'!$D$19*DQ36,))),5),MROUND(IF(DM36="SQUAT",'MAXES+CHART'!$D$17*DQ36, IF(DM36="BENCH",'MAXES+CHART'!$D$18*DQ36, IF(DM36="DEADLIFT",'MAXES+CHART'!$D$19*DQ36,))),2.5))),"")</f>
        <v/>
      </c>
      <c r="DT36" s="96"/>
      <c r="DU36" s="55"/>
      <c r="DV36" s="118"/>
      <c r="DX36" s="57" t="str">
        <f t="shared" si="66"/>
        <v/>
      </c>
      <c r="DY36" s="57" t="str">
        <f t="shared" si="67"/>
        <v/>
      </c>
      <c r="DZ36" s="57" t="str">
        <f t="shared" si="68"/>
        <v/>
      </c>
      <c r="EA36" s="57" t="str">
        <f t="shared" si="69"/>
        <v/>
      </c>
      <c r="EB36" s="57" t="str">
        <f t="shared" si="70"/>
        <v/>
      </c>
      <c r="EC36" s="57" t="str">
        <f t="shared" si="71"/>
        <v/>
      </c>
      <c r="EE36" s="39"/>
      <c r="EF36" s="58" t="str">
        <f t="shared" si="159"/>
        <v>BENCH</v>
      </c>
      <c r="EG36" s="93" t="str">
        <f t="shared" si="160"/>
        <v>Bench Press</v>
      </c>
      <c r="EH36" s="88" t="str">
        <f t="shared" si="125"/>
        <v/>
      </c>
      <c r="EI36" s="83" t="str">
        <f t="shared" si="126"/>
        <v/>
      </c>
      <c r="EJ36" s="84" t="str">
        <f t="shared" si="127"/>
        <v/>
      </c>
      <c r="EK36" s="83" t="str">
        <f>IFERROR(IF(EF36="ACC"," ",IF('MAXES+CHART'!$D$16="lbs",MROUND(IF(EF36="SQUAT",'MAXES+CHART'!$D$17*EJ36, IF(EF36="BENCH",'MAXES+CHART'!$D$18*EJ36, IF(EF36="DEADLIFT",'MAXES+CHART'!$D$19*EJ36,))),5),MROUND(IF(EF36="SQUAT",'MAXES+CHART'!$D$17*EJ36, IF(EF36="BENCH",'MAXES+CHART'!$D$18*EJ36, IF(EF36="DEADLIFT",'MAXES+CHART'!$D$19*EJ36,))),2.5))),"")</f>
        <v/>
      </c>
      <c r="EM36" s="96"/>
      <c r="EN36" s="55"/>
      <c r="EO36" s="118"/>
      <c r="EQ36" s="57" t="str">
        <f t="shared" si="74"/>
        <v/>
      </c>
      <c r="ER36" s="57" t="str">
        <f t="shared" si="75"/>
        <v/>
      </c>
      <c r="ES36" s="57" t="str">
        <f t="shared" si="76"/>
        <v/>
      </c>
      <c r="ET36" s="57" t="str">
        <f t="shared" si="77"/>
        <v/>
      </c>
      <c r="EU36" s="57" t="str">
        <f t="shared" si="78"/>
        <v/>
      </c>
      <c r="EV36" s="57" t="str">
        <f t="shared" si="79"/>
        <v/>
      </c>
      <c r="EY36" s="39"/>
      <c r="EZ36" s="58" t="str">
        <f t="shared" si="161"/>
        <v>BENCH</v>
      </c>
      <c r="FA36" s="93">
        <f t="shared" si="162"/>
        <v>0</v>
      </c>
      <c r="FB36" s="88" t="str">
        <f t="shared" si="82"/>
        <v/>
      </c>
      <c r="FC36" s="83" t="str">
        <f t="shared" si="83"/>
        <v/>
      </c>
      <c r="FD36" s="84" t="str">
        <f t="shared" si="84"/>
        <v/>
      </c>
      <c r="FE36" s="83" t="str">
        <f>IFERROR(IF(EZ36="ACC"," ",IF('MAXES+CHART'!$D$16="lbs",MROUND(IF(EZ36="SQUAT",'MAXES+CHART'!$D$17*FD36, IF(EZ36="BENCH",'MAXES+CHART'!$D$18*FD36, IF(EZ36="DEADLIFT",'MAXES+CHART'!$D$19*FD36,))),5),MROUND(IF(EZ36="SQUAT",'MAXES+CHART'!$D$17*FD36, IF(EZ36="BENCH",'MAXES+CHART'!$D$18*FD36, IF(EZ36="DEADLIFT",'MAXES+CHART'!$D$19*FD36,))),2.5))),"")</f>
        <v/>
      </c>
      <c r="FG36" s="125"/>
      <c r="FH36" s="55"/>
      <c r="FI36" s="118"/>
      <c r="FK36" s="57" t="str">
        <f t="shared" si="85"/>
        <v/>
      </c>
      <c r="FL36" s="57" t="str">
        <f t="shared" si="86"/>
        <v/>
      </c>
      <c r="FM36" s="57" t="str">
        <f t="shared" si="87"/>
        <v/>
      </c>
      <c r="FN36" s="57" t="str">
        <f t="shared" si="88"/>
        <v/>
      </c>
      <c r="FO36" s="57" t="str">
        <f t="shared" si="89"/>
        <v/>
      </c>
      <c r="FP36" s="57" t="str">
        <f t="shared" si="90"/>
        <v/>
      </c>
      <c r="FQ36" s="39"/>
      <c r="FR36" s="58" t="str">
        <f t="shared" si="163"/>
        <v>BENCH</v>
      </c>
      <c r="FS36" s="93" t="str">
        <f t="shared" si="164"/>
        <v/>
      </c>
      <c r="FT36" s="88" t="str">
        <f t="shared" si="93"/>
        <v/>
      </c>
      <c r="FU36" s="83" t="str">
        <f t="shared" si="94"/>
        <v/>
      </c>
      <c r="FV36" s="84" t="str">
        <f t="shared" si="95"/>
        <v/>
      </c>
      <c r="FW36" s="83" t="str">
        <f>IFERROR(IF(FR36="ACC"," ",IF('MAXES+CHART'!$D$16="lbs",MROUND(IF(FR36="SQUAT",'MAXES+CHART'!$D$17*FV36, IF(FR36="BENCH",'MAXES+CHART'!$D$18*FV36, IF(FR36="DEADLIFT",'MAXES+CHART'!$D$19*FV36,))),5),MROUND(IF(FR36="SQUAT",'MAXES+CHART'!$D$17*FV36, IF(FR36="BENCH",'MAXES+CHART'!$D$18*FV36, IF(FR36="DEADLIFT",'MAXES+CHART'!$D$19*FV36,))),2.5))),"")</f>
        <v/>
      </c>
      <c r="FY36" s="96"/>
      <c r="FZ36" s="55"/>
      <c r="GA36" s="118"/>
      <c r="GC36" s="57" t="str">
        <f t="shared" si="96"/>
        <v/>
      </c>
      <c r="GD36" s="57" t="str">
        <f t="shared" si="97"/>
        <v/>
      </c>
      <c r="GE36" s="57" t="str">
        <f t="shared" si="98"/>
        <v/>
      </c>
      <c r="GF36" s="57" t="str">
        <f t="shared" si="99"/>
        <v/>
      </c>
      <c r="GG36" s="57" t="str">
        <f t="shared" si="100"/>
        <v/>
      </c>
      <c r="GH36" s="57" t="str">
        <f t="shared" si="101"/>
        <v/>
      </c>
      <c r="GJ36" s="39"/>
      <c r="GK36" s="58" t="str">
        <f t="shared" si="165"/>
        <v>BENCH</v>
      </c>
      <c r="GL36" s="93" t="str">
        <f t="shared" si="166"/>
        <v/>
      </c>
      <c r="GM36" s="88" t="str">
        <f t="shared" si="104"/>
        <v/>
      </c>
      <c r="GN36" s="83" t="str">
        <f t="shared" si="105"/>
        <v/>
      </c>
      <c r="GO36" s="84" t="str">
        <f t="shared" si="106"/>
        <v/>
      </c>
      <c r="GP36" s="83" t="str">
        <f>IFERROR(IF(GK36="ACC"," ",IF('MAXES+CHART'!$D$16="lbs",MROUND(IF(GK36="SQUAT",'MAXES+CHART'!$D$17*GO36, IF(GK36="BENCH",'MAXES+CHART'!$D$18*GO36, IF(GK36="DEADLIFT",'MAXES+CHART'!$D$19*GO36,))),5),MROUND(IF(GK36="SQUAT",'MAXES+CHART'!$D$17*GO36, IF(GK36="BENCH",'MAXES+CHART'!$D$18*GO36, IF(GK36="DEADLIFT",'MAXES+CHART'!$D$19*GO36,))),2.5))),"")</f>
        <v/>
      </c>
      <c r="GR36" s="96"/>
      <c r="GS36" s="55"/>
      <c r="GT36" s="118"/>
      <c r="GV36" s="57" t="str">
        <f t="shared" si="107"/>
        <v/>
      </c>
      <c r="GW36" s="57" t="str">
        <f t="shared" si="108"/>
        <v/>
      </c>
      <c r="GX36" s="57" t="str">
        <f t="shared" si="109"/>
        <v/>
      </c>
      <c r="GY36" s="57" t="str">
        <f t="shared" si="110"/>
        <v/>
      </c>
      <c r="GZ36" s="57" t="str">
        <f t="shared" si="111"/>
        <v/>
      </c>
      <c r="HA36" s="57" t="str">
        <f t="shared" si="112"/>
        <v/>
      </c>
      <c r="HC36" s="39"/>
      <c r="HD36" s="58" t="str">
        <f t="shared" si="167"/>
        <v>BENCH</v>
      </c>
      <c r="HE36" s="93" t="str">
        <f t="shared" si="168"/>
        <v/>
      </c>
      <c r="HF36" s="88" t="str">
        <f t="shared" si="115"/>
        <v/>
      </c>
      <c r="HG36" s="83" t="str">
        <f t="shared" si="116"/>
        <v/>
      </c>
      <c r="HH36" s="84" t="str">
        <f t="shared" si="117"/>
        <v/>
      </c>
      <c r="HI36" s="83" t="str">
        <f>IFERROR(IF(HD36="ACC"," ",IF('MAXES+CHART'!$D$16="lbs",MROUND(IF(HD36="SQUAT",'MAXES+CHART'!$D$17*HH36, IF(HD36="BENCH",'MAXES+CHART'!$D$18*HH36, IF(HD36="DEADLIFT",'MAXES+CHART'!$D$19*HH36,))),5),MROUND(IF(HD36="SQUAT",'MAXES+CHART'!$D$17*HH36, IF(HD36="BENCH",'MAXES+CHART'!$D$18*HH36, IF(HD36="DEADLIFT",'MAXES+CHART'!$D$19*HH36,))),2.5))),"")</f>
        <v/>
      </c>
      <c r="HK36" s="96"/>
      <c r="HL36" s="55"/>
      <c r="HM36" s="118"/>
      <c r="HO36" s="57" t="str">
        <f t="shared" si="118"/>
        <v/>
      </c>
      <c r="HP36" s="57" t="str">
        <f t="shared" si="119"/>
        <v/>
      </c>
      <c r="HQ36" s="57" t="str">
        <f t="shared" si="120"/>
        <v/>
      </c>
      <c r="HR36" s="57" t="str">
        <f t="shared" si="121"/>
        <v/>
      </c>
      <c r="HS36" s="57" t="str">
        <f t="shared" si="122"/>
        <v/>
      </c>
      <c r="HT36" s="57" t="str">
        <f t="shared" si="123"/>
        <v/>
      </c>
    </row>
    <row r="37" spans="3:228" outlineLevel="1" collapsed="1">
      <c r="C37" s="39" t="s">
        <v>63</v>
      </c>
      <c r="D37" s="54" t="s">
        <v>14</v>
      </c>
      <c r="E37" s="89" t="s">
        <v>79</v>
      </c>
      <c r="F37" s="85">
        <v>3</v>
      </c>
      <c r="G37" s="76">
        <v>6</v>
      </c>
      <c r="H37" s="122" t="s">
        <v>83</v>
      </c>
      <c r="I37" s="76" t="str">
        <f>IF(D37="ACC"," ",IF('MAXES+CHART'!$D$16="lbs",MROUND(IF(D37="SQUAT",'MAXES+CHART'!$D$17*H37, IF(D37="BENCH",'MAXES+CHART'!$D$18*H37, IF(D37="DEADLIFT",'MAXES+CHART'!$D$19*H37,))),5),MROUND(IF(D37="SQUAT",'MAXES+CHART'!$D$17*H37, IF(D37="BENCH",'MAXES+CHART'!$D$18*H37, IF(D37="DEADLIFT",'MAXES+CHART'!$D$19*H37,))),2.5)))</f>
        <v xml:space="preserve"> </v>
      </c>
      <c r="K37" s="95"/>
      <c r="M37" s="200"/>
      <c r="O37" s="57" t="str">
        <f t="shared" si="0"/>
        <v/>
      </c>
      <c r="P37" s="57" t="str">
        <f t="shared" si="1"/>
        <v/>
      </c>
      <c r="Q37" s="57" t="str">
        <f t="shared" si="2"/>
        <v/>
      </c>
      <c r="R37" s="57" t="str">
        <f t="shared" si="3"/>
        <v/>
      </c>
      <c r="S37" s="57" t="str">
        <f t="shared" si="4"/>
        <v/>
      </c>
      <c r="T37" s="57" t="str">
        <f t="shared" si="5"/>
        <v/>
      </c>
      <c r="U37" s="39" t="str">
        <f>IF(ISBLANK($C37),"",$C37)</f>
        <v>lat</v>
      </c>
      <c r="V37" s="54" t="str">
        <f t="shared" si="128"/>
        <v>ACC</v>
      </c>
      <c r="W37" s="89" t="str">
        <f t="shared" si="129"/>
        <v>Chest Supported Row</v>
      </c>
      <c r="X37" s="85">
        <v>4</v>
      </c>
      <c r="Y37" s="76">
        <f t="shared" si="9"/>
        <v>6</v>
      </c>
      <c r="Z37" s="122" t="s">
        <v>88</v>
      </c>
      <c r="AA37" s="76" t="str">
        <f>IFERROR(IF(V37="ACC"," ",IF('MAXES+CHART'!$D$16="lbs",MROUND(IF(V37="SQUAT",'MAXES+CHART'!$D$17*Z37, IF(V37="BENCH",'MAXES+CHART'!$D$18*Z37, IF(V37="DEADLIFT",'MAXES+CHART'!$D$19*Z37,))),5),MROUND(IF(V37="SQUAT",'MAXES+CHART'!$D$17*Z37, IF(V37="BENCH",'MAXES+CHART'!$D$18*Z37, IF(V37="DEADLIFT",'MAXES+CHART'!$D$19*Z37,))),2.5))),"")</f>
        <v xml:space="preserve"> </v>
      </c>
      <c r="AC37" s="95"/>
      <c r="AE37" s="200"/>
      <c r="AG37" s="57" t="str">
        <f t="shared" si="11"/>
        <v/>
      </c>
      <c r="AH37" s="57" t="str">
        <f t="shared" si="12"/>
        <v/>
      </c>
      <c r="AI37" s="57" t="str">
        <f t="shared" si="13"/>
        <v/>
      </c>
      <c r="AJ37" s="57" t="str">
        <f t="shared" si="14"/>
        <v/>
      </c>
      <c r="AK37" s="57" t="str">
        <f t="shared" si="15"/>
        <v/>
      </c>
      <c r="AL37" s="57" t="str">
        <f t="shared" si="16"/>
        <v/>
      </c>
      <c r="AN37" s="39" t="str">
        <f>IF(ISBLANK($C37),"",$C37)</f>
        <v>lat</v>
      </c>
      <c r="AO37" s="54" t="str">
        <f t="shared" si="130"/>
        <v>ACC</v>
      </c>
      <c r="AP37" s="89" t="str">
        <f t="shared" si="131"/>
        <v>Chest Supported Row</v>
      </c>
      <c r="AQ37" s="85">
        <v>4</v>
      </c>
      <c r="AR37" s="76">
        <f t="shared" si="20"/>
        <v>6</v>
      </c>
      <c r="AS37" s="122" t="s">
        <v>88</v>
      </c>
      <c r="AT37" s="76" t="str">
        <f>IFERROR(IF(AO37="ACC"," ",IF('MAXES+CHART'!$D$16="lbs",MROUND(IF(AO37="SQUAT",'MAXES+CHART'!$D$17*AS37, IF(AO37="BENCH",'MAXES+CHART'!$D$18*AS37, IF(AO37="DEADLIFT",'MAXES+CHART'!$D$19*AS37,))),5),MROUND(IF(AO37="SQUAT",'MAXES+CHART'!$D$17*AS37, IF(AO37="BENCH",'MAXES+CHART'!$D$18*AS37, IF(AO37="DEADLIFT",'MAXES+CHART'!$D$19*AS37,))),2.5))),"")</f>
        <v xml:space="preserve"> </v>
      </c>
      <c r="AV37" s="95"/>
      <c r="AX37" s="200"/>
      <c r="AZ37" s="57" t="str">
        <f t="shared" si="22"/>
        <v/>
      </c>
      <c r="BA37" s="57" t="str">
        <f t="shared" si="23"/>
        <v/>
      </c>
      <c r="BB37" s="57" t="str">
        <f t="shared" si="24"/>
        <v/>
      </c>
      <c r="BC37" s="57" t="str">
        <f t="shared" si="25"/>
        <v/>
      </c>
      <c r="BD37" s="57" t="str">
        <f t="shared" si="26"/>
        <v/>
      </c>
      <c r="BE37" s="57" t="str">
        <f t="shared" si="27"/>
        <v/>
      </c>
      <c r="BG37" s="39" t="str">
        <f>IF(ISBLANK($C37),"",$C37)</f>
        <v>lat</v>
      </c>
      <c r="BH37" s="54" t="str">
        <f t="shared" ref="BH37:BH49" si="171">IF(ISBLANK($D37),"",$D37)</f>
        <v>ACC</v>
      </c>
      <c r="BI37" s="89" t="str">
        <f t="shared" si="132"/>
        <v>Chest Supported Row</v>
      </c>
      <c r="BJ37" s="85">
        <v>4</v>
      </c>
      <c r="BK37" s="76">
        <f t="shared" si="31"/>
        <v>6</v>
      </c>
      <c r="BL37" s="122" t="s">
        <v>88</v>
      </c>
      <c r="BM37" s="76" t="str">
        <f>IFERROR(IF(BH37="ACC"," ",IF('MAXES+CHART'!$D$16="lbs",MROUND(IF(BH37="SQUAT",'MAXES+CHART'!$D$17*BL37, IF(BH37="BENCH",'MAXES+CHART'!$D$18*BL37, IF(BH37="DEADLIFT",'MAXES+CHART'!$D$19*BL37,))),5),MROUND(IF(BH37="SQUAT",'MAXES+CHART'!$D$17*BL37, IF(BH37="BENCH",'MAXES+CHART'!$D$18*BL37, IF(BH37="DEADLIFT",'MAXES+CHART'!$D$19*BL37,))),2.5))),"")</f>
        <v xml:space="preserve"> </v>
      </c>
      <c r="BO37" s="95"/>
      <c r="BQ37" s="200"/>
      <c r="BS37" s="57" t="str">
        <f t="shared" si="33"/>
        <v/>
      </c>
      <c r="BT37" s="57" t="str">
        <f t="shared" si="34"/>
        <v/>
      </c>
      <c r="BU37" s="57" t="str">
        <f t="shared" si="35"/>
        <v/>
      </c>
      <c r="BV37" s="57" t="str">
        <f t="shared" si="36"/>
        <v/>
      </c>
      <c r="BW37" s="57" t="str">
        <f t="shared" si="37"/>
        <v/>
      </c>
      <c r="BX37" s="57" t="str">
        <f t="shared" si="38"/>
        <v/>
      </c>
      <c r="CA37" s="39" t="str">
        <f>IF(ISBLANK($C37),"",$C37)</f>
        <v>lat</v>
      </c>
      <c r="CB37" s="54" t="str">
        <f t="shared" si="133"/>
        <v>ACC</v>
      </c>
      <c r="CC37" s="89" t="str">
        <f t="shared" si="134"/>
        <v>Chest Supported Row</v>
      </c>
      <c r="CD37" s="85">
        <f t="shared" si="41"/>
        <v>3</v>
      </c>
      <c r="CE37" s="76">
        <f t="shared" si="42"/>
        <v>6</v>
      </c>
      <c r="CF37" s="122" t="s">
        <v>88</v>
      </c>
      <c r="CG37" s="76" t="str">
        <f>IFERROR(IF(CB37="ACC"," ",IF('MAXES+CHART'!$D$16="lbs",MROUND(IF(CB37="SQUAT",'MAXES+CHART'!$D$17*CF37, IF(CB37="BENCH",'MAXES+CHART'!$D$18*CF37, IF(CB37="DEADLIFT",'MAXES+CHART'!$D$19*CF37,))),5),MROUND(IF(CB37="SQUAT",'MAXES+CHART'!$D$17*CF37, IF(CB37="BENCH",'MAXES+CHART'!$D$18*CF37, IF(CB37="DEADLIFT",'MAXES+CHART'!$D$19*CF37,))),2.5))),"")</f>
        <v xml:space="preserve"> </v>
      </c>
      <c r="CI37" s="95"/>
      <c r="CK37" s="200"/>
      <c r="CM37" s="57" t="str">
        <f t="shared" si="44"/>
        <v/>
      </c>
      <c r="CN37" s="57" t="str">
        <f t="shared" si="45"/>
        <v/>
      </c>
      <c r="CO37" s="57" t="str">
        <f t="shared" si="46"/>
        <v/>
      </c>
      <c r="CP37" s="57" t="str">
        <f t="shared" si="47"/>
        <v/>
      </c>
      <c r="CQ37" s="57" t="str">
        <f t="shared" si="48"/>
        <v/>
      </c>
      <c r="CR37" s="57" t="str">
        <f t="shared" si="49"/>
        <v/>
      </c>
      <c r="CS37" s="39" t="str">
        <f>IF(ISBLANK($C37),"",$C37)</f>
        <v>lat</v>
      </c>
      <c r="CT37" s="54" t="str">
        <f t="shared" si="135"/>
        <v>ACC</v>
      </c>
      <c r="CU37" s="89" t="str">
        <f t="shared" si="136"/>
        <v>Chest Supported Row</v>
      </c>
      <c r="CV37" s="85">
        <v>5</v>
      </c>
      <c r="CW37" s="76">
        <v>5</v>
      </c>
      <c r="CX37" s="77" t="str">
        <f t="shared" si="54"/>
        <v>@8.5RPE</v>
      </c>
      <c r="CY37" s="76" t="str">
        <f>IFERROR(IF(CT37="ACC"," ",IF('MAXES+CHART'!$D$16="lbs",MROUND(IF(CT37="SQUAT",'MAXES+CHART'!$D$17*CX37, IF(CT37="BENCH",'MAXES+CHART'!$D$18*CX37, IF(CT37="DEADLIFT",'MAXES+CHART'!$D$19*CX37,))),5),MROUND(IF(CT37="SQUAT",'MAXES+CHART'!$D$17*CX37, IF(CT37="BENCH",'MAXES+CHART'!$D$18*CX37, IF(CT37="DEADLIFT",'MAXES+CHART'!$D$19*CX37,))),2.5))),"")</f>
        <v xml:space="preserve"> </v>
      </c>
      <c r="DA37" s="95"/>
      <c r="DC37" s="200"/>
      <c r="DE37" s="57" t="str">
        <f t="shared" si="55"/>
        <v/>
      </c>
      <c r="DF37" s="57" t="str">
        <f t="shared" si="56"/>
        <v/>
      </c>
      <c r="DG37" s="57" t="str">
        <f t="shared" si="57"/>
        <v/>
      </c>
      <c r="DH37" s="57" t="str">
        <f t="shared" si="58"/>
        <v/>
      </c>
      <c r="DI37" s="57" t="str">
        <f t="shared" si="59"/>
        <v/>
      </c>
      <c r="DJ37" s="57" t="str">
        <f t="shared" si="60"/>
        <v/>
      </c>
      <c r="DL37" s="39" t="str">
        <f>IF(ISBLANK($C37),"",$C37)</f>
        <v>lat</v>
      </c>
      <c r="DM37" s="54" t="str">
        <f t="shared" si="137"/>
        <v>ACC</v>
      </c>
      <c r="DN37" s="89" t="str">
        <f t="shared" si="138"/>
        <v>Chest Supported Row</v>
      </c>
      <c r="DO37" s="85">
        <v>5</v>
      </c>
      <c r="DP37" s="76">
        <v>5</v>
      </c>
      <c r="DQ37" s="122" t="s">
        <v>88</v>
      </c>
      <c r="DR37" s="76" t="str">
        <f>IFERROR(IF(DM37="ACC"," ",IF('MAXES+CHART'!$D$16="lbs",MROUND(IF(DM37="SQUAT",'MAXES+CHART'!$D$17*DQ37, IF(DM37="BENCH",'MAXES+CHART'!$D$18*DQ37, IF(DM37="DEADLIFT",'MAXES+CHART'!$D$19*DQ37,))),5),MROUND(IF(DM37="SQUAT",'MAXES+CHART'!$D$17*DQ37, IF(DM37="BENCH",'MAXES+CHART'!$D$18*DQ37, IF(DM37="DEADLIFT",'MAXES+CHART'!$D$19*DQ37,))),2.5))),"")</f>
        <v xml:space="preserve"> </v>
      </c>
      <c r="DT37" s="95"/>
      <c r="DV37" s="200"/>
      <c r="DX37" s="57" t="str">
        <f t="shared" si="66"/>
        <v/>
      </c>
      <c r="DY37" s="57" t="str">
        <f t="shared" si="67"/>
        <v/>
      </c>
      <c r="DZ37" s="57" t="str">
        <f t="shared" si="68"/>
        <v/>
      </c>
      <c r="EA37" s="57" t="str">
        <f t="shared" si="69"/>
        <v/>
      </c>
      <c r="EB37" s="57" t="str">
        <f t="shared" si="70"/>
        <v/>
      </c>
      <c r="EC37" s="57" t="str">
        <f t="shared" si="71"/>
        <v/>
      </c>
      <c r="EE37" s="39" t="str">
        <f>IF(ISBLANK($C37),"",$C37)</f>
        <v>lat</v>
      </c>
      <c r="EF37" s="54" t="str">
        <f t="shared" si="139"/>
        <v>ACC</v>
      </c>
      <c r="EG37" s="89" t="str">
        <f t="shared" si="140"/>
        <v>Chest Supported Row</v>
      </c>
      <c r="EH37" s="85">
        <f t="shared" si="125"/>
        <v>3</v>
      </c>
      <c r="EI37" s="76">
        <v>5</v>
      </c>
      <c r="EJ37" s="77" t="str">
        <f t="shared" si="127"/>
        <v>@8.5RPE</v>
      </c>
      <c r="EK37" s="76" t="str">
        <f>IFERROR(IF(EF37="ACC"," ",IF('MAXES+CHART'!$D$16="lbs",MROUND(IF(EF37="SQUAT",'MAXES+CHART'!$D$17*EJ37, IF(EF37="BENCH",'MAXES+CHART'!$D$18*EJ37, IF(EF37="DEADLIFT",'MAXES+CHART'!$D$19*EJ37,))),5),MROUND(IF(EF37="SQUAT",'MAXES+CHART'!$D$17*EJ37, IF(EF37="BENCH",'MAXES+CHART'!$D$18*EJ37, IF(EF37="DEADLIFT",'MAXES+CHART'!$D$19*EJ37,))),2.5))),"")</f>
        <v xml:space="preserve"> </v>
      </c>
      <c r="EM37" s="95"/>
      <c r="EO37" s="200"/>
      <c r="EQ37" s="57" t="str">
        <f t="shared" si="74"/>
        <v/>
      </c>
      <c r="ER37" s="57" t="str">
        <f t="shared" si="75"/>
        <v/>
      </c>
      <c r="ES37" s="57" t="str">
        <f t="shared" si="76"/>
        <v/>
      </c>
      <c r="ET37" s="57" t="str">
        <f t="shared" si="77"/>
        <v/>
      </c>
      <c r="EU37" s="57" t="str">
        <f t="shared" si="78"/>
        <v/>
      </c>
      <c r="EV37" s="57" t="str">
        <f t="shared" si="79"/>
        <v/>
      </c>
      <c r="EY37" s="39" t="str">
        <f>IF(ISBLANK($C37),"",$C37)</f>
        <v>lat</v>
      </c>
      <c r="EZ37" s="54" t="str">
        <f t="shared" si="141"/>
        <v>ACC</v>
      </c>
      <c r="FA37" s="89" t="str">
        <f t="shared" ref="FA37:FA49" si="172">IF(ISBLANK($E37),"",$E37)</f>
        <v>Chest Supported Row</v>
      </c>
      <c r="FB37" s="85">
        <f t="shared" si="82"/>
        <v>3</v>
      </c>
      <c r="FC37" s="76">
        <v>5</v>
      </c>
      <c r="FD37" s="122" t="s">
        <v>88</v>
      </c>
      <c r="FE37" s="76" t="str">
        <f>IFERROR(IF(EZ37="ACC"," ",IF('MAXES+CHART'!$D$16="lbs",MROUND(IF(EZ37="SQUAT",'MAXES+CHART'!$D$17*FD37, IF(EZ37="BENCH",'MAXES+CHART'!$D$18*FD37, IF(EZ37="DEADLIFT",'MAXES+CHART'!$D$19*FD37,))),5),MROUND(IF(EZ37="SQUAT",'MAXES+CHART'!$D$17*FD37, IF(EZ37="BENCH",'MAXES+CHART'!$D$18*FD37, IF(EZ37="DEADLIFT",'MAXES+CHART'!$D$19*FD37,))),2.5))),"")</f>
        <v xml:space="preserve"> </v>
      </c>
      <c r="FG37" s="124"/>
      <c r="FI37" s="206"/>
      <c r="FK37" s="57" t="str">
        <f t="shared" si="85"/>
        <v/>
      </c>
      <c r="FL37" s="57" t="str">
        <f t="shared" si="86"/>
        <v/>
      </c>
      <c r="FM37" s="57" t="str">
        <f t="shared" si="87"/>
        <v/>
      </c>
      <c r="FN37" s="57" t="str">
        <f t="shared" si="88"/>
        <v/>
      </c>
      <c r="FO37" s="57" t="str">
        <f t="shared" si="89"/>
        <v/>
      </c>
      <c r="FP37" s="57" t="str">
        <f t="shared" si="90"/>
        <v/>
      </c>
      <c r="FQ37" s="39" t="str">
        <f>IF(ISBLANK($C37),"",$C37)</f>
        <v>lat</v>
      </c>
      <c r="FR37" s="54" t="str">
        <f t="shared" si="142"/>
        <v>ACC</v>
      </c>
      <c r="FS37" s="89" t="str">
        <f t="shared" si="143"/>
        <v>Chest Supported Row</v>
      </c>
      <c r="FT37" s="85">
        <f t="shared" si="93"/>
        <v>3</v>
      </c>
      <c r="FU37" s="76">
        <f t="shared" si="94"/>
        <v>5</v>
      </c>
      <c r="FV37" s="77" t="str">
        <f t="shared" si="95"/>
        <v>@8.5RPE</v>
      </c>
      <c r="FW37" s="76" t="str">
        <f>IFERROR(IF(FR37="ACC"," ",IF('MAXES+CHART'!$D$16="lbs",MROUND(IF(FR37="SQUAT",'MAXES+CHART'!$D$17*FV37, IF(FR37="BENCH",'MAXES+CHART'!$D$18*FV37, IF(FR37="DEADLIFT",'MAXES+CHART'!$D$19*FV37,))),5),MROUND(IF(FR37="SQUAT",'MAXES+CHART'!$D$17*FV37, IF(FR37="BENCH",'MAXES+CHART'!$D$18*FV37, IF(FR37="DEADLIFT",'MAXES+CHART'!$D$19*FV37,))),2.5))),"")</f>
        <v xml:space="preserve"> </v>
      </c>
      <c r="FY37" s="95"/>
      <c r="GA37" s="200"/>
      <c r="GC37" s="57" t="str">
        <f t="shared" si="96"/>
        <v/>
      </c>
      <c r="GD37" s="57" t="str">
        <f t="shared" si="97"/>
        <v/>
      </c>
      <c r="GE37" s="57" t="str">
        <f t="shared" si="98"/>
        <v/>
      </c>
      <c r="GF37" s="57" t="str">
        <f t="shared" si="99"/>
        <v/>
      </c>
      <c r="GG37" s="57" t="str">
        <f t="shared" si="100"/>
        <v/>
      </c>
      <c r="GH37" s="57" t="str">
        <f t="shared" si="101"/>
        <v/>
      </c>
      <c r="GJ37" s="39" t="str">
        <f>IF(ISBLANK($C37),"",$C37)</f>
        <v>lat</v>
      </c>
      <c r="GK37" s="54" t="str">
        <f t="shared" si="144"/>
        <v>ACC</v>
      </c>
      <c r="GL37" s="89" t="str">
        <f t="shared" si="145"/>
        <v>Chest Supported Row</v>
      </c>
      <c r="GM37" s="85">
        <f t="shared" si="104"/>
        <v>3</v>
      </c>
      <c r="GN37" s="76">
        <f t="shared" si="105"/>
        <v>5</v>
      </c>
      <c r="GO37" s="77" t="str">
        <f t="shared" si="106"/>
        <v>@8.5RPE</v>
      </c>
      <c r="GP37" s="76" t="str">
        <f>IFERROR(IF(GK37="ACC"," ",IF('MAXES+CHART'!$D$16="lbs",MROUND(IF(GK37="SQUAT",'MAXES+CHART'!$D$17*GO37, IF(GK37="BENCH",'MAXES+CHART'!$D$18*GO37, IF(GK37="DEADLIFT",'MAXES+CHART'!$D$19*GO37,))),5),MROUND(IF(GK37="SQUAT",'MAXES+CHART'!$D$17*GO37, IF(GK37="BENCH",'MAXES+CHART'!$D$18*GO37, IF(GK37="DEADLIFT",'MAXES+CHART'!$D$19*GO37,))),2.5))),"")</f>
        <v xml:space="preserve"> </v>
      </c>
      <c r="GR37" s="95"/>
      <c r="GT37" s="200"/>
      <c r="GV37" s="57" t="str">
        <f t="shared" si="107"/>
        <v/>
      </c>
      <c r="GW37" s="57" t="str">
        <f t="shared" si="108"/>
        <v/>
      </c>
      <c r="GX37" s="57" t="str">
        <f t="shared" si="109"/>
        <v/>
      </c>
      <c r="GY37" s="57" t="str">
        <f t="shared" si="110"/>
        <v/>
      </c>
      <c r="GZ37" s="57" t="str">
        <f t="shared" si="111"/>
        <v/>
      </c>
      <c r="HA37" s="57" t="str">
        <f t="shared" si="112"/>
        <v/>
      </c>
      <c r="HC37" s="39" t="str">
        <f>IF(ISBLANK($C37),"",$C37)</f>
        <v>lat</v>
      </c>
      <c r="HD37" s="54" t="str">
        <f t="shared" si="146"/>
        <v>ACC</v>
      </c>
      <c r="HE37" s="89" t="str">
        <f t="shared" si="147"/>
        <v>Chest Supported Row</v>
      </c>
      <c r="HF37" s="85">
        <f t="shared" si="115"/>
        <v>3</v>
      </c>
      <c r="HG37" s="76">
        <f t="shared" si="116"/>
        <v>5</v>
      </c>
      <c r="HH37" s="77" t="str">
        <f t="shared" si="117"/>
        <v>@8.5RPE</v>
      </c>
      <c r="HI37" s="76" t="str">
        <f>IFERROR(IF(HD37="ACC"," ",IF('MAXES+CHART'!$D$16="lbs",MROUND(IF(HD37="SQUAT",'MAXES+CHART'!$D$17*HH37, IF(HD37="BENCH",'MAXES+CHART'!$D$18*HH37, IF(HD37="DEADLIFT",'MAXES+CHART'!$D$19*HH37,))),5),MROUND(IF(HD37="SQUAT",'MAXES+CHART'!$D$17*HH37, IF(HD37="BENCH",'MAXES+CHART'!$D$18*HH37, IF(HD37="DEADLIFT",'MAXES+CHART'!$D$19*HH37,))),2.5))),"")</f>
        <v xml:space="preserve"> </v>
      </c>
      <c r="HK37" s="95"/>
      <c r="HM37" s="200"/>
      <c r="HO37" s="57" t="str">
        <f t="shared" si="118"/>
        <v/>
      </c>
      <c r="HP37" s="57" t="str">
        <f t="shared" si="119"/>
        <v/>
      </c>
      <c r="HQ37" s="57" t="str">
        <f t="shared" si="120"/>
        <v/>
      </c>
      <c r="HR37" s="57" t="str">
        <f t="shared" si="121"/>
        <v/>
      </c>
      <c r="HS37" s="57" t="str">
        <f t="shared" si="122"/>
        <v/>
      </c>
      <c r="HT37" s="57" t="str">
        <f t="shared" si="123"/>
        <v/>
      </c>
    </row>
    <row r="38" spans="3:228" hidden="1" outlineLevel="2">
      <c r="C38" s="39"/>
      <c r="D38" s="58" t="str">
        <f>$D$37</f>
        <v>ACC</v>
      </c>
      <c r="E38" s="90" t="str">
        <f>$E$37</f>
        <v>Chest Supported Row</v>
      </c>
      <c r="F38" s="86"/>
      <c r="G38" s="78"/>
      <c r="H38" s="79"/>
      <c r="I38" s="78" t="str">
        <f>IF(D38="ACC"," ",IF('MAXES+CHART'!$D$16="lbs",MROUND(IF(D38="SQUAT",'MAXES+CHART'!$D$17*H38, IF(D38="BENCH",'MAXES+CHART'!$D$18*H38, IF(D38="DEADLIFT",'MAXES+CHART'!$D$19*H38,))),5),MROUND(IF(D38="SQUAT",'MAXES+CHART'!$D$17*H38, IF(D38="BENCH",'MAXES+CHART'!$D$18*H38, IF(D38="DEADLIFT",'MAXES+CHART'!$D$19*H38,))),2.5)))</f>
        <v xml:space="preserve"> </v>
      </c>
      <c r="K38" s="95"/>
      <c r="M38" s="201"/>
      <c r="O38" s="57" t="str">
        <f t="shared" si="0"/>
        <v/>
      </c>
      <c r="P38" s="57" t="str">
        <f t="shared" si="1"/>
        <v/>
      </c>
      <c r="Q38" s="57" t="str">
        <f t="shared" si="2"/>
        <v/>
      </c>
      <c r="R38" s="57" t="str">
        <f t="shared" si="3"/>
        <v/>
      </c>
      <c r="S38" s="57" t="str">
        <f t="shared" si="4"/>
        <v/>
      </c>
      <c r="T38" s="57" t="str">
        <f t="shared" si="5"/>
        <v/>
      </c>
      <c r="U38" s="39"/>
      <c r="V38" s="58" t="str">
        <f>$V$37</f>
        <v>ACC</v>
      </c>
      <c r="W38" s="90" t="str">
        <f t="shared" ref="W38:W42" si="173">$W$37</f>
        <v>Chest Supported Row</v>
      </c>
      <c r="X38" s="86" t="str">
        <f t="shared" si="8"/>
        <v/>
      </c>
      <c r="Y38" s="78" t="str">
        <f t="shared" si="9"/>
        <v/>
      </c>
      <c r="Z38" s="79" t="str">
        <f t="shared" si="10"/>
        <v/>
      </c>
      <c r="AA38" s="78" t="str">
        <f>IFERROR(IF(V38="ACC"," ",IF('MAXES+CHART'!$D$16="lbs",MROUND(IF(V38="SQUAT",'MAXES+CHART'!$D$17*Z38, IF(V38="BENCH",'MAXES+CHART'!$D$18*Z38, IF(V38="DEADLIFT",'MAXES+CHART'!$D$19*Z38,))),5),MROUND(IF(V38="SQUAT",'MAXES+CHART'!$D$17*Z38, IF(V38="BENCH",'MAXES+CHART'!$D$18*Z38, IF(V38="DEADLIFT",'MAXES+CHART'!$D$19*Z38,))),2.5))),"")</f>
        <v xml:space="preserve"> </v>
      </c>
      <c r="AC38" s="95"/>
      <c r="AE38" s="201"/>
      <c r="AG38" s="57" t="str">
        <f t="shared" si="11"/>
        <v/>
      </c>
      <c r="AH38" s="57" t="str">
        <f t="shared" si="12"/>
        <v/>
      </c>
      <c r="AI38" s="57" t="str">
        <f t="shared" si="13"/>
        <v/>
      </c>
      <c r="AJ38" s="57" t="str">
        <f t="shared" si="14"/>
        <v/>
      </c>
      <c r="AK38" s="57" t="str">
        <f t="shared" si="15"/>
        <v/>
      </c>
      <c r="AL38" s="57" t="str">
        <f t="shared" si="16"/>
        <v/>
      </c>
      <c r="AN38" s="39"/>
      <c r="AO38" s="58" t="str">
        <f t="shared" ref="AO38:AO42" si="174">$AO$37</f>
        <v>ACC</v>
      </c>
      <c r="AP38" s="90" t="str">
        <f t="shared" ref="AP38:AP42" si="175">$AP$37</f>
        <v>Chest Supported Row</v>
      </c>
      <c r="AQ38" s="86" t="str">
        <f t="shared" si="19"/>
        <v/>
      </c>
      <c r="AR38" s="78" t="str">
        <f t="shared" si="20"/>
        <v/>
      </c>
      <c r="AS38" s="79" t="str">
        <f t="shared" si="21"/>
        <v/>
      </c>
      <c r="AT38" s="78" t="str">
        <f>IFERROR(IF(AO38="ACC"," ",IF('MAXES+CHART'!$D$16="lbs",MROUND(IF(AO38="SQUAT",'MAXES+CHART'!$D$17*AS38, IF(AO38="BENCH",'MAXES+CHART'!$D$18*AS38, IF(AO38="DEADLIFT",'MAXES+CHART'!$D$19*AS38,))),5),MROUND(IF(AO38="SQUAT",'MAXES+CHART'!$D$17*AS38, IF(AO38="BENCH",'MAXES+CHART'!$D$18*AS38, IF(AO38="DEADLIFT",'MAXES+CHART'!$D$19*AS38,))),2.5))),"")</f>
        <v xml:space="preserve"> </v>
      </c>
      <c r="AV38" s="95"/>
      <c r="AX38" s="201"/>
      <c r="AZ38" s="57" t="str">
        <f t="shared" si="22"/>
        <v/>
      </c>
      <c r="BA38" s="57" t="str">
        <f t="shared" si="23"/>
        <v/>
      </c>
      <c r="BB38" s="57" t="str">
        <f t="shared" si="24"/>
        <v/>
      </c>
      <c r="BC38" s="57" t="str">
        <f t="shared" si="25"/>
        <v/>
      </c>
      <c r="BD38" s="57" t="str">
        <f t="shared" si="26"/>
        <v/>
      </c>
      <c r="BE38" s="57" t="str">
        <f t="shared" si="27"/>
        <v/>
      </c>
      <c r="BG38" s="39"/>
      <c r="BH38" s="58" t="str">
        <f t="shared" ref="BH38:BH42" si="176">$BH$37</f>
        <v>ACC</v>
      </c>
      <c r="BI38" s="90" t="str">
        <f t="shared" ref="BI38:BI42" si="177">$BI$37</f>
        <v>Chest Supported Row</v>
      </c>
      <c r="BJ38" s="86" t="str">
        <f t="shared" si="30"/>
        <v/>
      </c>
      <c r="BK38" s="78" t="str">
        <f t="shared" si="31"/>
        <v/>
      </c>
      <c r="BL38" s="79" t="str">
        <f t="shared" si="32"/>
        <v/>
      </c>
      <c r="BM38" s="78" t="str">
        <f>IFERROR(IF(BH38="ACC"," ",IF('MAXES+CHART'!$D$16="lbs",MROUND(IF(BH38="SQUAT",'MAXES+CHART'!$D$17*BL38, IF(BH38="BENCH",'MAXES+CHART'!$D$18*BL38, IF(BH38="DEADLIFT",'MAXES+CHART'!$D$19*BL38,))),5),MROUND(IF(BH38="SQUAT",'MAXES+CHART'!$D$17*BL38, IF(BH38="BENCH",'MAXES+CHART'!$D$18*BL38, IF(BH38="DEADLIFT",'MAXES+CHART'!$D$19*BL38,))),2.5))),"")</f>
        <v xml:space="preserve"> </v>
      </c>
      <c r="BO38" s="95"/>
      <c r="BQ38" s="201"/>
      <c r="BS38" s="57" t="str">
        <f t="shared" si="33"/>
        <v/>
      </c>
      <c r="BT38" s="57" t="str">
        <f t="shared" si="34"/>
        <v/>
      </c>
      <c r="BU38" s="57" t="str">
        <f t="shared" si="35"/>
        <v/>
      </c>
      <c r="BV38" s="57" t="str">
        <f t="shared" si="36"/>
        <v/>
      </c>
      <c r="BW38" s="57" t="str">
        <f t="shared" si="37"/>
        <v/>
      </c>
      <c r="BX38" s="57" t="str">
        <f t="shared" si="38"/>
        <v/>
      </c>
      <c r="CA38" s="39"/>
      <c r="CB38" s="58" t="str">
        <f t="shared" ref="CB38:CB42" si="178">$CB$37</f>
        <v>ACC</v>
      </c>
      <c r="CC38" s="90" t="str">
        <f t="shared" ref="CC38:CC42" si="179">$CC$37</f>
        <v>Chest Supported Row</v>
      </c>
      <c r="CD38" s="86" t="str">
        <f t="shared" si="41"/>
        <v/>
      </c>
      <c r="CE38" s="78" t="str">
        <f t="shared" si="42"/>
        <v/>
      </c>
      <c r="CF38" s="79" t="str">
        <f t="shared" si="43"/>
        <v/>
      </c>
      <c r="CG38" s="78" t="str">
        <f>IFERROR(IF(CB38="ACC"," ",IF('MAXES+CHART'!$D$16="lbs",MROUND(IF(CB38="SQUAT",'MAXES+CHART'!$D$17*CF38, IF(CB38="BENCH",'MAXES+CHART'!$D$18*CF38, IF(CB38="DEADLIFT",'MAXES+CHART'!$D$19*CF38,))),5),MROUND(IF(CB38="SQUAT",'MAXES+CHART'!$D$17*CF38, IF(CB38="BENCH",'MAXES+CHART'!$D$18*CF38, IF(CB38="DEADLIFT",'MAXES+CHART'!$D$19*CF38,))),2.5))),"")</f>
        <v xml:space="preserve"> </v>
      </c>
      <c r="CI38" s="95"/>
      <c r="CK38" s="201"/>
      <c r="CM38" s="57" t="str">
        <f t="shared" si="44"/>
        <v/>
      </c>
      <c r="CN38" s="57" t="str">
        <f t="shared" si="45"/>
        <v/>
      </c>
      <c r="CO38" s="57" t="str">
        <f t="shared" si="46"/>
        <v/>
      </c>
      <c r="CP38" s="57" t="str">
        <f t="shared" si="47"/>
        <v/>
      </c>
      <c r="CQ38" s="57" t="str">
        <f t="shared" si="48"/>
        <v/>
      </c>
      <c r="CR38" s="57" t="str">
        <f t="shared" si="49"/>
        <v/>
      </c>
      <c r="CS38" s="39"/>
      <c r="CT38" s="58" t="str">
        <f t="shared" ref="CT38:CT42" si="180">$CT$37</f>
        <v>ACC</v>
      </c>
      <c r="CU38" s="90" t="str">
        <f t="shared" ref="CU38:CU42" si="181">$CU$37</f>
        <v>Chest Supported Row</v>
      </c>
      <c r="CV38" s="86" t="str">
        <f t="shared" si="52"/>
        <v/>
      </c>
      <c r="CW38" s="78" t="str">
        <f t="shared" si="53"/>
        <v/>
      </c>
      <c r="CX38" s="79" t="str">
        <f t="shared" si="54"/>
        <v/>
      </c>
      <c r="CY38" s="78" t="str">
        <f>IFERROR(IF(CT38="ACC"," ",IF('MAXES+CHART'!$D$16="lbs",MROUND(IF(CT38="SQUAT",'MAXES+CHART'!$D$17*CX38, IF(CT38="BENCH",'MAXES+CHART'!$D$18*CX38, IF(CT38="DEADLIFT",'MAXES+CHART'!$D$19*CX38,))),5),MROUND(IF(CT38="SQUAT",'MAXES+CHART'!$D$17*CX38, IF(CT38="BENCH",'MAXES+CHART'!$D$18*CX38, IF(CT38="DEADLIFT",'MAXES+CHART'!$D$19*CX38,))),2.5))),"")</f>
        <v xml:space="preserve"> </v>
      </c>
      <c r="DA38" s="95"/>
      <c r="DC38" s="201"/>
      <c r="DE38" s="57" t="str">
        <f t="shared" si="55"/>
        <v/>
      </c>
      <c r="DF38" s="57" t="str">
        <f t="shared" si="56"/>
        <v/>
      </c>
      <c r="DG38" s="57" t="str">
        <f t="shared" si="57"/>
        <v/>
      </c>
      <c r="DH38" s="57" t="str">
        <f t="shared" si="58"/>
        <v/>
      </c>
      <c r="DI38" s="57" t="str">
        <f t="shared" si="59"/>
        <v/>
      </c>
      <c r="DJ38" s="57" t="str">
        <f t="shared" si="60"/>
        <v/>
      </c>
      <c r="DL38" s="39"/>
      <c r="DM38" s="58" t="str">
        <f t="shared" ref="DM38:DM42" si="182">$DM$37</f>
        <v>ACC</v>
      </c>
      <c r="DN38" s="90" t="str">
        <f t="shared" ref="DN38:DN42" si="183">$DN$37</f>
        <v>Chest Supported Row</v>
      </c>
      <c r="DO38" s="86" t="str">
        <f t="shared" si="63"/>
        <v/>
      </c>
      <c r="DP38" s="78" t="str">
        <f t="shared" si="64"/>
        <v/>
      </c>
      <c r="DQ38" s="79" t="str">
        <f t="shared" si="65"/>
        <v/>
      </c>
      <c r="DR38" s="78" t="str">
        <f>IFERROR(IF(DM38="ACC"," ",IF('MAXES+CHART'!$D$16="lbs",MROUND(IF(DM38="SQUAT",'MAXES+CHART'!$D$17*DQ38, IF(DM38="BENCH",'MAXES+CHART'!$D$18*DQ38, IF(DM38="DEADLIFT",'MAXES+CHART'!$D$19*DQ38,))),5),MROUND(IF(DM38="SQUAT",'MAXES+CHART'!$D$17*DQ38, IF(DM38="BENCH",'MAXES+CHART'!$D$18*DQ38, IF(DM38="DEADLIFT",'MAXES+CHART'!$D$19*DQ38,))),2.5))),"")</f>
        <v xml:space="preserve"> </v>
      </c>
      <c r="DT38" s="95"/>
      <c r="DV38" s="201"/>
      <c r="DX38" s="57" t="str">
        <f t="shared" si="66"/>
        <v/>
      </c>
      <c r="DY38" s="57" t="str">
        <f t="shared" si="67"/>
        <v/>
      </c>
      <c r="DZ38" s="57" t="str">
        <f t="shared" si="68"/>
        <v/>
      </c>
      <c r="EA38" s="57" t="str">
        <f t="shared" si="69"/>
        <v/>
      </c>
      <c r="EB38" s="57" t="str">
        <f t="shared" si="70"/>
        <v/>
      </c>
      <c r="EC38" s="57" t="str">
        <f t="shared" si="71"/>
        <v/>
      </c>
      <c r="EE38" s="39"/>
      <c r="EF38" s="58" t="str">
        <f t="shared" ref="EF38:EF42" si="184">$EF$37</f>
        <v>ACC</v>
      </c>
      <c r="EG38" s="90" t="str">
        <f t="shared" ref="EG38:EG42" si="185">$EG$37</f>
        <v>Chest Supported Row</v>
      </c>
      <c r="EH38" s="86" t="str">
        <f t="shared" si="125"/>
        <v/>
      </c>
      <c r="EI38" s="78" t="str">
        <f t="shared" si="126"/>
        <v/>
      </c>
      <c r="EJ38" s="79" t="str">
        <f t="shared" si="127"/>
        <v/>
      </c>
      <c r="EK38" s="78" t="str">
        <f>IFERROR(IF(EF38="ACC"," ",IF('MAXES+CHART'!$D$16="lbs",MROUND(IF(EF38="SQUAT",'MAXES+CHART'!$D$17*EJ38, IF(EF38="BENCH",'MAXES+CHART'!$D$18*EJ38, IF(EF38="DEADLIFT",'MAXES+CHART'!$D$19*EJ38,))),5),MROUND(IF(EF38="SQUAT",'MAXES+CHART'!$D$17*EJ38, IF(EF38="BENCH",'MAXES+CHART'!$D$18*EJ38, IF(EF38="DEADLIFT",'MAXES+CHART'!$D$19*EJ38,))),2.5))),"")</f>
        <v xml:space="preserve"> </v>
      </c>
      <c r="EM38" s="95"/>
      <c r="EO38" s="201"/>
      <c r="EQ38" s="57" t="str">
        <f t="shared" si="74"/>
        <v/>
      </c>
      <c r="ER38" s="57" t="str">
        <f t="shared" si="75"/>
        <v/>
      </c>
      <c r="ES38" s="57" t="str">
        <f t="shared" si="76"/>
        <v/>
      </c>
      <c r="ET38" s="57" t="str">
        <f t="shared" si="77"/>
        <v/>
      </c>
      <c r="EU38" s="57" t="str">
        <f t="shared" si="78"/>
        <v/>
      </c>
      <c r="EV38" s="57" t="str">
        <f t="shared" si="79"/>
        <v/>
      </c>
      <c r="EY38" s="39"/>
      <c r="EZ38" s="58" t="str">
        <f t="shared" ref="EZ38:EZ42" si="186">$EZ$37</f>
        <v>ACC</v>
      </c>
      <c r="FA38" s="90" t="str">
        <f t="shared" ref="FA38:FA42" si="187">$FA$37</f>
        <v>Chest Supported Row</v>
      </c>
      <c r="FB38" s="86" t="str">
        <f t="shared" si="82"/>
        <v/>
      </c>
      <c r="FC38" s="78" t="str">
        <f t="shared" si="83"/>
        <v/>
      </c>
      <c r="FD38" s="79" t="str">
        <f t="shared" si="84"/>
        <v/>
      </c>
      <c r="FE38" s="78" t="str">
        <f>IFERROR(IF(EZ38="ACC"," ",IF('MAXES+CHART'!$D$16="lbs",MROUND(IF(EZ38="SQUAT",'MAXES+CHART'!$D$17*FD38, IF(EZ38="BENCH",'MAXES+CHART'!$D$18*FD38, IF(EZ38="DEADLIFT",'MAXES+CHART'!$D$19*FD38,))),5),MROUND(IF(EZ38="SQUAT",'MAXES+CHART'!$D$17*FD38, IF(EZ38="BENCH",'MAXES+CHART'!$D$18*FD38, IF(EZ38="DEADLIFT",'MAXES+CHART'!$D$19*FD38,))),2.5))),"")</f>
        <v xml:space="preserve"> </v>
      </c>
      <c r="FG38" s="124"/>
      <c r="FI38" s="207"/>
      <c r="FK38" s="57" t="str">
        <f t="shared" si="85"/>
        <v/>
      </c>
      <c r="FL38" s="57" t="str">
        <f t="shared" si="86"/>
        <v/>
      </c>
      <c r="FM38" s="57" t="str">
        <f t="shared" si="87"/>
        <v/>
      </c>
      <c r="FN38" s="57" t="str">
        <f t="shared" si="88"/>
        <v/>
      </c>
      <c r="FO38" s="57" t="str">
        <f t="shared" si="89"/>
        <v/>
      </c>
      <c r="FP38" s="57" t="str">
        <f t="shared" si="90"/>
        <v/>
      </c>
      <c r="FQ38" s="39"/>
      <c r="FR38" s="58" t="str">
        <f t="shared" ref="FR38:FR42" si="188">$FR$37</f>
        <v>ACC</v>
      </c>
      <c r="FS38" s="90" t="str">
        <f t="shared" ref="FS38:FS42" si="189">$FS$37</f>
        <v>Chest Supported Row</v>
      </c>
      <c r="FT38" s="86" t="str">
        <f t="shared" si="93"/>
        <v/>
      </c>
      <c r="FU38" s="78" t="str">
        <f t="shared" si="94"/>
        <v/>
      </c>
      <c r="FV38" s="79" t="str">
        <f t="shared" si="95"/>
        <v/>
      </c>
      <c r="FW38" s="78" t="str">
        <f>IFERROR(IF(FR38="ACC"," ",IF('MAXES+CHART'!$D$16="lbs",MROUND(IF(FR38="SQUAT",'MAXES+CHART'!$D$17*FV38, IF(FR38="BENCH",'MAXES+CHART'!$D$18*FV38, IF(FR38="DEADLIFT",'MAXES+CHART'!$D$19*FV38,))),5),MROUND(IF(FR38="SQUAT",'MAXES+CHART'!$D$17*FV38, IF(FR38="BENCH",'MAXES+CHART'!$D$18*FV38, IF(FR38="DEADLIFT",'MAXES+CHART'!$D$19*FV38,))),2.5))),"")</f>
        <v xml:space="preserve"> </v>
      </c>
      <c r="FY38" s="95"/>
      <c r="GA38" s="201"/>
      <c r="GC38" s="57" t="str">
        <f t="shared" si="96"/>
        <v/>
      </c>
      <c r="GD38" s="57" t="str">
        <f t="shared" si="97"/>
        <v/>
      </c>
      <c r="GE38" s="57" t="str">
        <f t="shared" si="98"/>
        <v/>
      </c>
      <c r="GF38" s="57" t="str">
        <f t="shared" si="99"/>
        <v/>
      </c>
      <c r="GG38" s="57" t="str">
        <f t="shared" si="100"/>
        <v/>
      </c>
      <c r="GH38" s="57" t="str">
        <f t="shared" si="101"/>
        <v/>
      </c>
      <c r="GJ38" s="39"/>
      <c r="GK38" s="58" t="str">
        <f t="shared" ref="GK38:GK42" si="190">$GK$37</f>
        <v>ACC</v>
      </c>
      <c r="GL38" s="90" t="str">
        <f t="shared" ref="GL38:GL42" si="191">$GL$37</f>
        <v>Chest Supported Row</v>
      </c>
      <c r="GM38" s="86" t="str">
        <f t="shared" si="104"/>
        <v/>
      </c>
      <c r="GN38" s="78" t="str">
        <f t="shared" si="105"/>
        <v/>
      </c>
      <c r="GO38" s="79" t="str">
        <f t="shared" si="106"/>
        <v/>
      </c>
      <c r="GP38" s="78" t="str">
        <f>IFERROR(IF(GK38="ACC"," ",IF('MAXES+CHART'!$D$16="lbs",MROUND(IF(GK38="SQUAT",'MAXES+CHART'!$D$17*GO38, IF(GK38="BENCH",'MAXES+CHART'!$D$18*GO38, IF(GK38="DEADLIFT",'MAXES+CHART'!$D$19*GO38,))),5),MROUND(IF(GK38="SQUAT",'MAXES+CHART'!$D$17*GO38, IF(GK38="BENCH",'MAXES+CHART'!$D$18*GO38, IF(GK38="DEADLIFT",'MAXES+CHART'!$D$19*GO38,))),2.5))),"")</f>
        <v xml:space="preserve"> </v>
      </c>
      <c r="GR38" s="95"/>
      <c r="GT38" s="201"/>
      <c r="GV38" s="57" t="str">
        <f t="shared" si="107"/>
        <v/>
      </c>
      <c r="GW38" s="57" t="str">
        <f t="shared" si="108"/>
        <v/>
      </c>
      <c r="GX38" s="57" t="str">
        <f t="shared" si="109"/>
        <v/>
      </c>
      <c r="GY38" s="57" t="str">
        <f t="shared" si="110"/>
        <v/>
      </c>
      <c r="GZ38" s="57" t="str">
        <f t="shared" si="111"/>
        <v/>
      </c>
      <c r="HA38" s="57" t="str">
        <f t="shared" si="112"/>
        <v/>
      </c>
      <c r="HC38" s="39"/>
      <c r="HD38" s="58" t="str">
        <f t="shared" ref="HD38:HD42" si="192">$HD$37</f>
        <v>ACC</v>
      </c>
      <c r="HE38" s="90" t="str">
        <f t="shared" ref="HE38:HE42" si="193">$HE$37</f>
        <v>Chest Supported Row</v>
      </c>
      <c r="HF38" s="86" t="str">
        <f t="shared" si="115"/>
        <v/>
      </c>
      <c r="HG38" s="78" t="str">
        <f t="shared" si="116"/>
        <v/>
      </c>
      <c r="HH38" s="79" t="str">
        <f t="shared" si="117"/>
        <v/>
      </c>
      <c r="HI38" s="78" t="str">
        <f>IFERROR(IF(HD38="ACC"," ",IF('MAXES+CHART'!$D$16="lbs",MROUND(IF(HD38="SQUAT",'MAXES+CHART'!$D$17*HH38, IF(HD38="BENCH",'MAXES+CHART'!$D$18*HH38, IF(HD38="DEADLIFT",'MAXES+CHART'!$D$19*HH38,))),5),MROUND(IF(HD38="SQUAT",'MAXES+CHART'!$D$17*HH38, IF(HD38="BENCH",'MAXES+CHART'!$D$18*HH38, IF(HD38="DEADLIFT",'MAXES+CHART'!$D$19*HH38,))),2.5))),"")</f>
        <v xml:space="preserve"> </v>
      </c>
      <c r="HK38" s="95"/>
      <c r="HM38" s="201"/>
      <c r="HO38" s="57" t="str">
        <f t="shared" si="118"/>
        <v/>
      </c>
      <c r="HP38" s="57" t="str">
        <f t="shared" si="119"/>
        <v/>
      </c>
      <c r="HQ38" s="57" t="str">
        <f t="shared" si="120"/>
        <v/>
      </c>
      <c r="HR38" s="57" t="str">
        <f t="shared" si="121"/>
        <v/>
      </c>
      <c r="HS38" s="57" t="str">
        <f t="shared" si="122"/>
        <v/>
      </c>
      <c r="HT38" s="57" t="str">
        <f t="shared" si="123"/>
        <v/>
      </c>
    </row>
    <row r="39" spans="3:228" hidden="1" outlineLevel="2">
      <c r="C39" s="39"/>
      <c r="D39" s="58" t="str">
        <f t="shared" ref="D39:D42" si="194">$D$37</f>
        <v>ACC</v>
      </c>
      <c r="E39" s="91" t="str">
        <f t="shared" ref="E39:E42" si="195">$E$37</f>
        <v>Chest Supported Row</v>
      </c>
      <c r="F39" s="85"/>
      <c r="G39" s="76"/>
      <c r="H39" s="77"/>
      <c r="I39" s="76" t="str">
        <f>IF(D39="ACC"," ",IF('MAXES+CHART'!$D$16="lbs",MROUND(IF(D39="SQUAT",'MAXES+CHART'!$D$17*H39, IF(D39="BENCH",'MAXES+CHART'!$D$18*H39, IF(D39="DEADLIFT",'MAXES+CHART'!$D$19*H39,))),5),MROUND(IF(D39="SQUAT",'MAXES+CHART'!$D$17*H39, IF(D39="BENCH",'MAXES+CHART'!$D$18*H39, IF(D39="DEADLIFT",'MAXES+CHART'!$D$19*H39,))),2.5)))</f>
        <v xml:space="preserve"> </v>
      </c>
      <c r="K39" s="95"/>
      <c r="M39" s="202"/>
      <c r="O39" s="57" t="str">
        <f t="shared" si="0"/>
        <v/>
      </c>
      <c r="P39" s="57" t="str">
        <f t="shared" si="1"/>
        <v/>
      </c>
      <c r="Q39" s="57" t="str">
        <f t="shared" si="2"/>
        <v/>
      </c>
      <c r="R39" s="57" t="str">
        <f t="shared" si="3"/>
        <v/>
      </c>
      <c r="S39" s="57" t="str">
        <f t="shared" si="4"/>
        <v/>
      </c>
      <c r="T39" s="57" t="str">
        <f t="shared" si="5"/>
        <v/>
      </c>
      <c r="U39" s="39"/>
      <c r="V39" s="58" t="str">
        <f t="shared" ref="V39:V42" si="196">$V$37</f>
        <v>ACC</v>
      </c>
      <c r="W39" s="91" t="str">
        <f t="shared" si="173"/>
        <v>Chest Supported Row</v>
      </c>
      <c r="X39" s="85" t="str">
        <f t="shared" si="8"/>
        <v/>
      </c>
      <c r="Y39" s="76" t="str">
        <f t="shared" si="9"/>
        <v/>
      </c>
      <c r="Z39" s="77" t="str">
        <f t="shared" si="10"/>
        <v/>
      </c>
      <c r="AA39" s="76" t="str">
        <f>IFERROR(IF(V39="ACC"," ",IF('MAXES+CHART'!$D$16="lbs",MROUND(IF(V39="SQUAT",'MAXES+CHART'!$D$17*Z39, IF(V39="BENCH",'MAXES+CHART'!$D$18*Z39, IF(V39="DEADLIFT",'MAXES+CHART'!$D$19*Z39,))),5),MROUND(IF(V39="SQUAT",'MAXES+CHART'!$D$17*Z39, IF(V39="BENCH",'MAXES+CHART'!$D$18*Z39, IF(V39="DEADLIFT",'MAXES+CHART'!$D$19*Z39,))),2.5))),"")</f>
        <v xml:space="preserve"> </v>
      </c>
      <c r="AC39" s="95"/>
      <c r="AE39" s="202"/>
      <c r="AG39" s="57" t="str">
        <f t="shared" si="11"/>
        <v/>
      </c>
      <c r="AH39" s="57" t="str">
        <f t="shared" si="12"/>
        <v/>
      </c>
      <c r="AI39" s="57" t="str">
        <f t="shared" si="13"/>
        <v/>
      </c>
      <c r="AJ39" s="57" t="str">
        <f t="shared" si="14"/>
        <v/>
      </c>
      <c r="AK39" s="57" t="str">
        <f t="shared" si="15"/>
        <v/>
      </c>
      <c r="AL39" s="57" t="str">
        <f t="shared" si="16"/>
        <v/>
      </c>
      <c r="AN39" s="39"/>
      <c r="AO39" s="58" t="str">
        <f t="shared" si="174"/>
        <v>ACC</v>
      </c>
      <c r="AP39" s="91" t="str">
        <f t="shared" si="175"/>
        <v>Chest Supported Row</v>
      </c>
      <c r="AQ39" s="85" t="str">
        <f t="shared" si="19"/>
        <v/>
      </c>
      <c r="AR39" s="76" t="str">
        <f t="shared" si="20"/>
        <v/>
      </c>
      <c r="AS39" s="77" t="str">
        <f t="shared" si="21"/>
        <v/>
      </c>
      <c r="AT39" s="76" t="str">
        <f>IFERROR(IF(AO39="ACC"," ",IF('MAXES+CHART'!$D$16="lbs",MROUND(IF(AO39="SQUAT",'MAXES+CHART'!$D$17*AS39, IF(AO39="BENCH",'MAXES+CHART'!$D$18*AS39, IF(AO39="DEADLIFT",'MAXES+CHART'!$D$19*AS39,))),5),MROUND(IF(AO39="SQUAT",'MAXES+CHART'!$D$17*AS39, IF(AO39="BENCH",'MAXES+CHART'!$D$18*AS39, IF(AO39="DEADLIFT",'MAXES+CHART'!$D$19*AS39,))),2.5))),"")</f>
        <v xml:space="preserve"> </v>
      </c>
      <c r="AV39" s="95"/>
      <c r="AX39" s="202"/>
      <c r="AZ39" s="57" t="str">
        <f t="shared" si="22"/>
        <v/>
      </c>
      <c r="BA39" s="57" t="str">
        <f t="shared" si="23"/>
        <v/>
      </c>
      <c r="BB39" s="57" t="str">
        <f t="shared" si="24"/>
        <v/>
      </c>
      <c r="BC39" s="57" t="str">
        <f t="shared" si="25"/>
        <v/>
      </c>
      <c r="BD39" s="57" t="str">
        <f t="shared" si="26"/>
        <v/>
      </c>
      <c r="BE39" s="57" t="str">
        <f t="shared" si="27"/>
        <v/>
      </c>
      <c r="BG39" s="39"/>
      <c r="BH39" s="58" t="str">
        <f t="shared" si="176"/>
        <v>ACC</v>
      </c>
      <c r="BI39" s="91" t="str">
        <f t="shared" si="177"/>
        <v>Chest Supported Row</v>
      </c>
      <c r="BJ39" s="85" t="str">
        <f t="shared" si="30"/>
        <v/>
      </c>
      <c r="BK39" s="76" t="str">
        <f t="shared" si="31"/>
        <v/>
      </c>
      <c r="BL39" s="77" t="str">
        <f t="shared" si="32"/>
        <v/>
      </c>
      <c r="BM39" s="76" t="str">
        <f>IFERROR(IF(BH39="ACC"," ",IF('MAXES+CHART'!$D$16="lbs",MROUND(IF(BH39="SQUAT",'MAXES+CHART'!$D$17*BL39, IF(BH39="BENCH",'MAXES+CHART'!$D$18*BL39, IF(BH39="DEADLIFT",'MAXES+CHART'!$D$19*BL39,))),5),MROUND(IF(BH39="SQUAT",'MAXES+CHART'!$D$17*BL39, IF(BH39="BENCH",'MAXES+CHART'!$D$18*BL39, IF(BH39="DEADLIFT",'MAXES+CHART'!$D$19*BL39,))),2.5))),"")</f>
        <v xml:space="preserve"> </v>
      </c>
      <c r="BO39" s="95"/>
      <c r="BQ39" s="202"/>
      <c r="BS39" s="57" t="str">
        <f t="shared" si="33"/>
        <v/>
      </c>
      <c r="BT39" s="57" t="str">
        <f t="shared" si="34"/>
        <v/>
      </c>
      <c r="BU39" s="57" t="str">
        <f t="shared" si="35"/>
        <v/>
      </c>
      <c r="BV39" s="57" t="str">
        <f t="shared" si="36"/>
        <v/>
      </c>
      <c r="BW39" s="57" t="str">
        <f t="shared" si="37"/>
        <v/>
      </c>
      <c r="BX39" s="57" t="str">
        <f t="shared" si="38"/>
        <v/>
      </c>
      <c r="CA39" s="39"/>
      <c r="CB39" s="58" t="str">
        <f t="shared" si="178"/>
        <v>ACC</v>
      </c>
      <c r="CC39" s="91" t="str">
        <f t="shared" si="179"/>
        <v>Chest Supported Row</v>
      </c>
      <c r="CD39" s="85" t="str">
        <f t="shared" si="41"/>
        <v/>
      </c>
      <c r="CE39" s="76" t="str">
        <f t="shared" si="42"/>
        <v/>
      </c>
      <c r="CF39" s="77" t="str">
        <f t="shared" si="43"/>
        <v/>
      </c>
      <c r="CG39" s="76" t="str">
        <f>IFERROR(IF(CB39="ACC"," ",IF('MAXES+CHART'!$D$16="lbs",MROUND(IF(CB39="SQUAT",'MAXES+CHART'!$D$17*CF39, IF(CB39="BENCH",'MAXES+CHART'!$D$18*CF39, IF(CB39="DEADLIFT",'MAXES+CHART'!$D$19*CF39,))),5),MROUND(IF(CB39="SQUAT",'MAXES+CHART'!$D$17*CF39, IF(CB39="BENCH",'MAXES+CHART'!$D$18*CF39, IF(CB39="DEADLIFT",'MAXES+CHART'!$D$19*CF39,))),2.5))),"")</f>
        <v xml:space="preserve"> </v>
      </c>
      <c r="CI39" s="95"/>
      <c r="CK39" s="202"/>
      <c r="CM39" s="57" t="str">
        <f t="shared" si="44"/>
        <v/>
      </c>
      <c r="CN39" s="57" t="str">
        <f t="shared" si="45"/>
        <v/>
      </c>
      <c r="CO39" s="57" t="str">
        <f t="shared" si="46"/>
        <v/>
      </c>
      <c r="CP39" s="57" t="str">
        <f t="shared" si="47"/>
        <v/>
      </c>
      <c r="CQ39" s="57" t="str">
        <f t="shared" si="48"/>
        <v/>
      </c>
      <c r="CR39" s="57" t="str">
        <f t="shared" si="49"/>
        <v/>
      </c>
      <c r="CS39" s="39"/>
      <c r="CT39" s="58" t="str">
        <f t="shared" si="180"/>
        <v>ACC</v>
      </c>
      <c r="CU39" s="91" t="str">
        <f t="shared" si="181"/>
        <v>Chest Supported Row</v>
      </c>
      <c r="CV39" s="85" t="str">
        <f t="shared" si="52"/>
        <v/>
      </c>
      <c r="CW39" s="76" t="str">
        <f t="shared" si="53"/>
        <v/>
      </c>
      <c r="CX39" s="77" t="str">
        <f t="shared" si="54"/>
        <v/>
      </c>
      <c r="CY39" s="76" t="str">
        <f>IFERROR(IF(CT39="ACC"," ",IF('MAXES+CHART'!$D$16="lbs",MROUND(IF(CT39="SQUAT",'MAXES+CHART'!$D$17*CX39, IF(CT39="BENCH",'MAXES+CHART'!$D$18*CX39, IF(CT39="DEADLIFT",'MAXES+CHART'!$D$19*CX39,))),5),MROUND(IF(CT39="SQUAT",'MAXES+CHART'!$D$17*CX39, IF(CT39="BENCH",'MAXES+CHART'!$D$18*CX39, IF(CT39="DEADLIFT",'MAXES+CHART'!$D$19*CX39,))),2.5))),"")</f>
        <v xml:space="preserve"> </v>
      </c>
      <c r="DA39" s="95"/>
      <c r="DC39" s="202"/>
      <c r="DE39" s="57" t="str">
        <f t="shared" si="55"/>
        <v/>
      </c>
      <c r="DF39" s="57" t="str">
        <f t="shared" si="56"/>
        <v/>
      </c>
      <c r="DG39" s="57" t="str">
        <f t="shared" si="57"/>
        <v/>
      </c>
      <c r="DH39" s="57" t="str">
        <f t="shared" si="58"/>
        <v/>
      </c>
      <c r="DI39" s="57" t="str">
        <f t="shared" si="59"/>
        <v/>
      </c>
      <c r="DJ39" s="57" t="str">
        <f t="shared" si="60"/>
        <v/>
      </c>
      <c r="DL39" s="39"/>
      <c r="DM39" s="58" t="str">
        <f t="shared" si="182"/>
        <v>ACC</v>
      </c>
      <c r="DN39" s="91" t="str">
        <f t="shared" si="183"/>
        <v>Chest Supported Row</v>
      </c>
      <c r="DO39" s="85" t="str">
        <f t="shared" si="63"/>
        <v/>
      </c>
      <c r="DP39" s="76" t="str">
        <f t="shared" si="64"/>
        <v/>
      </c>
      <c r="DQ39" s="77" t="str">
        <f t="shared" si="65"/>
        <v/>
      </c>
      <c r="DR39" s="76" t="str">
        <f>IFERROR(IF(DM39="ACC"," ",IF('MAXES+CHART'!$D$16="lbs",MROUND(IF(DM39="SQUAT",'MAXES+CHART'!$D$17*DQ39, IF(DM39="BENCH",'MAXES+CHART'!$D$18*DQ39, IF(DM39="DEADLIFT",'MAXES+CHART'!$D$19*DQ39,))),5),MROUND(IF(DM39="SQUAT",'MAXES+CHART'!$D$17*DQ39, IF(DM39="BENCH",'MAXES+CHART'!$D$18*DQ39, IF(DM39="DEADLIFT",'MAXES+CHART'!$D$19*DQ39,))),2.5))),"")</f>
        <v xml:space="preserve"> </v>
      </c>
      <c r="DT39" s="95"/>
      <c r="DV39" s="202"/>
      <c r="DX39" s="57" t="str">
        <f t="shared" si="66"/>
        <v/>
      </c>
      <c r="DY39" s="57" t="str">
        <f t="shared" si="67"/>
        <v/>
      </c>
      <c r="DZ39" s="57" t="str">
        <f t="shared" si="68"/>
        <v/>
      </c>
      <c r="EA39" s="57" t="str">
        <f t="shared" si="69"/>
        <v/>
      </c>
      <c r="EB39" s="57" t="str">
        <f t="shared" si="70"/>
        <v/>
      </c>
      <c r="EC39" s="57" t="str">
        <f t="shared" si="71"/>
        <v/>
      </c>
      <c r="EE39" s="39"/>
      <c r="EF39" s="58" t="str">
        <f t="shared" si="184"/>
        <v>ACC</v>
      </c>
      <c r="EG39" s="91" t="str">
        <f t="shared" si="185"/>
        <v>Chest Supported Row</v>
      </c>
      <c r="EH39" s="85" t="str">
        <f t="shared" si="125"/>
        <v/>
      </c>
      <c r="EI39" s="76" t="str">
        <f t="shared" si="126"/>
        <v/>
      </c>
      <c r="EJ39" s="77" t="str">
        <f t="shared" si="127"/>
        <v/>
      </c>
      <c r="EK39" s="76" t="str">
        <f>IFERROR(IF(EF39="ACC"," ",IF('MAXES+CHART'!$D$16="lbs",MROUND(IF(EF39="SQUAT",'MAXES+CHART'!$D$17*EJ39, IF(EF39="BENCH",'MAXES+CHART'!$D$18*EJ39, IF(EF39="DEADLIFT",'MAXES+CHART'!$D$19*EJ39,))),5),MROUND(IF(EF39="SQUAT",'MAXES+CHART'!$D$17*EJ39, IF(EF39="BENCH",'MAXES+CHART'!$D$18*EJ39, IF(EF39="DEADLIFT",'MAXES+CHART'!$D$19*EJ39,))),2.5))),"")</f>
        <v xml:space="preserve"> </v>
      </c>
      <c r="EM39" s="95"/>
      <c r="EO39" s="202"/>
      <c r="EQ39" s="57" t="str">
        <f t="shared" si="74"/>
        <v/>
      </c>
      <c r="ER39" s="57" t="str">
        <f t="shared" si="75"/>
        <v/>
      </c>
      <c r="ES39" s="57" t="str">
        <f t="shared" si="76"/>
        <v/>
      </c>
      <c r="ET39" s="57" t="str">
        <f t="shared" si="77"/>
        <v/>
      </c>
      <c r="EU39" s="57" t="str">
        <f t="shared" si="78"/>
        <v/>
      </c>
      <c r="EV39" s="57" t="str">
        <f t="shared" si="79"/>
        <v/>
      </c>
      <c r="EY39" s="39"/>
      <c r="EZ39" s="58" t="str">
        <f t="shared" si="186"/>
        <v>ACC</v>
      </c>
      <c r="FA39" s="91" t="str">
        <f t="shared" si="187"/>
        <v>Chest Supported Row</v>
      </c>
      <c r="FB39" s="85" t="str">
        <f t="shared" si="82"/>
        <v/>
      </c>
      <c r="FC39" s="76" t="str">
        <f t="shared" si="83"/>
        <v/>
      </c>
      <c r="FD39" s="77" t="str">
        <f t="shared" si="84"/>
        <v/>
      </c>
      <c r="FE39" s="76" t="str">
        <f>IFERROR(IF(EZ39="ACC"," ",IF('MAXES+CHART'!$D$16="lbs",MROUND(IF(EZ39="SQUAT",'MAXES+CHART'!$D$17*FD39, IF(EZ39="BENCH",'MAXES+CHART'!$D$18*FD39, IF(EZ39="DEADLIFT",'MAXES+CHART'!$D$19*FD39,))),5),MROUND(IF(EZ39="SQUAT",'MAXES+CHART'!$D$17*FD39, IF(EZ39="BENCH",'MAXES+CHART'!$D$18*FD39, IF(EZ39="DEADLIFT",'MAXES+CHART'!$D$19*FD39,))),2.5))),"")</f>
        <v xml:space="preserve"> </v>
      </c>
      <c r="FG39" s="124"/>
      <c r="FI39" s="208"/>
      <c r="FK39" s="57" t="str">
        <f t="shared" si="85"/>
        <v/>
      </c>
      <c r="FL39" s="57" t="str">
        <f t="shared" si="86"/>
        <v/>
      </c>
      <c r="FM39" s="57" t="str">
        <f t="shared" si="87"/>
        <v/>
      </c>
      <c r="FN39" s="57" t="str">
        <f t="shared" si="88"/>
        <v/>
      </c>
      <c r="FO39" s="57" t="str">
        <f t="shared" si="89"/>
        <v/>
      </c>
      <c r="FP39" s="57" t="str">
        <f t="shared" si="90"/>
        <v/>
      </c>
      <c r="FQ39" s="39"/>
      <c r="FR39" s="58" t="str">
        <f t="shared" si="188"/>
        <v>ACC</v>
      </c>
      <c r="FS39" s="91" t="str">
        <f t="shared" si="189"/>
        <v>Chest Supported Row</v>
      </c>
      <c r="FT39" s="85" t="str">
        <f t="shared" si="93"/>
        <v/>
      </c>
      <c r="FU39" s="76" t="str">
        <f t="shared" si="94"/>
        <v/>
      </c>
      <c r="FV39" s="77" t="str">
        <f t="shared" si="95"/>
        <v/>
      </c>
      <c r="FW39" s="76" t="str">
        <f>IFERROR(IF(FR39="ACC"," ",IF('MAXES+CHART'!$D$16="lbs",MROUND(IF(FR39="SQUAT",'MAXES+CHART'!$D$17*FV39, IF(FR39="BENCH",'MAXES+CHART'!$D$18*FV39, IF(FR39="DEADLIFT",'MAXES+CHART'!$D$19*FV39,))),5),MROUND(IF(FR39="SQUAT",'MAXES+CHART'!$D$17*FV39, IF(FR39="BENCH",'MAXES+CHART'!$D$18*FV39, IF(FR39="DEADLIFT",'MAXES+CHART'!$D$19*FV39,))),2.5))),"")</f>
        <v xml:space="preserve"> </v>
      </c>
      <c r="FY39" s="95"/>
      <c r="GA39" s="202"/>
      <c r="GC39" s="57" t="str">
        <f t="shared" si="96"/>
        <v/>
      </c>
      <c r="GD39" s="57" t="str">
        <f t="shared" si="97"/>
        <v/>
      </c>
      <c r="GE39" s="57" t="str">
        <f t="shared" si="98"/>
        <v/>
      </c>
      <c r="GF39" s="57" t="str">
        <f t="shared" si="99"/>
        <v/>
      </c>
      <c r="GG39" s="57" t="str">
        <f t="shared" si="100"/>
        <v/>
      </c>
      <c r="GH39" s="57" t="str">
        <f t="shared" si="101"/>
        <v/>
      </c>
      <c r="GJ39" s="39"/>
      <c r="GK39" s="58" t="str">
        <f t="shared" si="190"/>
        <v>ACC</v>
      </c>
      <c r="GL39" s="91" t="str">
        <f t="shared" si="191"/>
        <v>Chest Supported Row</v>
      </c>
      <c r="GM39" s="85" t="str">
        <f t="shared" si="104"/>
        <v/>
      </c>
      <c r="GN39" s="76" t="str">
        <f t="shared" si="105"/>
        <v/>
      </c>
      <c r="GO39" s="77" t="str">
        <f t="shared" si="106"/>
        <v/>
      </c>
      <c r="GP39" s="76" t="str">
        <f>IFERROR(IF(GK39="ACC"," ",IF('MAXES+CHART'!$D$16="lbs",MROUND(IF(GK39="SQUAT",'MAXES+CHART'!$D$17*GO39, IF(GK39="BENCH",'MAXES+CHART'!$D$18*GO39, IF(GK39="DEADLIFT",'MAXES+CHART'!$D$19*GO39,))),5),MROUND(IF(GK39="SQUAT",'MAXES+CHART'!$D$17*GO39, IF(GK39="BENCH",'MAXES+CHART'!$D$18*GO39, IF(GK39="DEADLIFT",'MAXES+CHART'!$D$19*GO39,))),2.5))),"")</f>
        <v xml:space="preserve"> </v>
      </c>
      <c r="GR39" s="95"/>
      <c r="GT39" s="202"/>
      <c r="GV39" s="57" t="str">
        <f t="shared" si="107"/>
        <v/>
      </c>
      <c r="GW39" s="57" t="str">
        <f t="shared" si="108"/>
        <v/>
      </c>
      <c r="GX39" s="57" t="str">
        <f t="shared" si="109"/>
        <v/>
      </c>
      <c r="GY39" s="57" t="str">
        <f t="shared" si="110"/>
        <v/>
      </c>
      <c r="GZ39" s="57" t="str">
        <f t="shared" si="111"/>
        <v/>
      </c>
      <c r="HA39" s="57" t="str">
        <f t="shared" si="112"/>
        <v/>
      </c>
      <c r="HC39" s="39"/>
      <c r="HD39" s="58" t="str">
        <f t="shared" si="192"/>
        <v>ACC</v>
      </c>
      <c r="HE39" s="91" t="str">
        <f t="shared" si="193"/>
        <v>Chest Supported Row</v>
      </c>
      <c r="HF39" s="85" t="str">
        <f t="shared" si="115"/>
        <v/>
      </c>
      <c r="HG39" s="76" t="str">
        <f t="shared" si="116"/>
        <v/>
      </c>
      <c r="HH39" s="77" t="str">
        <f t="shared" si="117"/>
        <v/>
      </c>
      <c r="HI39" s="76" t="str">
        <f>IFERROR(IF(HD39="ACC"," ",IF('MAXES+CHART'!$D$16="lbs",MROUND(IF(HD39="SQUAT",'MAXES+CHART'!$D$17*HH39, IF(HD39="BENCH",'MAXES+CHART'!$D$18*HH39, IF(HD39="DEADLIFT",'MAXES+CHART'!$D$19*HH39,))),5),MROUND(IF(HD39="SQUAT",'MAXES+CHART'!$D$17*HH39, IF(HD39="BENCH",'MAXES+CHART'!$D$18*HH39, IF(HD39="DEADLIFT",'MAXES+CHART'!$D$19*HH39,))),2.5))),"")</f>
        <v xml:space="preserve"> </v>
      </c>
      <c r="HK39" s="95"/>
      <c r="HM39" s="202"/>
      <c r="HO39" s="57" t="str">
        <f t="shared" si="118"/>
        <v/>
      </c>
      <c r="HP39" s="57" t="str">
        <f t="shared" si="119"/>
        <v/>
      </c>
      <c r="HQ39" s="57" t="str">
        <f t="shared" si="120"/>
        <v/>
      </c>
      <c r="HR39" s="57" t="str">
        <f t="shared" si="121"/>
        <v/>
      </c>
      <c r="HS39" s="57" t="str">
        <f t="shared" si="122"/>
        <v/>
      </c>
      <c r="HT39" s="57" t="str">
        <f t="shared" si="123"/>
        <v/>
      </c>
    </row>
    <row r="40" spans="3:228" hidden="1" outlineLevel="2">
      <c r="C40" s="39"/>
      <c r="D40" s="58" t="str">
        <f t="shared" si="194"/>
        <v>ACC</v>
      </c>
      <c r="E40" s="90" t="str">
        <f t="shared" si="195"/>
        <v>Chest Supported Row</v>
      </c>
      <c r="F40" s="86"/>
      <c r="G40" s="78"/>
      <c r="H40" s="79"/>
      <c r="I40" s="78" t="str">
        <f>IF(D40="ACC"," ",IF('MAXES+CHART'!$D$16="lbs",MROUND(IF(D40="SQUAT",'MAXES+CHART'!$D$17*H40, IF(D40="BENCH",'MAXES+CHART'!$D$18*H40, IF(D40="DEADLIFT",'MAXES+CHART'!$D$19*H40,))),5),MROUND(IF(D40="SQUAT",'MAXES+CHART'!$D$17*H40, IF(D40="BENCH",'MAXES+CHART'!$D$18*H40, IF(D40="DEADLIFT",'MAXES+CHART'!$D$19*H40,))),2.5)))</f>
        <v xml:space="preserve"> </v>
      </c>
      <c r="K40" s="95"/>
      <c r="M40" s="117"/>
      <c r="O40" s="57" t="str">
        <f t="shared" si="0"/>
        <v/>
      </c>
      <c r="P40" s="57" t="str">
        <f t="shared" si="1"/>
        <v/>
      </c>
      <c r="Q40" s="57" t="str">
        <f t="shared" si="2"/>
        <v/>
      </c>
      <c r="R40" s="57" t="str">
        <f t="shared" si="3"/>
        <v/>
      </c>
      <c r="S40" s="57" t="str">
        <f t="shared" si="4"/>
        <v/>
      </c>
      <c r="T40" s="57" t="str">
        <f t="shared" si="5"/>
        <v/>
      </c>
      <c r="U40" s="39"/>
      <c r="V40" s="58" t="str">
        <f t="shared" si="196"/>
        <v>ACC</v>
      </c>
      <c r="W40" s="90" t="str">
        <f t="shared" si="173"/>
        <v>Chest Supported Row</v>
      </c>
      <c r="X40" s="86" t="str">
        <f t="shared" si="8"/>
        <v/>
      </c>
      <c r="Y40" s="78" t="str">
        <f t="shared" si="9"/>
        <v/>
      </c>
      <c r="Z40" s="79" t="str">
        <f t="shared" si="10"/>
        <v/>
      </c>
      <c r="AA40" s="78" t="str">
        <f>IFERROR(IF(V40="ACC"," ",IF('MAXES+CHART'!$D$16="lbs",MROUND(IF(V40="SQUAT",'MAXES+CHART'!$D$17*Z40, IF(V40="BENCH",'MAXES+CHART'!$D$18*Z40, IF(V40="DEADLIFT",'MAXES+CHART'!$D$19*Z40,))),5),MROUND(IF(V40="SQUAT",'MAXES+CHART'!$D$17*Z40, IF(V40="BENCH",'MAXES+CHART'!$D$18*Z40, IF(V40="DEADLIFT",'MAXES+CHART'!$D$19*Z40,))),2.5))),"")</f>
        <v xml:space="preserve"> </v>
      </c>
      <c r="AC40" s="95"/>
      <c r="AE40" s="117"/>
      <c r="AG40" s="57" t="str">
        <f t="shared" si="11"/>
        <v/>
      </c>
      <c r="AH40" s="57" t="str">
        <f t="shared" si="12"/>
        <v/>
      </c>
      <c r="AI40" s="57" t="str">
        <f t="shared" si="13"/>
        <v/>
      </c>
      <c r="AJ40" s="57" t="str">
        <f t="shared" si="14"/>
        <v/>
      </c>
      <c r="AK40" s="57" t="str">
        <f t="shared" si="15"/>
        <v/>
      </c>
      <c r="AL40" s="57" t="str">
        <f t="shared" si="16"/>
        <v/>
      </c>
      <c r="AN40" s="39"/>
      <c r="AO40" s="58" t="str">
        <f t="shared" si="174"/>
        <v>ACC</v>
      </c>
      <c r="AP40" s="90" t="str">
        <f t="shared" si="175"/>
        <v>Chest Supported Row</v>
      </c>
      <c r="AQ40" s="86" t="str">
        <f t="shared" si="19"/>
        <v/>
      </c>
      <c r="AR40" s="78" t="str">
        <f t="shared" si="20"/>
        <v/>
      </c>
      <c r="AS40" s="79" t="str">
        <f t="shared" si="21"/>
        <v/>
      </c>
      <c r="AT40" s="78" t="str">
        <f>IFERROR(IF(AO40="ACC"," ",IF('MAXES+CHART'!$D$16="lbs",MROUND(IF(AO40="SQUAT",'MAXES+CHART'!$D$17*AS40, IF(AO40="BENCH",'MAXES+CHART'!$D$18*AS40, IF(AO40="DEADLIFT",'MAXES+CHART'!$D$19*AS40,))),5),MROUND(IF(AO40="SQUAT",'MAXES+CHART'!$D$17*AS40, IF(AO40="BENCH",'MAXES+CHART'!$D$18*AS40, IF(AO40="DEADLIFT",'MAXES+CHART'!$D$19*AS40,))),2.5))),"")</f>
        <v xml:space="preserve"> </v>
      </c>
      <c r="AV40" s="95"/>
      <c r="AX40" s="117"/>
      <c r="AZ40" s="57" t="str">
        <f t="shared" si="22"/>
        <v/>
      </c>
      <c r="BA40" s="57" t="str">
        <f t="shared" si="23"/>
        <v/>
      </c>
      <c r="BB40" s="57" t="str">
        <f t="shared" si="24"/>
        <v/>
      </c>
      <c r="BC40" s="57" t="str">
        <f t="shared" si="25"/>
        <v/>
      </c>
      <c r="BD40" s="57" t="str">
        <f t="shared" si="26"/>
        <v/>
      </c>
      <c r="BE40" s="57" t="str">
        <f t="shared" si="27"/>
        <v/>
      </c>
      <c r="BG40" s="39"/>
      <c r="BH40" s="58" t="str">
        <f t="shared" si="176"/>
        <v>ACC</v>
      </c>
      <c r="BI40" s="90" t="str">
        <f t="shared" si="177"/>
        <v>Chest Supported Row</v>
      </c>
      <c r="BJ40" s="86" t="str">
        <f t="shared" si="30"/>
        <v/>
      </c>
      <c r="BK40" s="78" t="str">
        <f t="shared" si="31"/>
        <v/>
      </c>
      <c r="BL40" s="79" t="str">
        <f t="shared" si="32"/>
        <v/>
      </c>
      <c r="BM40" s="78" t="str">
        <f>IFERROR(IF(BH40="ACC"," ",IF('MAXES+CHART'!$D$16="lbs",MROUND(IF(BH40="SQUAT",'MAXES+CHART'!$D$17*BL40, IF(BH40="BENCH",'MAXES+CHART'!$D$18*BL40, IF(BH40="DEADLIFT",'MAXES+CHART'!$D$19*BL40,))),5),MROUND(IF(BH40="SQUAT",'MAXES+CHART'!$D$17*BL40, IF(BH40="BENCH",'MAXES+CHART'!$D$18*BL40, IF(BH40="DEADLIFT",'MAXES+CHART'!$D$19*BL40,))),2.5))),"")</f>
        <v xml:space="preserve"> </v>
      </c>
      <c r="BO40" s="95"/>
      <c r="BQ40" s="117"/>
      <c r="BS40" s="57" t="str">
        <f t="shared" si="33"/>
        <v/>
      </c>
      <c r="BT40" s="57" t="str">
        <f t="shared" si="34"/>
        <v/>
      </c>
      <c r="BU40" s="57" t="str">
        <f t="shared" si="35"/>
        <v/>
      </c>
      <c r="BV40" s="57" t="str">
        <f t="shared" si="36"/>
        <v/>
      </c>
      <c r="BW40" s="57" t="str">
        <f t="shared" si="37"/>
        <v/>
      </c>
      <c r="BX40" s="57" t="str">
        <f t="shared" si="38"/>
        <v/>
      </c>
      <c r="CA40" s="39"/>
      <c r="CB40" s="58" t="str">
        <f t="shared" si="178"/>
        <v>ACC</v>
      </c>
      <c r="CC40" s="90" t="str">
        <f t="shared" si="179"/>
        <v>Chest Supported Row</v>
      </c>
      <c r="CD40" s="86" t="str">
        <f t="shared" si="41"/>
        <v/>
      </c>
      <c r="CE40" s="78" t="str">
        <f t="shared" si="42"/>
        <v/>
      </c>
      <c r="CF40" s="79" t="str">
        <f t="shared" si="43"/>
        <v/>
      </c>
      <c r="CG40" s="78" t="str">
        <f>IFERROR(IF(CB40="ACC"," ",IF('MAXES+CHART'!$D$16="lbs",MROUND(IF(CB40="SQUAT",'MAXES+CHART'!$D$17*CF40, IF(CB40="BENCH",'MAXES+CHART'!$D$18*CF40, IF(CB40="DEADLIFT",'MAXES+CHART'!$D$19*CF40,))),5),MROUND(IF(CB40="SQUAT",'MAXES+CHART'!$D$17*CF40, IF(CB40="BENCH",'MAXES+CHART'!$D$18*CF40, IF(CB40="DEADLIFT",'MAXES+CHART'!$D$19*CF40,))),2.5))),"")</f>
        <v xml:space="preserve"> </v>
      </c>
      <c r="CI40" s="95"/>
      <c r="CK40" s="117"/>
      <c r="CM40" s="57" t="str">
        <f t="shared" si="44"/>
        <v/>
      </c>
      <c r="CN40" s="57" t="str">
        <f t="shared" si="45"/>
        <v/>
      </c>
      <c r="CO40" s="57" t="str">
        <f t="shared" si="46"/>
        <v/>
      </c>
      <c r="CP40" s="57" t="str">
        <f t="shared" si="47"/>
        <v/>
      </c>
      <c r="CQ40" s="57" t="str">
        <f t="shared" si="48"/>
        <v/>
      </c>
      <c r="CR40" s="57" t="str">
        <f t="shared" si="49"/>
        <v/>
      </c>
      <c r="CS40" s="39"/>
      <c r="CT40" s="58" t="str">
        <f t="shared" si="180"/>
        <v>ACC</v>
      </c>
      <c r="CU40" s="90" t="str">
        <f t="shared" si="181"/>
        <v>Chest Supported Row</v>
      </c>
      <c r="CV40" s="86" t="str">
        <f t="shared" si="52"/>
        <v/>
      </c>
      <c r="CW40" s="78" t="str">
        <f t="shared" si="53"/>
        <v/>
      </c>
      <c r="CX40" s="79" t="str">
        <f t="shared" si="54"/>
        <v/>
      </c>
      <c r="CY40" s="78" t="str">
        <f>IFERROR(IF(CT40="ACC"," ",IF('MAXES+CHART'!$D$16="lbs",MROUND(IF(CT40="SQUAT",'MAXES+CHART'!$D$17*CX40, IF(CT40="BENCH",'MAXES+CHART'!$D$18*CX40, IF(CT40="DEADLIFT",'MAXES+CHART'!$D$19*CX40,))),5),MROUND(IF(CT40="SQUAT",'MAXES+CHART'!$D$17*CX40, IF(CT40="BENCH",'MAXES+CHART'!$D$18*CX40, IF(CT40="DEADLIFT",'MAXES+CHART'!$D$19*CX40,))),2.5))),"")</f>
        <v xml:space="preserve"> </v>
      </c>
      <c r="DA40" s="95"/>
      <c r="DC40" s="117"/>
      <c r="DE40" s="57" t="str">
        <f t="shared" si="55"/>
        <v/>
      </c>
      <c r="DF40" s="57" t="str">
        <f t="shared" si="56"/>
        <v/>
      </c>
      <c r="DG40" s="57" t="str">
        <f t="shared" si="57"/>
        <v/>
      </c>
      <c r="DH40" s="57" t="str">
        <f t="shared" si="58"/>
        <v/>
      </c>
      <c r="DI40" s="57" t="str">
        <f t="shared" si="59"/>
        <v/>
      </c>
      <c r="DJ40" s="57" t="str">
        <f t="shared" si="60"/>
        <v/>
      </c>
      <c r="DL40" s="39"/>
      <c r="DM40" s="58" t="str">
        <f t="shared" si="182"/>
        <v>ACC</v>
      </c>
      <c r="DN40" s="90" t="str">
        <f t="shared" si="183"/>
        <v>Chest Supported Row</v>
      </c>
      <c r="DO40" s="86" t="str">
        <f t="shared" si="63"/>
        <v/>
      </c>
      <c r="DP40" s="78" t="str">
        <f t="shared" si="64"/>
        <v/>
      </c>
      <c r="DQ40" s="79" t="str">
        <f t="shared" si="65"/>
        <v/>
      </c>
      <c r="DR40" s="78" t="str">
        <f>IFERROR(IF(DM40="ACC"," ",IF('MAXES+CHART'!$D$16="lbs",MROUND(IF(DM40="SQUAT",'MAXES+CHART'!$D$17*DQ40, IF(DM40="BENCH",'MAXES+CHART'!$D$18*DQ40, IF(DM40="DEADLIFT",'MAXES+CHART'!$D$19*DQ40,))),5),MROUND(IF(DM40="SQUAT",'MAXES+CHART'!$D$17*DQ40, IF(DM40="BENCH",'MAXES+CHART'!$D$18*DQ40, IF(DM40="DEADLIFT",'MAXES+CHART'!$D$19*DQ40,))),2.5))),"")</f>
        <v xml:space="preserve"> </v>
      </c>
      <c r="DT40" s="95"/>
      <c r="DV40" s="117"/>
      <c r="DX40" s="57" t="str">
        <f t="shared" si="66"/>
        <v/>
      </c>
      <c r="DY40" s="57" t="str">
        <f t="shared" si="67"/>
        <v/>
      </c>
      <c r="DZ40" s="57" t="str">
        <f t="shared" si="68"/>
        <v/>
      </c>
      <c r="EA40" s="57" t="str">
        <f t="shared" si="69"/>
        <v/>
      </c>
      <c r="EB40" s="57" t="str">
        <f t="shared" si="70"/>
        <v/>
      </c>
      <c r="EC40" s="57" t="str">
        <f t="shared" si="71"/>
        <v/>
      </c>
      <c r="EE40" s="39"/>
      <c r="EF40" s="58" t="str">
        <f t="shared" si="184"/>
        <v>ACC</v>
      </c>
      <c r="EG40" s="90" t="str">
        <f t="shared" si="185"/>
        <v>Chest Supported Row</v>
      </c>
      <c r="EH40" s="86" t="str">
        <f t="shared" si="125"/>
        <v/>
      </c>
      <c r="EI40" s="78" t="str">
        <f t="shared" si="126"/>
        <v/>
      </c>
      <c r="EJ40" s="79" t="str">
        <f t="shared" si="127"/>
        <v/>
      </c>
      <c r="EK40" s="78" t="str">
        <f>IFERROR(IF(EF40="ACC"," ",IF('MAXES+CHART'!$D$16="lbs",MROUND(IF(EF40="SQUAT",'MAXES+CHART'!$D$17*EJ40, IF(EF40="BENCH",'MAXES+CHART'!$D$18*EJ40, IF(EF40="DEADLIFT",'MAXES+CHART'!$D$19*EJ40,))),5),MROUND(IF(EF40="SQUAT",'MAXES+CHART'!$D$17*EJ40, IF(EF40="BENCH",'MAXES+CHART'!$D$18*EJ40, IF(EF40="DEADLIFT",'MAXES+CHART'!$D$19*EJ40,))),2.5))),"")</f>
        <v xml:space="preserve"> </v>
      </c>
      <c r="EM40" s="95"/>
      <c r="EO40" s="117"/>
      <c r="EQ40" s="57" t="str">
        <f t="shared" si="74"/>
        <v/>
      </c>
      <c r="ER40" s="57" t="str">
        <f t="shared" si="75"/>
        <v/>
      </c>
      <c r="ES40" s="57" t="str">
        <f t="shared" si="76"/>
        <v/>
      </c>
      <c r="ET40" s="57" t="str">
        <f t="shared" si="77"/>
        <v/>
      </c>
      <c r="EU40" s="57" t="str">
        <f t="shared" si="78"/>
        <v/>
      </c>
      <c r="EV40" s="57" t="str">
        <f t="shared" si="79"/>
        <v/>
      </c>
      <c r="EY40" s="39"/>
      <c r="EZ40" s="58" t="str">
        <f t="shared" si="186"/>
        <v>ACC</v>
      </c>
      <c r="FA40" s="90" t="str">
        <f t="shared" si="187"/>
        <v>Chest Supported Row</v>
      </c>
      <c r="FB40" s="86" t="str">
        <f t="shared" si="82"/>
        <v/>
      </c>
      <c r="FC40" s="78" t="str">
        <f t="shared" si="83"/>
        <v/>
      </c>
      <c r="FD40" s="79" t="str">
        <f t="shared" si="84"/>
        <v/>
      </c>
      <c r="FE40" s="78" t="str">
        <f>IFERROR(IF(EZ40="ACC"," ",IF('MAXES+CHART'!$D$16="lbs",MROUND(IF(EZ40="SQUAT",'MAXES+CHART'!$D$17*FD40, IF(EZ40="BENCH",'MAXES+CHART'!$D$18*FD40, IF(EZ40="DEADLIFT",'MAXES+CHART'!$D$19*FD40,))),5),MROUND(IF(EZ40="SQUAT",'MAXES+CHART'!$D$17*FD40, IF(EZ40="BENCH",'MAXES+CHART'!$D$18*FD40, IF(EZ40="DEADLIFT",'MAXES+CHART'!$D$19*FD40,))),2.5))),"")</f>
        <v xml:space="preserve"> </v>
      </c>
      <c r="FG40" s="124"/>
      <c r="FI40" s="117"/>
      <c r="FK40" s="57" t="str">
        <f t="shared" si="85"/>
        <v/>
      </c>
      <c r="FL40" s="57" t="str">
        <f t="shared" si="86"/>
        <v/>
      </c>
      <c r="FM40" s="57" t="str">
        <f t="shared" si="87"/>
        <v/>
      </c>
      <c r="FN40" s="57" t="str">
        <f t="shared" si="88"/>
        <v/>
      </c>
      <c r="FO40" s="57" t="str">
        <f t="shared" si="89"/>
        <v/>
      </c>
      <c r="FP40" s="57" t="str">
        <f t="shared" si="90"/>
        <v/>
      </c>
      <c r="FQ40" s="39"/>
      <c r="FR40" s="58" t="str">
        <f t="shared" si="188"/>
        <v>ACC</v>
      </c>
      <c r="FS40" s="90" t="str">
        <f t="shared" si="189"/>
        <v>Chest Supported Row</v>
      </c>
      <c r="FT40" s="86" t="str">
        <f t="shared" si="93"/>
        <v/>
      </c>
      <c r="FU40" s="78" t="str">
        <f t="shared" si="94"/>
        <v/>
      </c>
      <c r="FV40" s="79" t="str">
        <f t="shared" si="95"/>
        <v/>
      </c>
      <c r="FW40" s="78" t="str">
        <f>IFERROR(IF(FR40="ACC"," ",IF('MAXES+CHART'!$D$16="lbs",MROUND(IF(FR40="SQUAT",'MAXES+CHART'!$D$17*FV40, IF(FR40="BENCH",'MAXES+CHART'!$D$18*FV40, IF(FR40="DEADLIFT",'MAXES+CHART'!$D$19*FV40,))),5),MROUND(IF(FR40="SQUAT",'MAXES+CHART'!$D$17*FV40, IF(FR40="BENCH",'MAXES+CHART'!$D$18*FV40, IF(FR40="DEADLIFT",'MAXES+CHART'!$D$19*FV40,))),2.5))),"")</f>
        <v xml:space="preserve"> </v>
      </c>
      <c r="FY40" s="95"/>
      <c r="GA40" s="117"/>
      <c r="GC40" s="57" t="str">
        <f t="shared" si="96"/>
        <v/>
      </c>
      <c r="GD40" s="57" t="str">
        <f t="shared" si="97"/>
        <v/>
      </c>
      <c r="GE40" s="57" t="str">
        <f t="shared" si="98"/>
        <v/>
      </c>
      <c r="GF40" s="57" t="str">
        <f t="shared" si="99"/>
        <v/>
      </c>
      <c r="GG40" s="57" t="str">
        <f t="shared" si="100"/>
        <v/>
      </c>
      <c r="GH40" s="57" t="str">
        <f t="shared" si="101"/>
        <v/>
      </c>
      <c r="GJ40" s="39"/>
      <c r="GK40" s="58" t="str">
        <f t="shared" si="190"/>
        <v>ACC</v>
      </c>
      <c r="GL40" s="90" t="str">
        <f t="shared" si="191"/>
        <v>Chest Supported Row</v>
      </c>
      <c r="GM40" s="86" t="str">
        <f t="shared" si="104"/>
        <v/>
      </c>
      <c r="GN40" s="78" t="str">
        <f t="shared" si="105"/>
        <v/>
      </c>
      <c r="GO40" s="79" t="str">
        <f t="shared" si="106"/>
        <v/>
      </c>
      <c r="GP40" s="78" t="str">
        <f>IFERROR(IF(GK40="ACC"," ",IF('MAXES+CHART'!$D$16="lbs",MROUND(IF(GK40="SQUAT",'MAXES+CHART'!$D$17*GO40, IF(GK40="BENCH",'MAXES+CHART'!$D$18*GO40, IF(GK40="DEADLIFT",'MAXES+CHART'!$D$19*GO40,))),5),MROUND(IF(GK40="SQUAT",'MAXES+CHART'!$D$17*GO40, IF(GK40="BENCH",'MAXES+CHART'!$D$18*GO40, IF(GK40="DEADLIFT",'MAXES+CHART'!$D$19*GO40,))),2.5))),"")</f>
        <v xml:space="preserve"> </v>
      </c>
      <c r="GR40" s="95"/>
      <c r="GT40" s="117"/>
      <c r="GV40" s="57" t="str">
        <f t="shared" si="107"/>
        <v/>
      </c>
      <c r="GW40" s="57" t="str">
        <f t="shared" si="108"/>
        <v/>
      </c>
      <c r="GX40" s="57" t="str">
        <f t="shared" si="109"/>
        <v/>
      </c>
      <c r="GY40" s="57" t="str">
        <f t="shared" si="110"/>
        <v/>
      </c>
      <c r="GZ40" s="57" t="str">
        <f t="shared" si="111"/>
        <v/>
      </c>
      <c r="HA40" s="57" t="str">
        <f t="shared" si="112"/>
        <v/>
      </c>
      <c r="HC40" s="39"/>
      <c r="HD40" s="58" t="str">
        <f t="shared" si="192"/>
        <v>ACC</v>
      </c>
      <c r="HE40" s="90" t="str">
        <f t="shared" si="193"/>
        <v>Chest Supported Row</v>
      </c>
      <c r="HF40" s="86" t="str">
        <f t="shared" si="115"/>
        <v/>
      </c>
      <c r="HG40" s="78" t="str">
        <f t="shared" si="116"/>
        <v/>
      </c>
      <c r="HH40" s="79" t="str">
        <f t="shared" si="117"/>
        <v/>
      </c>
      <c r="HI40" s="78" t="str">
        <f>IFERROR(IF(HD40="ACC"," ",IF('MAXES+CHART'!$D$16="lbs",MROUND(IF(HD40="SQUAT",'MAXES+CHART'!$D$17*HH40, IF(HD40="BENCH",'MAXES+CHART'!$D$18*HH40, IF(HD40="DEADLIFT",'MAXES+CHART'!$D$19*HH40,))),5),MROUND(IF(HD40="SQUAT",'MAXES+CHART'!$D$17*HH40, IF(HD40="BENCH",'MAXES+CHART'!$D$18*HH40, IF(HD40="DEADLIFT",'MAXES+CHART'!$D$19*HH40,))),2.5))),"")</f>
        <v xml:space="preserve"> </v>
      </c>
      <c r="HK40" s="95"/>
      <c r="HM40" s="117"/>
      <c r="HO40" s="57" t="str">
        <f t="shared" si="118"/>
        <v/>
      </c>
      <c r="HP40" s="57" t="str">
        <f t="shared" si="119"/>
        <v/>
      </c>
      <c r="HQ40" s="57" t="str">
        <f t="shared" si="120"/>
        <v/>
      </c>
      <c r="HR40" s="57" t="str">
        <f t="shared" si="121"/>
        <v/>
      </c>
      <c r="HS40" s="57" t="str">
        <f t="shared" si="122"/>
        <v/>
      </c>
      <c r="HT40" s="57" t="str">
        <f t="shared" si="123"/>
        <v/>
      </c>
    </row>
    <row r="41" spans="3:228" hidden="1" outlineLevel="2">
      <c r="C41" s="39"/>
      <c r="D41" s="58" t="str">
        <f t="shared" si="194"/>
        <v>ACC</v>
      </c>
      <c r="E41" s="91" t="str">
        <f t="shared" si="195"/>
        <v>Chest Supported Row</v>
      </c>
      <c r="F41" s="85"/>
      <c r="G41" s="76"/>
      <c r="H41" s="77"/>
      <c r="I41" s="76" t="str">
        <f>IF(D41="ACC"," ",IF('MAXES+CHART'!$D$16="lbs",MROUND(IF(D41="SQUAT",'MAXES+CHART'!$D$17*H41, IF(D41="BENCH",'MAXES+CHART'!$D$18*H41, IF(D41="DEADLIFT",'MAXES+CHART'!$D$19*H41,))),5),MROUND(IF(D41="SQUAT",'MAXES+CHART'!$D$17*H41, IF(D41="BENCH",'MAXES+CHART'!$D$18*H41, IF(D41="DEADLIFT",'MAXES+CHART'!$D$19*H41,))),2.5)))</f>
        <v xml:space="preserve"> </v>
      </c>
      <c r="K41" s="95"/>
      <c r="M41" s="119" t="str">
        <f ca="1">"e1RM: "&amp;IFERROR(MROUND(IF(H38="",  I37/VLOOKUP(K37,'MAXES+CHART'!$B$3:$N$11,G37+1,FALSE),  OFFSET(H37,MATCH(MAX(H38:H42),H38:H42,0),1)/VLOOKUP(OFFSET(H37,MATCH(MAX(H38:H42),H38:H42,0),3),'MAXES+CHART'!$B$3:$N$11,OFFSET(H37,MATCH(MAX(H38:H42),H38:H42,0),-1)+1,FALSE)),1),"")</f>
        <v xml:space="preserve">e1RM: </v>
      </c>
      <c r="O41" s="57" t="str">
        <f t="shared" si="0"/>
        <v/>
      </c>
      <c r="P41" s="57" t="str">
        <f t="shared" si="1"/>
        <v/>
      </c>
      <c r="Q41" s="57" t="str">
        <f t="shared" si="2"/>
        <v/>
      </c>
      <c r="R41" s="57" t="str">
        <f t="shared" si="3"/>
        <v/>
      </c>
      <c r="S41" s="57" t="str">
        <f t="shared" si="4"/>
        <v/>
      </c>
      <c r="T41" s="57" t="str">
        <f t="shared" si="5"/>
        <v/>
      </c>
      <c r="U41" s="39"/>
      <c r="V41" s="58" t="str">
        <f t="shared" si="196"/>
        <v>ACC</v>
      </c>
      <c r="W41" s="91" t="str">
        <f t="shared" si="173"/>
        <v>Chest Supported Row</v>
      </c>
      <c r="X41" s="85" t="str">
        <f t="shared" si="8"/>
        <v/>
      </c>
      <c r="Y41" s="76" t="str">
        <f t="shared" si="9"/>
        <v/>
      </c>
      <c r="Z41" s="77" t="str">
        <f t="shared" si="10"/>
        <v/>
      </c>
      <c r="AA41" s="76" t="str">
        <f>IFERROR(IF(V41="ACC"," ",IF('MAXES+CHART'!$D$16="lbs",MROUND(IF(V41="SQUAT",'MAXES+CHART'!$D$17*Z41, IF(V41="BENCH",'MAXES+CHART'!$D$18*Z41, IF(V41="DEADLIFT",'MAXES+CHART'!$D$19*Z41,))),5),MROUND(IF(V41="SQUAT",'MAXES+CHART'!$D$17*Z41, IF(V41="BENCH",'MAXES+CHART'!$D$18*Z41, IF(V41="DEADLIFT",'MAXES+CHART'!$D$19*Z41,))),2.5))),"")</f>
        <v xml:space="preserve"> </v>
      </c>
      <c r="AC41" s="95"/>
      <c r="AE41" s="119" t="str">
        <f ca="1">"e1RM: "&amp;IFERROR(MROUND(IF(Z38="",  AA37/VLOOKUP(AC37,'MAXES+CHART'!$B$3:$N$11,Y37+1,FALSE),  OFFSET(Z37,MATCH(MAX(Z38:Z42),Z38:Z42,0),1)/VLOOKUP(OFFSET(Z37,MATCH(MAX(Z38:Z42),Z38:Z42,0),3),'MAXES+CHART'!$B$3:$N$11,OFFSET(Z37,MATCH(MAX(Z38:Z42),Z38:Z42,0),-1)+1,FALSE)),1),"")</f>
        <v xml:space="preserve">e1RM: </v>
      </c>
      <c r="AG41" s="57" t="str">
        <f t="shared" si="11"/>
        <v/>
      </c>
      <c r="AH41" s="57" t="str">
        <f t="shared" si="12"/>
        <v/>
      </c>
      <c r="AI41" s="57" t="str">
        <f t="shared" si="13"/>
        <v/>
      </c>
      <c r="AJ41" s="57" t="str">
        <f t="shared" si="14"/>
        <v/>
      </c>
      <c r="AK41" s="57" t="str">
        <f t="shared" si="15"/>
        <v/>
      </c>
      <c r="AL41" s="57" t="str">
        <f t="shared" si="16"/>
        <v/>
      </c>
      <c r="AN41" s="39"/>
      <c r="AO41" s="58" t="str">
        <f t="shared" si="174"/>
        <v>ACC</v>
      </c>
      <c r="AP41" s="91" t="str">
        <f t="shared" si="175"/>
        <v>Chest Supported Row</v>
      </c>
      <c r="AQ41" s="85" t="str">
        <f t="shared" si="19"/>
        <v/>
      </c>
      <c r="AR41" s="76" t="str">
        <f t="shared" si="20"/>
        <v/>
      </c>
      <c r="AS41" s="77" t="str">
        <f t="shared" si="21"/>
        <v/>
      </c>
      <c r="AT41" s="76" t="str">
        <f>IFERROR(IF(AO41="ACC"," ",IF('MAXES+CHART'!$D$16="lbs",MROUND(IF(AO41="SQUAT",'MAXES+CHART'!$D$17*AS41, IF(AO41="BENCH",'MAXES+CHART'!$D$18*AS41, IF(AO41="DEADLIFT",'MAXES+CHART'!$D$19*AS41,))),5),MROUND(IF(AO41="SQUAT",'MAXES+CHART'!$D$17*AS41, IF(AO41="BENCH",'MAXES+CHART'!$D$18*AS41, IF(AO41="DEADLIFT",'MAXES+CHART'!$D$19*AS41,))),2.5))),"")</f>
        <v xml:space="preserve"> </v>
      </c>
      <c r="AV41" s="95"/>
      <c r="AX41" s="119" t="str">
        <f ca="1">"e1RM: "&amp;IFERROR(MROUND(IF(AS38="",  AT37/VLOOKUP(AV37,'MAXES+CHART'!$B$3:$N$11,AR37+1,FALSE),  OFFSET(AS37,MATCH(MAX(AS38:AS42),AS38:AS42,0),1)/VLOOKUP(OFFSET(AS37,MATCH(MAX(AS38:AS42),AS38:AS42,0),3),'MAXES+CHART'!$B$3:$N$11,OFFSET(AS37,MATCH(MAX(AS38:AS42),AS38:AS42,0),-1)+1,FALSE)),1),"")</f>
        <v xml:space="preserve">e1RM: </v>
      </c>
      <c r="AZ41" s="57" t="str">
        <f t="shared" si="22"/>
        <v/>
      </c>
      <c r="BA41" s="57" t="str">
        <f t="shared" si="23"/>
        <v/>
      </c>
      <c r="BB41" s="57" t="str">
        <f t="shared" si="24"/>
        <v/>
      </c>
      <c r="BC41" s="57" t="str">
        <f t="shared" si="25"/>
        <v/>
      </c>
      <c r="BD41" s="57" t="str">
        <f t="shared" si="26"/>
        <v/>
      </c>
      <c r="BE41" s="57" t="str">
        <f t="shared" si="27"/>
        <v/>
      </c>
      <c r="BG41" s="39"/>
      <c r="BH41" s="58" t="str">
        <f t="shared" si="176"/>
        <v>ACC</v>
      </c>
      <c r="BI41" s="91" t="str">
        <f t="shared" si="177"/>
        <v>Chest Supported Row</v>
      </c>
      <c r="BJ41" s="85" t="str">
        <f t="shared" si="30"/>
        <v/>
      </c>
      <c r="BK41" s="76" t="str">
        <f t="shared" si="31"/>
        <v/>
      </c>
      <c r="BL41" s="77" t="str">
        <f t="shared" si="32"/>
        <v/>
      </c>
      <c r="BM41" s="76" t="str">
        <f>IFERROR(IF(BH41="ACC"," ",IF('MAXES+CHART'!$D$16="lbs",MROUND(IF(BH41="SQUAT",'MAXES+CHART'!$D$17*BL41, IF(BH41="BENCH",'MAXES+CHART'!$D$18*BL41, IF(BH41="DEADLIFT",'MAXES+CHART'!$D$19*BL41,))),5),MROUND(IF(BH41="SQUAT",'MAXES+CHART'!$D$17*BL41, IF(BH41="BENCH",'MAXES+CHART'!$D$18*BL41, IF(BH41="DEADLIFT",'MAXES+CHART'!$D$19*BL41,))),2.5))),"")</f>
        <v xml:space="preserve"> </v>
      </c>
      <c r="BO41" s="95"/>
      <c r="BQ41" s="119" t="str">
        <f ca="1">"e1RM: "&amp;IFERROR(MROUND(IF(BL38="",  BM37/VLOOKUP(BO37,'MAXES+CHART'!$B$3:$N$11,BK37+1,FALSE),  OFFSET(BL37,MATCH(MAX(BL38:BL42),BL38:BL42,0),1)/VLOOKUP(OFFSET(BL37,MATCH(MAX(BL38:BL42),BL38:BL42,0),3),'MAXES+CHART'!$B$3:$N$11,OFFSET(BL37,MATCH(MAX(BL38:BL42),BL38:BL42,0),-1)+1,FALSE)),1),"")</f>
        <v xml:space="preserve">e1RM: </v>
      </c>
      <c r="BS41" s="57" t="str">
        <f t="shared" si="33"/>
        <v/>
      </c>
      <c r="BT41" s="57" t="str">
        <f t="shared" si="34"/>
        <v/>
      </c>
      <c r="BU41" s="57" t="str">
        <f t="shared" si="35"/>
        <v/>
      </c>
      <c r="BV41" s="57" t="str">
        <f t="shared" si="36"/>
        <v/>
      </c>
      <c r="BW41" s="57" t="str">
        <f t="shared" si="37"/>
        <v/>
      </c>
      <c r="BX41" s="57" t="str">
        <f t="shared" si="38"/>
        <v/>
      </c>
      <c r="CA41" s="39"/>
      <c r="CB41" s="58" t="str">
        <f t="shared" si="178"/>
        <v>ACC</v>
      </c>
      <c r="CC41" s="91" t="str">
        <f t="shared" si="179"/>
        <v>Chest Supported Row</v>
      </c>
      <c r="CD41" s="85" t="str">
        <f t="shared" si="41"/>
        <v/>
      </c>
      <c r="CE41" s="76" t="str">
        <f t="shared" si="42"/>
        <v/>
      </c>
      <c r="CF41" s="77" t="str">
        <f t="shared" si="43"/>
        <v/>
      </c>
      <c r="CG41" s="76" t="str">
        <f>IFERROR(IF(CB41="ACC"," ",IF('MAXES+CHART'!$D$16="lbs",MROUND(IF(CB41="SQUAT",'MAXES+CHART'!$D$17*CF41, IF(CB41="BENCH",'MAXES+CHART'!$D$18*CF41, IF(CB41="DEADLIFT",'MAXES+CHART'!$D$19*CF41,))),5),MROUND(IF(CB41="SQUAT",'MAXES+CHART'!$D$17*CF41, IF(CB41="BENCH",'MAXES+CHART'!$D$18*CF41, IF(CB41="DEADLIFT",'MAXES+CHART'!$D$19*CF41,))),2.5))),"")</f>
        <v xml:space="preserve"> </v>
      </c>
      <c r="CI41" s="95"/>
      <c r="CK41" s="119" t="str">
        <f ca="1">"e1RM: "&amp;IFERROR(MROUND(IF(CF38="",  CG37/VLOOKUP(CI37,'MAXES+CHART'!$B$3:$N$11,CE37+1,FALSE),  OFFSET(CF37,MATCH(MAX(CF38:CF42),CF38:CF42,0),1)/VLOOKUP(OFFSET(CF37,MATCH(MAX(CF38:CF42),CF38:CF42,0),3),'MAXES+CHART'!$B$3:$N$11,OFFSET(CF37,MATCH(MAX(CF38:CF42),CF38:CF42,0),-1)+1,FALSE)),1),"")</f>
        <v xml:space="preserve">e1RM: </v>
      </c>
      <c r="CM41" s="57" t="str">
        <f t="shared" si="44"/>
        <v/>
      </c>
      <c r="CN41" s="57" t="str">
        <f t="shared" si="45"/>
        <v/>
      </c>
      <c r="CO41" s="57" t="str">
        <f t="shared" si="46"/>
        <v/>
      </c>
      <c r="CP41" s="57" t="str">
        <f t="shared" si="47"/>
        <v/>
      </c>
      <c r="CQ41" s="57" t="str">
        <f t="shared" si="48"/>
        <v/>
      </c>
      <c r="CR41" s="57" t="str">
        <f t="shared" si="49"/>
        <v/>
      </c>
      <c r="CS41" s="39"/>
      <c r="CT41" s="58" t="str">
        <f t="shared" si="180"/>
        <v>ACC</v>
      </c>
      <c r="CU41" s="91" t="str">
        <f t="shared" si="181"/>
        <v>Chest Supported Row</v>
      </c>
      <c r="CV41" s="85" t="str">
        <f t="shared" si="52"/>
        <v/>
      </c>
      <c r="CW41" s="76" t="str">
        <f t="shared" si="53"/>
        <v/>
      </c>
      <c r="CX41" s="77" t="str">
        <f t="shared" si="54"/>
        <v/>
      </c>
      <c r="CY41" s="76" t="str">
        <f>IFERROR(IF(CT41="ACC"," ",IF('MAXES+CHART'!$D$16="lbs",MROUND(IF(CT41="SQUAT",'MAXES+CHART'!$D$17*CX41, IF(CT41="BENCH",'MAXES+CHART'!$D$18*CX41, IF(CT41="DEADLIFT",'MAXES+CHART'!$D$19*CX41,))),5),MROUND(IF(CT41="SQUAT",'MAXES+CHART'!$D$17*CX41, IF(CT41="BENCH",'MAXES+CHART'!$D$18*CX41, IF(CT41="DEADLIFT",'MAXES+CHART'!$D$19*CX41,))),2.5))),"")</f>
        <v xml:space="preserve"> </v>
      </c>
      <c r="DA41" s="95"/>
      <c r="DC41" s="119" t="str">
        <f ca="1">"e1RM: "&amp;IFERROR(MROUND(IF(CX38="",  CY37/VLOOKUP(DA37,'MAXES+CHART'!$B$3:$N$11,CW37+1,FALSE),  OFFSET(CX37,MATCH(MAX(CX38:CX42),CX38:CX42,0),1)/VLOOKUP(OFFSET(CX37,MATCH(MAX(CX38:CX42),CX38:CX42,0),3),'MAXES+CHART'!$B$3:$N$11,OFFSET(CX37,MATCH(MAX(CX38:CX42),CX38:CX42,0),-1)+1,FALSE)),1),"")</f>
        <v xml:space="preserve">e1RM: </v>
      </c>
      <c r="DE41" s="57" t="str">
        <f t="shared" si="55"/>
        <v/>
      </c>
      <c r="DF41" s="57" t="str">
        <f t="shared" si="56"/>
        <v/>
      </c>
      <c r="DG41" s="57" t="str">
        <f t="shared" si="57"/>
        <v/>
      </c>
      <c r="DH41" s="57" t="str">
        <f t="shared" si="58"/>
        <v/>
      </c>
      <c r="DI41" s="57" t="str">
        <f t="shared" si="59"/>
        <v/>
      </c>
      <c r="DJ41" s="57" t="str">
        <f t="shared" si="60"/>
        <v/>
      </c>
      <c r="DL41" s="39"/>
      <c r="DM41" s="58" t="str">
        <f t="shared" si="182"/>
        <v>ACC</v>
      </c>
      <c r="DN41" s="91" t="str">
        <f t="shared" si="183"/>
        <v>Chest Supported Row</v>
      </c>
      <c r="DO41" s="85" t="str">
        <f t="shared" si="63"/>
        <v/>
      </c>
      <c r="DP41" s="76" t="str">
        <f t="shared" si="64"/>
        <v/>
      </c>
      <c r="DQ41" s="77" t="str">
        <f t="shared" si="65"/>
        <v/>
      </c>
      <c r="DR41" s="76" t="str">
        <f>IFERROR(IF(DM41="ACC"," ",IF('MAXES+CHART'!$D$16="lbs",MROUND(IF(DM41="SQUAT",'MAXES+CHART'!$D$17*DQ41, IF(DM41="BENCH",'MAXES+CHART'!$D$18*DQ41, IF(DM41="DEADLIFT",'MAXES+CHART'!$D$19*DQ41,))),5),MROUND(IF(DM41="SQUAT",'MAXES+CHART'!$D$17*DQ41, IF(DM41="BENCH",'MAXES+CHART'!$D$18*DQ41, IF(DM41="DEADLIFT",'MAXES+CHART'!$D$19*DQ41,))),2.5))),"")</f>
        <v xml:space="preserve"> </v>
      </c>
      <c r="DT41" s="95"/>
      <c r="DV41" s="119" t="str">
        <f ca="1">"e1RM: "&amp;IFERROR(MROUND(IF(DQ38="",  DR37/VLOOKUP(DT37,'MAXES+CHART'!$B$3:$N$11,DP37+1,FALSE),  OFFSET(DQ37,MATCH(MAX(DQ38:DQ42),DQ38:DQ42,0),1)/VLOOKUP(OFFSET(DQ37,MATCH(MAX(DQ38:DQ42),DQ38:DQ42,0),3),'MAXES+CHART'!$B$3:$N$11,OFFSET(DQ37,MATCH(MAX(DQ38:DQ42),DQ38:DQ42,0),-1)+1,FALSE)),1),"")</f>
        <v xml:space="preserve">e1RM: </v>
      </c>
      <c r="DX41" s="57" t="str">
        <f t="shared" si="66"/>
        <v/>
      </c>
      <c r="DY41" s="57" t="str">
        <f t="shared" si="67"/>
        <v/>
      </c>
      <c r="DZ41" s="57" t="str">
        <f t="shared" si="68"/>
        <v/>
      </c>
      <c r="EA41" s="57" t="str">
        <f t="shared" si="69"/>
        <v/>
      </c>
      <c r="EB41" s="57" t="str">
        <f t="shared" si="70"/>
        <v/>
      </c>
      <c r="EC41" s="57" t="str">
        <f t="shared" si="71"/>
        <v/>
      </c>
      <c r="EE41" s="39"/>
      <c r="EF41" s="58" t="str">
        <f t="shared" si="184"/>
        <v>ACC</v>
      </c>
      <c r="EG41" s="91" t="str">
        <f t="shared" si="185"/>
        <v>Chest Supported Row</v>
      </c>
      <c r="EH41" s="85" t="str">
        <f t="shared" si="125"/>
        <v/>
      </c>
      <c r="EI41" s="76" t="str">
        <f t="shared" si="126"/>
        <v/>
      </c>
      <c r="EJ41" s="77" t="str">
        <f t="shared" si="127"/>
        <v/>
      </c>
      <c r="EK41" s="76" t="str">
        <f>IFERROR(IF(EF41="ACC"," ",IF('MAXES+CHART'!$D$16="lbs",MROUND(IF(EF41="SQUAT",'MAXES+CHART'!$D$17*EJ41, IF(EF41="BENCH",'MAXES+CHART'!$D$18*EJ41, IF(EF41="DEADLIFT",'MAXES+CHART'!$D$19*EJ41,))),5),MROUND(IF(EF41="SQUAT",'MAXES+CHART'!$D$17*EJ41, IF(EF41="BENCH",'MAXES+CHART'!$D$18*EJ41, IF(EF41="DEADLIFT",'MAXES+CHART'!$D$19*EJ41,))),2.5))),"")</f>
        <v xml:space="preserve"> </v>
      </c>
      <c r="EM41" s="95"/>
      <c r="EO41" s="119" t="str">
        <f ca="1">"e1RM: "&amp;IFERROR(MROUND(IF(EJ38="",  EK37/VLOOKUP(EM37,'MAXES+CHART'!$B$3:$N$11,EI37+1,FALSE),  OFFSET(EJ37,MATCH(MAX(EJ38:EJ42),EJ38:EJ42,0),1)/VLOOKUP(OFFSET(EJ37,MATCH(MAX(EJ38:EJ42),EJ38:EJ42,0),3),'MAXES+CHART'!$B$3:$N$11,OFFSET(EJ37,MATCH(MAX(EJ38:EJ42),EJ38:EJ42,0),-1)+1,FALSE)),1),"")</f>
        <v xml:space="preserve">e1RM: </v>
      </c>
      <c r="EQ41" s="57" t="str">
        <f t="shared" si="74"/>
        <v/>
      </c>
      <c r="ER41" s="57" t="str">
        <f t="shared" si="75"/>
        <v/>
      </c>
      <c r="ES41" s="57" t="str">
        <f t="shared" si="76"/>
        <v/>
      </c>
      <c r="ET41" s="57" t="str">
        <f t="shared" si="77"/>
        <v/>
      </c>
      <c r="EU41" s="57" t="str">
        <f t="shared" si="78"/>
        <v/>
      </c>
      <c r="EV41" s="57" t="str">
        <f t="shared" si="79"/>
        <v/>
      </c>
      <c r="EY41" s="39"/>
      <c r="EZ41" s="58" t="str">
        <f t="shared" si="186"/>
        <v>ACC</v>
      </c>
      <c r="FA41" s="91" t="str">
        <f t="shared" si="187"/>
        <v>Chest Supported Row</v>
      </c>
      <c r="FB41" s="85" t="str">
        <f t="shared" si="82"/>
        <v/>
      </c>
      <c r="FC41" s="76" t="str">
        <f t="shared" si="83"/>
        <v/>
      </c>
      <c r="FD41" s="77" t="str">
        <f t="shared" si="84"/>
        <v/>
      </c>
      <c r="FE41" s="76" t="str">
        <f>IFERROR(IF(EZ41="ACC"," ",IF('MAXES+CHART'!$D$16="lbs",MROUND(IF(EZ41="SQUAT",'MAXES+CHART'!$D$17*FD41, IF(EZ41="BENCH",'MAXES+CHART'!$D$18*FD41, IF(EZ41="DEADLIFT",'MAXES+CHART'!$D$19*FD41,))),5),MROUND(IF(EZ41="SQUAT",'MAXES+CHART'!$D$17*FD41, IF(EZ41="BENCH",'MAXES+CHART'!$D$18*FD41, IF(EZ41="DEADLIFT",'MAXES+CHART'!$D$19*FD41,))),2.5))),"")</f>
        <v xml:space="preserve"> </v>
      </c>
      <c r="FG41" s="124"/>
      <c r="FI41" s="119" t="str">
        <f ca="1">"e1RM: "&amp;IFERROR(MROUND(IF(FD38="",  FE37/VLOOKUP(FG37,'MAXES+CHART'!$B$3:$N$11,FC37+1,FALSE),  OFFSET(FD37,MATCH(MAX(FD38:FD42),FD38:FD42,0),1)/VLOOKUP(OFFSET(FD37,MATCH(MAX(FD38:FD42),FD38:FD42,0),3),'MAXES+CHART'!$B$3:$N$11,OFFSET(FD37,MATCH(MAX(FD38:FD42),FD38:FD42,0),-1)+1,FALSE)),1),"")</f>
        <v xml:space="preserve">e1RM: </v>
      </c>
      <c r="FK41" s="57" t="str">
        <f t="shared" si="85"/>
        <v/>
      </c>
      <c r="FL41" s="57" t="str">
        <f t="shared" si="86"/>
        <v/>
      </c>
      <c r="FM41" s="57" t="str">
        <f t="shared" si="87"/>
        <v/>
      </c>
      <c r="FN41" s="57" t="str">
        <f t="shared" si="88"/>
        <v/>
      </c>
      <c r="FO41" s="57" t="str">
        <f t="shared" si="89"/>
        <v/>
      </c>
      <c r="FP41" s="57" t="str">
        <f t="shared" si="90"/>
        <v/>
      </c>
      <c r="FQ41" s="39"/>
      <c r="FR41" s="58" t="str">
        <f t="shared" si="188"/>
        <v>ACC</v>
      </c>
      <c r="FS41" s="91" t="str">
        <f t="shared" si="189"/>
        <v>Chest Supported Row</v>
      </c>
      <c r="FT41" s="85" t="str">
        <f t="shared" si="93"/>
        <v/>
      </c>
      <c r="FU41" s="76" t="str">
        <f t="shared" si="94"/>
        <v/>
      </c>
      <c r="FV41" s="77" t="str">
        <f t="shared" si="95"/>
        <v/>
      </c>
      <c r="FW41" s="76" t="str">
        <f>IFERROR(IF(FR41="ACC"," ",IF('MAXES+CHART'!$D$16="lbs",MROUND(IF(FR41="SQUAT",'MAXES+CHART'!$D$17*FV41, IF(FR41="BENCH",'MAXES+CHART'!$D$18*FV41, IF(FR41="DEADLIFT",'MAXES+CHART'!$D$19*FV41,))),5),MROUND(IF(FR41="SQUAT",'MAXES+CHART'!$D$17*FV41, IF(FR41="BENCH",'MAXES+CHART'!$D$18*FV41, IF(FR41="DEADLIFT",'MAXES+CHART'!$D$19*FV41,))),2.5))),"")</f>
        <v xml:space="preserve"> </v>
      </c>
      <c r="FY41" s="95"/>
      <c r="GA41" s="119" t="str">
        <f ca="1">"e1RM: "&amp;IFERROR(MROUND(IF(FV38="",  FW37/VLOOKUP(FY37,'MAXES+CHART'!$B$3:$N$11,FU37+1,FALSE),  OFFSET(FV37,MATCH(MAX(FV38:FV42),FV38:FV42,0),1)/VLOOKUP(OFFSET(FV37,MATCH(MAX(FV38:FV42),FV38:FV42,0),3),'MAXES+CHART'!$B$3:$N$11,OFFSET(FV37,MATCH(MAX(FV38:FV42),FV38:FV42,0),-1)+1,FALSE)),1),"")</f>
        <v xml:space="preserve">e1RM: </v>
      </c>
      <c r="GC41" s="57" t="str">
        <f t="shared" si="96"/>
        <v/>
      </c>
      <c r="GD41" s="57" t="str">
        <f t="shared" si="97"/>
        <v/>
      </c>
      <c r="GE41" s="57" t="str">
        <f t="shared" si="98"/>
        <v/>
      </c>
      <c r="GF41" s="57" t="str">
        <f t="shared" si="99"/>
        <v/>
      </c>
      <c r="GG41" s="57" t="str">
        <f t="shared" si="100"/>
        <v/>
      </c>
      <c r="GH41" s="57" t="str">
        <f t="shared" si="101"/>
        <v/>
      </c>
      <c r="GJ41" s="39"/>
      <c r="GK41" s="58" t="str">
        <f t="shared" si="190"/>
        <v>ACC</v>
      </c>
      <c r="GL41" s="91" t="str">
        <f t="shared" si="191"/>
        <v>Chest Supported Row</v>
      </c>
      <c r="GM41" s="85" t="str">
        <f t="shared" si="104"/>
        <v/>
      </c>
      <c r="GN41" s="76" t="str">
        <f t="shared" si="105"/>
        <v/>
      </c>
      <c r="GO41" s="77" t="str">
        <f t="shared" si="106"/>
        <v/>
      </c>
      <c r="GP41" s="76" t="str">
        <f>IFERROR(IF(GK41="ACC"," ",IF('MAXES+CHART'!$D$16="lbs",MROUND(IF(GK41="SQUAT",'MAXES+CHART'!$D$17*GO41, IF(GK41="BENCH",'MAXES+CHART'!$D$18*GO41, IF(GK41="DEADLIFT",'MAXES+CHART'!$D$19*GO41,))),5),MROUND(IF(GK41="SQUAT",'MAXES+CHART'!$D$17*GO41, IF(GK41="BENCH",'MAXES+CHART'!$D$18*GO41, IF(GK41="DEADLIFT",'MAXES+CHART'!$D$19*GO41,))),2.5))),"")</f>
        <v xml:space="preserve"> </v>
      </c>
      <c r="GR41" s="95"/>
      <c r="GT41" s="119" t="str">
        <f ca="1">"e1RM: "&amp;IFERROR(MROUND(IF(GO38="",  GP37/VLOOKUP(GR37,'MAXES+CHART'!$B$3:$N$11,GN37+1,FALSE),  OFFSET(GO37,MATCH(MAX(GO38:GO42),GO38:GO42,0),1)/VLOOKUP(OFFSET(GO37,MATCH(MAX(GO38:GO42),GO38:GO42,0),3),'MAXES+CHART'!$B$3:$N$11,OFFSET(GO37,MATCH(MAX(GO38:GO42),GO38:GO42,0),-1)+1,FALSE)),1),"")</f>
        <v xml:space="preserve">e1RM: </v>
      </c>
      <c r="GV41" s="57" t="str">
        <f t="shared" si="107"/>
        <v/>
      </c>
      <c r="GW41" s="57" t="str">
        <f t="shared" si="108"/>
        <v/>
      </c>
      <c r="GX41" s="57" t="str">
        <f t="shared" si="109"/>
        <v/>
      </c>
      <c r="GY41" s="57" t="str">
        <f t="shared" si="110"/>
        <v/>
      </c>
      <c r="GZ41" s="57" t="str">
        <f t="shared" si="111"/>
        <v/>
      </c>
      <c r="HA41" s="57" t="str">
        <f t="shared" si="112"/>
        <v/>
      </c>
      <c r="HC41" s="39"/>
      <c r="HD41" s="58" t="str">
        <f t="shared" si="192"/>
        <v>ACC</v>
      </c>
      <c r="HE41" s="91" t="str">
        <f t="shared" si="193"/>
        <v>Chest Supported Row</v>
      </c>
      <c r="HF41" s="85" t="str">
        <f t="shared" si="115"/>
        <v/>
      </c>
      <c r="HG41" s="76" t="str">
        <f t="shared" si="116"/>
        <v/>
      </c>
      <c r="HH41" s="77" t="str">
        <f t="shared" si="117"/>
        <v/>
      </c>
      <c r="HI41" s="76" t="str">
        <f>IFERROR(IF(HD41="ACC"," ",IF('MAXES+CHART'!$D$16="lbs",MROUND(IF(HD41="SQUAT",'MAXES+CHART'!$D$17*HH41, IF(HD41="BENCH",'MAXES+CHART'!$D$18*HH41, IF(HD41="DEADLIFT",'MAXES+CHART'!$D$19*HH41,))),5),MROUND(IF(HD41="SQUAT",'MAXES+CHART'!$D$17*HH41, IF(HD41="BENCH",'MAXES+CHART'!$D$18*HH41, IF(HD41="DEADLIFT",'MAXES+CHART'!$D$19*HH41,))),2.5))),"")</f>
        <v xml:space="preserve"> </v>
      </c>
      <c r="HK41" s="95"/>
      <c r="HM41" s="119" t="str">
        <f ca="1">"e1RM: "&amp;IFERROR(MROUND(IF(HH38="",  HI37/VLOOKUP(HK37,'MAXES+CHART'!$B$3:$N$11,HG37+1,FALSE),  OFFSET(HH37,MATCH(MAX(HH38:HH42),HH38:HH42,0),1)/VLOOKUP(OFFSET(HH37,MATCH(MAX(HH38:HH42),HH38:HH42,0),3),'MAXES+CHART'!$B$3:$N$11,OFFSET(HH37,MATCH(MAX(HH38:HH42),HH38:HH42,0),-1)+1,FALSE)),1),"")</f>
        <v xml:space="preserve">e1RM: </v>
      </c>
      <c r="HO41" s="57" t="str">
        <f t="shared" si="118"/>
        <v/>
      </c>
      <c r="HP41" s="57" t="str">
        <f t="shared" si="119"/>
        <v/>
      </c>
      <c r="HQ41" s="57" t="str">
        <f t="shared" si="120"/>
        <v/>
      </c>
      <c r="HR41" s="57" t="str">
        <f t="shared" si="121"/>
        <v/>
      </c>
      <c r="HS41" s="57" t="str">
        <f t="shared" si="122"/>
        <v/>
      </c>
      <c r="HT41" s="57" t="str">
        <f t="shared" si="123"/>
        <v/>
      </c>
    </row>
    <row r="42" spans="3:228" hidden="1" outlineLevel="2">
      <c r="C42" s="39"/>
      <c r="D42" s="58" t="str">
        <f t="shared" si="194"/>
        <v>ACC</v>
      </c>
      <c r="E42" s="90" t="str">
        <f t="shared" si="195"/>
        <v>Chest Supported Row</v>
      </c>
      <c r="F42" s="86"/>
      <c r="G42" s="78"/>
      <c r="H42" s="79"/>
      <c r="I42" s="78" t="str">
        <f>IF(D42="ACC"," ",IF('MAXES+CHART'!$D$16="lbs",MROUND(IF(D42="SQUAT",'MAXES+CHART'!$D$17*H42, IF(D42="BENCH",'MAXES+CHART'!$D$18*H42, IF(D42="DEADLIFT",'MAXES+CHART'!$D$19*H42,))),5),MROUND(IF(D42="SQUAT",'MAXES+CHART'!$D$17*H42, IF(D42="BENCH",'MAXES+CHART'!$D$18*H42, IF(D42="DEADLIFT",'MAXES+CHART'!$D$19*H42,))),2.5)))</f>
        <v xml:space="preserve"> </v>
      </c>
      <c r="K42" s="95"/>
      <c r="M42" s="118"/>
      <c r="O42" s="57" t="str">
        <f t="shared" si="0"/>
        <v/>
      </c>
      <c r="P42" s="57" t="str">
        <f t="shared" si="1"/>
        <v/>
      </c>
      <c r="Q42" s="57" t="str">
        <f t="shared" si="2"/>
        <v/>
      </c>
      <c r="R42" s="57" t="str">
        <f t="shared" si="3"/>
        <v/>
      </c>
      <c r="S42" s="57" t="str">
        <f t="shared" si="4"/>
        <v/>
      </c>
      <c r="T42" s="57" t="str">
        <f t="shared" si="5"/>
        <v/>
      </c>
      <c r="U42" s="39"/>
      <c r="V42" s="58" t="str">
        <f t="shared" si="196"/>
        <v>ACC</v>
      </c>
      <c r="W42" s="90" t="str">
        <f t="shared" si="173"/>
        <v>Chest Supported Row</v>
      </c>
      <c r="X42" s="86" t="str">
        <f t="shared" si="8"/>
        <v/>
      </c>
      <c r="Y42" s="78" t="str">
        <f t="shared" si="9"/>
        <v/>
      </c>
      <c r="Z42" s="79" t="str">
        <f t="shared" si="10"/>
        <v/>
      </c>
      <c r="AA42" s="78" t="str">
        <f>IFERROR(IF(V42="ACC"," ",IF('MAXES+CHART'!$D$16="lbs",MROUND(IF(V42="SQUAT",'MAXES+CHART'!$D$17*Z42, IF(V42="BENCH",'MAXES+CHART'!$D$18*Z42, IF(V42="DEADLIFT",'MAXES+CHART'!$D$19*Z42,))),5),MROUND(IF(V42="SQUAT",'MAXES+CHART'!$D$17*Z42, IF(V42="BENCH",'MAXES+CHART'!$D$18*Z42, IF(V42="DEADLIFT",'MAXES+CHART'!$D$19*Z42,))),2.5))),"")</f>
        <v xml:space="preserve"> </v>
      </c>
      <c r="AC42" s="95"/>
      <c r="AE42" s="118"/>
      <c r="AG42" s="57" t="str">
        <f t="shared" si="11"/>
        <v/>
      </c>
      <c r="AH42" s="57" t="str">
        <f t="shared" si="12"/>
        <v/>
      </c>
      <c r="AI42" s="57" t="str">
        <f t="shared" si="13"/>
        <v/>
      </c>
      <c r="AJ42" s="57" t="str">
        <f t="shared" si="14"/>
        <v/>
      </c>
      <c r="AK42" s="57" t="str">
        <f t="shared" si="15"/>
        <v/>
      </c>
      <c r="AL42" s="57" t="str">
        <f t="shared" si="16"/>
        <v/>
      </c>
      <c r="AN42" s="39"/>
      <c r="AO42" s="58" t="str">
        <f t="shared" si="174"/>
        <v>ACC</v>
      </c>
      <c r="AP42" s="90" t="str">
        <f t="shared" si="175"/>
        <v>Chest Supported Row</v>
      </c>
      <c r="AQ42" s="86" t="str">
        <f t="shared" si="19"/>
        <v/>
      </c>
      <c r="AR42" s="78" t="str">
        <f t="shared" si="20"/>
        <v/>
      </c>
      <c r="AS42" s="79" t="str">
        <f t="shared" si="21"/>
        <v/>
      </c>
      <c r="AT42" s="78" t="str">
        <f>IFERROR(IF(AO42="ACC"," ",IF('MAXES+CHART'!$D$16="lbs",MROUND(IF(AO42="SQUAT",'MAXES+CHART'!$D$17*AS42, IF(AO42="BENCH",'MAXES+CHART'!$D$18*AS42, IF(AO42="DEADLIFT",'MAXES+CHART'!$D$19*AS42,))),5),MROUND(IF(AO42="SQUAT",'MAXES+CHART'!$D$17*AS42, IF(AO42="BENCH",'MAXES+CHART'!$D$18*AS42, IF(AO42="DEADLIFT",'MAXES+CHART'!$D$19*AS42,))),2.5))),"")</f>
        <v xml:space="preserve"> </v>
      </c>
      <c r="AV42" s="95"/>
      <c r="AX42" s="118"/>
      <c r="AZ42" s="57" t="str">
        <f t="shared" si="22"/>
        <v/>
      </c>
      <c r="BA42" s="57" t="str">
        <f t="shared" si="23"/>
        <v/>
      </c>
      <c r="BB42" s="57" t="str">
        <f t="shared" si="24"/>
        <v/>
      </c>
      <c r="BC42" s="57" t="str">
        <f t="shared" si="25"/>
        <v/>
      </c>
      <c r="BD42" s="57" t="str">
        <f t="shared" si="26"/>
        <v/>
      </c>
      <c r="BE42" s="57" t="str">
        <f t="shared" si="27"/>
        <v/>
      </c>
      <c r="BG42" s="39"/>
      <c r="BH42" s="58" t="str">
        <f t="shared" si="176"/>
        <v>ACC</v>
      </c>
      <c r="BI42" s="90" t="str">
        <f t="shared" si="177"/>
        <v>Chest Supported Row</v>
      </c>
      <c r="BJ42" s="86" t="str">
        <f t="shared" si="30"/>
        <v/>
      </c>
      <c r="BK42" s="78" t="str">
        <f t="shared" si="31"/>
        <v/>
      </c>
      <c r="BL42" s="79" t="str">
        <f t="shared" si="32"/>
        <v/>
      </c>
      <c r="BM42" s="78" t="str">
        <f>IFERROR(IF(BH42="ACC"," ",IF('MAXES+CHART'!$D$16="lbs",MROUND(IF(BH42="SQUAT",'MAXES+CHART'!$D$17*BL42, IF(BH42="BENCH",'MAXES+CHART'!$D$18*BL42, IF(BH42="DEADLIFT",'MAXES+CHART'!$D$19*BL42,))),5),MROUND(IF(BH42="SQUAT",'MAXES+CHART'!$D$17*BL42, IF(BH42="BENCH",'MAXES+CHART'!$D$18*BL42, IF(BH42="DEADLIFT",'MAXES+CHART'!$D$19*BL42,))),2.5))),"")</f>
        <v xml:space="preserve"> </v>
      </c>
      <c r="BO42" s="95"/>
      <c r="BQ42" s="118"/>
      <c r="BS42" s="57" t="str">
        <f t="shared" si="33"/>
        <v/>
      </c>
      <c r="BT42" s="57" t="str">
        <f t="shared" si="34"/>
        <v/>
      </c>
      <c r="BU42" s="57" t="str">
        <f t="shared" si="35"/>
        <v/>
      </c>
      <c r="BV42" s="57" t="str">
        <f t="shared" si="36"/>
        <v/>
      </c>
      <c r="BW42" s="57" t="str">
        <f t="shared" si="37"/>
        <v/>
      </c>
      <c r="BX42" s="57" t="str">
        <f t="shared" si="38"/>
        <v/>
      </c>
      <c r="CA42" s="39"/>
      <c r="CB42" s="58" t="str">
        <f t="shared" si="178"/>
        <v>ACC</v>
      </c>
      <c r="CC42" s="90" t="str">
        <f t="shared" si="179"/>
        <v>Chest Supported Row</v>
      </c>
      <c r="CD42" s="86" t="str">
        <f t="shared" si="41"/>
        <v/>
      </c>
      <c r="CE42" s="78" t="str">
        <f t="shared" si="42"/>
        <v/>
      </c>
      <c r="CF42" s="79" t="str">
        <f t="shared" si="43"/>
        <v/>
      </c>
      <c r="CG42" s="78" t="str">
        <f>IFERROR(IF(CB42="ACC"," ",IF('MAXES+CHART'!$D$16="lbs",MROUND(IF(CB42="SQUAT",'MAXES+CHART'!$D$17*CF42, IF(CB42="BENCH",'MAXES+CHART'!$D$18*CF42, IF(CB42="DEADLIFT",'MAXES+CHART'!$D$19*CF42,))),5),MROUND(IF(CB42="SQUAT",'MAXES+CHART'!$D$17*CF42, IF(CB42="BENCH",'MAXES+CHART'!$D$18*CF42, IF(CB42="DEADLIFT",'MAXES+CHART'!$D$19*CF42,))),2.5))),"")</f>
        <v xml:space="preserve"> </v>
      </c>
      <c r="CI42" s="95"/>
      <c r="CK42" s="118"/>
      <c r="CM42" s="57" t="str">
        <f t="shared" si="44"/>
        <v/>
      </c>
      <c r="CN42" s="57" t="str">
        <f t="shared" si="45"/>
        <v/>
      </c>
      <c r="CO42" s="57" t="str">
        <f t="shared" si="46"/>
        <v/>
      </c>
      <c r="CP42" s="57" t="str">
        <f t="shared" si="47"/>
        <v/>
      </c>
      <c r="CQ42" s="57" t="str">
        <f t="shared" si="48"/>
        <v/>
      </c>
      <c r="CR42" s="57" t="str">
        <f t="shared" si="49"/>
        <v/>
      </c>
      <c r="CS42" s="39"/>
      <c r="CT42" s="58" t="str">
        <f t="shared" si="180"/>
        <v>ACC</v>
      </c>
      <c r="CU42" s="90" t="str">
        <f t="shared" si="181"/>
        <v>Chest Supported Row</v>
      </c>
      <c r="CV42" s="86" t="str">
        <f t="shared" si="52"/>
        <v/>
      </c>
      <c r="CW42" s="78" t="str">
        <f t="shared" si="53"/>
        <v/>
      </c>
      <c r="CX42" s="79" t="str">
        <f t="shared" si="54"/>
        <v/>
      </c>
      <c r="CY42" s="78" t="str">
        <f>IFERROR(IF(CT42="ACC"," ",IF('MAXES+CHART'!$D$16="lbs",MROUND(IF(CT42="SQUAT",'MAXES+CHART'!$D$17*CX42, IF(CT42="BENCH",'MAXES+CHART'!$D$18*CX42, IF(CT42="DEADLIFT",'MAXES+CHART'!$D$19*CX42,))),5),MROUND(IF(CT42="SQUAT",'MAXES+CHART'!$D$17*CX42, IF(CT42="BENCH",'MAXES+CHART'!$D$18*CX42, IF(CT42="DEADLIFT",'MAXES+CHART'!$D$19*CX42,))),2.5))),"")</f>
        <v xml:space="preserve"> </v>
      </c>
      <c r="DA42" s="95"/>
      <c r="DC42" s="118"/>
      <c r="DE42" s="57" t="str">
        <f t="shared" si="55"/>
        <v/>
      </c>
      <c r="DF42" s="57" t="str">
        <f t="shared" si="56"/>
        <v/>
      </c>
      <c r="DG42" s="57" t="str">
        <f t="shared" si="57"/>
        <v/>
      </c>
      <c r="DH42" s="57" t="str">
        <f t="shared" si="58"/>
        <v/>
      </c>
      <c r="DI42" s="57" t="str">
        <f t="shared" si="59"/>
        <v/>
      </c>
      <c r="DJ42" s="57" t="str">
        <f t="shared" si="60"/>
        <v/>
      </c>
      <c r="DL42" s="39"/>
      <c r="DM42" s="58" t="str">
        <f t="shared" si="182"/>
        <v>ACC</v>
      </c>
      <c r="DN42" s="90" t="str">
        <f t="shared" si="183"/>
        <v>Chest Supported Row</v>
      </c>
      <c r="DO42" s="86" t="str">
        <f t="shared" si="63"/>
        <v/>
      </c>
      <c r="DP42" s="78" t="str">
        <f t="shared" si="64"/>
        <v/>
      </c>
      <c r="DQ42" s="79" t="str">
        <f t="shared" si="65"/>
        <v/>
      </c>
      <c r="DR42" s="78" t="str">
        <f>IFERROR(IF(DM42="ACC"," ",IF('MAXES+CHART'!$D$16="lbs",MROUND(IF(DM42="SQUAT",'MAXES+CHART'!$D$17*DQ42, IF(DM42="BENCH",'MAXES+CHART'!$D$18*DQ42, IF(DM42="DEADLIFT",'MAXES+CHART'!$D$19*DQ42,))),5),MROUND(IF(DM42="SQUAT",'MAXES+CHART'!$D$17*DQ42, IF(DM42="BENCH",'MAXES+CHART'!$D$18*DQ42, IF(DM42="DEADLIFT",'MAXES+CHART'!$D$19*DQ42,))),2.5))),"")</f>
        <v xml:space="preserve"> </v>
      </c>
      <c r="DT42" s="95"/>
      <c r="DV42" s="118"/>
      <c r="DX42" s="57" t="str">
        <f t="shared" si="66"/>
        <v/>
      </c>
      <c r="DY42" s="57" t="str">
        <f t="shared" si="67"/>
        <v/>
      </c>
      <c r="DZ42" s="57" t="str">
        <f t="shared" si="68"/>
        <v/>
      </c>
      <c r="EA42" s="57" t="str">
        <f t="shared" si="69"/>
        <v/>
      </c>
      <c r="EB42" s="57" t="str">
        <f t="shared" si="70"/>
        <v/>
      </c>
      <c r="EC42" s="57" t="str">
        <f t="shared" si="71"/>
        <v/>
      </c>
      <c r="EE42" s="39"/>
      <c r="EF42" s="58" t="str">
        <f t="shared" si="184"/>
        <v>ACC</v>
      </c>
      <c r="EG42" s="90" t="str">
        <f t="shared" si="185"/>
        <v>Chest Supported Row</v>
      </c>
      <c r="EH42" s="86" t="str">
        <f t="shared" si="125"/>
        <v/>
      </c>
      <c r="EI42" s="78" t="str">
        <f t="shared" si="126"/>
        <v/>
      </c>
      <c r="EJ42" s="79" t="str">
        <f t="shared" si="127"/>
        <v/>
      </c>
      <c r="EK42" s="78" t="str">
        <f>IFERROR(IF(EF42="ACC"," ",IF('MAXES+CHART'!$D$16="lbs",MROUND(IF(EF42="SQUAT",'MAXES+CHART'!$D$17*EJ42, IF(EF42="BENCH",'MAXES+CHART'!$D$18*EJ42, IF(EF42="DEADLIFT",'MAXES+CHART'!$D$19*EJ42,))),5),MROUND(IF(EF42="SQUAT",'MAXES+CHART'!$D$17*EJ42, IF(EF42="BENCH",'MAXES+CHART'!$D$18*EJ42, IF(EF42="DEADLIFT",'MAXES+CHART'!$D$19*EJ42,))),2.5))),"")</f>
        <v xml:space="preserve"> </v>
      </c>
      <c r="EM42" s="95"/>
      <c r="EO42" s="118"/>
      <c r="EQ42" s="57" t="str">
        <f t="shared" si="74"/>
        <v/>
      </c>
      <c r="ER42" s="57" t="str">
        <f t="shared" si="75"/>
        <v/>
      </c>
      <c r="ES42" s="57" t="str">
        <f t="shared" si="76"/>
        <v/>
      </c>
      <c r="ET42" s="57" t="str">
        <f t="shared" si="77"/>
        <v/>
      </c>
      <c r="EU42" s="57" t="str">
        <f t="shared" si="78"/>
        <v/>
      </c>
      <c r="EV42" s="57" t="str">
        <f t="shared" si="79"/>
        <v/>
      </c>
      <c r="EY42" s="39"/>
      <c r="EZ42" s="58" t="str">
        <f t="shared" si="186"/>
        <v>ACC</v>
      </c>
      <c r="FA42" s="90" t="str">
        <f t="shared" si="187"/>
        <v>Chest Supported Row</v>
      </c>
      <c r="FB42" s="86" t="str">
        <f t="shared" si="82"/>
        <v/>
      </c>
      <c r="FC42" s="78" t="str">
        <f t="shared" si="83"/>
        <v/>
      </c>
      <c r="FD42" s="79" t="str">
        <f t="shared" si="84"/>
        <v/>
      </c>
      <c r="FE42" s="78" t="str">
        <f>IFERROR(IF(EZ42="ACC"," ",IF('MAXES+CHART'!$D$16="lbs",MROUND(IF(EZ42="SQUAT",'MAXES+CHART'!$D$17*FD42, IF(EZ42="BENCH",'MAXES+CHART'!$D$18*FD42, IF(EZ42="DEADLIFT",'MAXES+CHART'!$D$19*FD42,))),5),MROUND(IF(EZ42="SQUAT",'MAXES+CHART'!$D$17*FD42, IF(EZ42="BENCH",'MAXES+CHART'!$D$18*FD42, IF(EZ42="DEADLIFT",'MAXES+CHART'!$D$19*FD42,))),2.5))),"")</f>
        <v xml:space="preserve"> </v>
      </c>
      <c r="FG42" s="124"/>
      <c r="FI42" s="118"/>
      <c r="FK42" s="57" t="str">
        <f t="shared" si="85"/>
        <v/>
      </c>
      <c r="FL42" s="57" t="str">
        <f t="shared" si="86"/>
        <v/>
      </c>
      <c r="FM42" s="57" t="str">
        <f t="shared" si="87"/>
        <v/>
      </c>
      <c r="FN42" s="57" t="str">
        <f t="shared" si="88"/>
        <v/>
      </c>
      <c r="FO42" s="57" t="str">
        <f t="shared" si="89"/>
        <v/>
      </c>
      <c r="FP42" s="57" t="str">
        <f t="shared" si="90"/>
        <v/>
      </c>
      <c r="FQ42" s="39"/>
      <c r="FR42" s="58" t="str">
        <f t="shared" si="188"/>
        <v>ACC</v>
      </c>
      <c r="FS42" s="90" t="str">
        <f t="shared" si="189"/>
        <v>Chest Supported Row</v>
      </c>
      <c r="FT42" s="86" t="str">
        <f t="shared" si="93"/>
        <v/>
      </c>
      <c r="FU42" s="78" t="str">
        <f t="shared" si="94"/>
        <v/>
      </c>
      <c r="FV42" s="79" t="str">
        <f t="shared" si="95"/>
        <v/>
      </c>
      <c r="FW42" s="78" t="str">
        <f>IFERROR(IF(FR42="ACC"," ",IF('MAXES+CHART'!$D$16="lbs",MROUND(IF(FR42="SQUAT",'MAXES+CHART'!$D$17*FV42, IF(FR42="BENCH",'MAXES+CHART'!$D$18*FV42, IF(FR42="DEADLIFT",'MAXES+CHART'!$D$19*FV42,))),5),MROUND(IF(FR42="SQUAT",'MAXES+CHART'!$D$17*FV42, IF(FR42="BENCH",'MAXES+CHART'!$D$18*FV42, IF(FR42="DEADLIFT",'MAXES+CHART'!$D$19*FV42,))),2.5))),"")</f>
        <v xml:space="preserve"> </v>
      </c>
      <c r="FY42" s="95"/>
      <c r="GA42" s="118"/>
      <c r="GC42" s="57" t="str">
        <f t="shared" si="96"/>
        <v/>
      </c>
      <c r="GD42" s="57" t="str">
        <f t="shared" si="97"/>
        <v/>
      </c>
      <c r="GE42" s="57" t="str">
        <f t="shared" si="98"/>
        <v/>
      </c>
      <c r="GF42" s="57" t="str">
        <f t="shared" si="99"/>
        <v/>
      </c>
      <c r="GG42" s="57" t="str">
        <f t="shared" si="100"/>
        <v/>
      </c>
      <c r="GH42" s="57" t="str">
        <f t="shared" si="101"/>
        <v/>
      </c>
      <c r="GJ42" s="39"/>
      <c r="GK42" s="58" t="str">
        <f t="shared" si="190"/>
        <v>ACC</v>
      </c>
      <c r="GL42" s="90" t="str">
        <f t="shared" si="191"/>
        <v>Chest Supported Row</v>
      </c>
      <c r="GM42" s="86" t="str">
        <f t="shared" si="104"/>
        <v/>
      </c>
      <c r="GN42" s="78" t="str">
        <f t="shared" si="105"/>
        <v/>
      </c>
      <c r="GO42" s="79" t="str">
        <f t="shared" si="106"/>
        <v/>
      </c>
      <c r="GP42" s="78" t="str">
        <f>IFERROR(IF(GK42="ACC"," ",IF('MAXES+CHART'!$D$16="lbs",MROUND(IF(GK42="SQUAT",'MAXES+CHART'!$D$17*GO42, IF(GK42="BENCH",'MAXES+CHART'!$D$18*GO42, IF(GK42="DEADLIFT",'MAXES+CHART'!$D$19*GO42,))),5),MROUND(IF(GK42="SQUAT",'MAXES+CHART'!$D$17*GO42, IF(GK42="BENCH",'MAXES+CHART'!$D$18*GO42, IF(GK42="DEADLIFT",'MAXES+CHART'!$D$19*GO42,))),2.5))),"")</f>
        <v xml:space="preserve"> </v>
      </c>
      <c r="GR42" s="95"/>
      <c r="GT42" s="118"/>
      <c r="GV42" s="57" t="str">
        <f t="shared" si="107"/>
        <v/>
      </c>
      <c r="GW42" s="57" t="str">
        <f t="shared" si="108"/>
        <v/>
      </c>
      <c r="GX42" s="57" t="str">
        <f t="shared" si="109"/>
        <v/>
      </c>
      <c r="GY42" s="57" t="str">
        <f t="shared" si="110"/>
        <v/>
      </c>
      <c r="GZ42" s="57" t="str">
        <f t="shared" si="111"/>
        <v/>
      </c>
      <c r="HA42" s="57" t="str">
        <f t="shared" si="112"/>
        <v/>
      </c>
      <c r="HC42" s="39"/>
      <c r="HD42" s="58" t="str">
        <f t="shared" si="192"/>
        <v>ACC</v>
      </c>
      <c r="HE42" s="90" t="str">
        <f t="shared" si="193"/>
        <v>Chest Supported Row</v>
      </c>
      <c r="HF42" s="86" t="str">
        <f t="shared" si="115"/>
        <v/>
      </c>
      <c r="HG42" s="78" t="str">
        <f t="shared" si="116"/>
        <v/>
      </c>
      <c r="HH42" s="79" t="str">
        <f t="shared" si="117"/>
        <v/>
      </c>
      <c r="HI42" s="78" t="str">
        <f>IFERROR(IF(HD42="ACC"," ",IF('MAXES+CHART'!$D$16="lbs",MROUND(IF(HD42="SQUAT",'MAXES+CHART'!$D$17*HH42, IF(HD42="BENCH",'MAXES+CHART'!$D$18*HH42, IF(HD42="DEADLIFT",'MAXES+CHART'!$D$19*HH42,))),5),MROUND(IF(HD42="SQUAT",'MAXES+CHART'!$D$17*HH42, IF(HD42="BENCH",'MAXES+CHART'!$D$18*HH42, IF(HD42="DEADLIFT",'MAXES+CHART'!$D$19*HH42,))),2.5))),"")</f>
        <v xml:space="preserve"> </v>
      </c>
      <c r="HK42" s="95"/>
      <c r="HM42" s="118"/>
      <c r="HO42" s="57" t="str">
        <f t="shared" si="118"/>
        <v/>
      </c>
      <c r="HP42" s="57" t="str">
        <f t="shared" si="119"/>
        <v/>
      </c>
      <c r="HQ42" s="57" t="str">
        <f t="shared" si="120"/>
        <v/>
      </c>
      <c r="HR42" s="57" t="str">
        <f t="shared" si="121"/>
        <v/>
      </c>
      <c r="HS42" s="57" t="str">
        <f t="shared" si="122"/>
        <v/>
      </c>
      <c r="HT42" s="57" t="str">
        <f t="shared" si="123"/>
        <v/>
      </c>
    </row>
    <row r="43" spans="3:228" outlineLevel="1" collapsed="1">
      <c r="C43" s="39" t="s">
        <v>64</v>
      </c>
      <c r="D43" s="54" t="s">
        <v>2</v>
      </c>
      <c r="E43" s="92" t="s">
        <v>75</v>
      </c>
      <c r="F43" s="87">
        <v>3</v>
      </c>
      <c r="G43" s="81">
        <v>6</v>
      </c>
      <c r="H43" s="123" t="s">
        <v>83</v>
      </c>
      <c r="I43" s="81"/>
      <c r="K43" s="96"/>
      <c r="L43" s="55"/>
      <c r="M43" s="197"/>
      <c r="O43" s="57" t="str">
        <f t="shared" si="0"/>
        <v/>
      </c>
      <c r="P43" s="57" t="str">
        <f t="shared" si="1"/>
        <v/>
      </c>
      <c r="Q43" s="57">
        <f t="shared" si="2"/>
        <v>18</v>
      </c>
      <c r="R43" s="57">
        <f t="shared" si="3"/>
        <v>0</v>
      </c>
      <c r="S43" s="57" t="str">
        <f t="shared" si="4"/>
        <v/>
      </c>
      <c r="T43" s="57" t="str">
        <f t="shared" si="5"/>
        <v/>
      </c>
      <c r="U43" s="39" t="str">
        <f>IF(ISBLANK($C43),"",$C43)</f>
        <v>BN acc</v>
      </c>
      <c r="V43" s="54" t="str">
        <f t="shared" si="128"/>
        <v>BENCH</v>
      </c>
      <c r="W43" s="92" t="str">
        <f t="shared" si="129"/>
        <v>Close Grip Bench Press</v>
      </c>
      <c r="X43" s="87">
        <v>4</v>
      </c>
      <c r="Y43" s="81">
        <f t="shared" si="9"/>
        <v>6</v>
      </c>
      <c r="Z43" s="123" t="s">
        <v>84</v>
      </c>
      <c r="AA43" s="81" t="str">
        <f>IFERROR(IF(V43="ACC"," ",IF('MAXES+CHART'!$D$16="lbs",MROUND(IF(V43="SQUAT",'MAXES+CHART'!$D$17*Z43, IF(V43="BENCH",'MAXES+CHART'!$D$18*Z43, IF(V43="DEADLIFT",'MAXES+CHART'!$D$19*Z43,))),5),MROUND(IF(V43="SQUAT",'MAXES+CHART'!$D$17*Z43, IF(V43="BENCH",'MAXES+CHART'!$D$18*Z43, IF(V43="DEADLIFT",'MAXES+CHART'!$D$19*Z43,))),2.5))),"")</f>
        <v/>
      </c>
      <c r="AC43" s="96"/>
      <c r="AD43" s="55"/>
      <c r="AE43" s="197"/>
      <c r="AG43" s="57" t="str">
        <f t="shared" si="11"/>
        <v/>
      </c>
      <c r="AH43" s="57" t="str">
        <f t="shared" si="12"/>
        <v/>
      </c>
      <c r="AI43" s="57">
        <f t="shared" si="13"/>
        <v>24</v>
      </c>
      <c r="AJ43" s="57" t="str">
        <f t="shared" si="14"/>
        <v/>
      </c>
      <c r="AK43" s="57" t="str">
        <f t="shared" si="15"/>
        <v/>
      </c>
      <c r="AL43" s="57" t="str">
        <f t="shared" si="16"/>
        <v/>
      </c>
      <c r="AN43" s="39" t="str">
        <f>IF(ISBLANK($C43),"",$C43)</f>
        <v>BN acc</v>
      </c>
      <c r="AO43" s="54" t="str">
        <f t="shared" si="130"/>
        <v>BENCH</v>
      </c>
      <c r="AP43" s="92" t="str">
        <f t="shared" si="131"/>
        <v>Close Grip Bench Press</v>
      </c>
      <c r="AQ43" s="87">
        <v>4</v>
      </c>
      <c r="AR43" s="81">
        <f t="shared" si="20"/>
        <v>6</v>
      </c>
      <c r="AS43" s="123" t="s">
        <v>84</v>
      </c>
      <c r="AT43" s="81" t="str">
        <f>IFERROR(IF(AO43="ACC"," ",IF('MAXES+CHART'!$D$16="lbs",MROUND(IF(AO43="SQUAT",'MAXES+CHART'!$D$17*AS43, IF(AO43="BENCH",'MAXES+CHART'!$D$18*AS43, IF(AO43="DEADLIFT",'MAXES+CHART'!$D$19*AS43,))),5),MROUND(IF(AO43="SQUAT",'MAXES+CHART'!$D$17*AS43, IF(AO43="BENCH",'MAXES+CHART'!$D$18*AS43, IF(AO43="DEADLIFT",'MAXES+CHART'!$D$19*AS43,))),2.5))),"")</f>
        <v/>
      </c>
      <c r="AV43" s="96"/>
      <c r="AW43" s="55"/>
      <c r="AX43" s="197"/>
      <c r="AZ43" s="57" t="str">
        <f t="shared" si="22"/>
        <v/>
      </c>
      <c r="BA43" s="57" t="str">
        <f t="shared" si="23"/>
        <v/>
      </c>
      <c r="BB43" s="57">
        <f t="shared" si="24"/>
        <v>24</v>
      </c>
      <c r="BC43" s="57" t="str">
        <f t="shared" si="25"/>
        <v/>
      </c>
      <c r="BD43" s="57" t="str">
        <f t="shared" si="26"/>
        <v/>
      </c>
      <c r="BE43" s="57" t="str">
        <f t="shared" si="27"/>
        <v/>
      </c>
      <c r="BG43" s="39" t="str">
        <f>IF(ISBLANK($C43),"",$C43)</f>
        <v>BN acc</v>
      </c>
      <c r="BH43" s="54" t="str">
        <f t="shared" si="171"/>
        <v>BENCH</v>
      </c>
      <c r="BI43" s="92" t="str">
        <f t="shared" si="132"/>
        <v>Close Grip Bench Press</v>
      </c>
      <c r="BJ43" s="87">
        <v>4</v>
      </c>
      <c r="BK43" s="81">
        <f t="shared" si="31"/>
        <v>6</v>
      </c>
      <c r="BL43" s="123" t="s">
        <v>84</v>
      </c>
      <c r="BM43" s="81" t="str">
        <f>IFERROR(IF(BH43="ACC"," ",IF('MAXES+CHART'!$D$16="lbs",MROUND(IF(BH43="SQUAT",'MAXES+CHART'!$D$17*BL43, IF(BH43="BENCH",'MAXES+CHART'!$D$18*BL43, IF(BH43="DEADLIFT",'MAXES+CHART'!$D$19*BL43,))),5),MROUND(IF(BH43="SQUAT",'MAXES+CHART'!$D$17*BL43, IF(BH43="BENCH",'MAXES+CHART'!$D$18*BL43, IF(BH43="DEADLIFT",'MAXES+CHART'!$D$19*BL43,))),2.5))),"")</f>
        <v/>
      </c>
      <c r="BO43" s="96"/>
      <c r="BP43" s="55"/>
      <c r="BQ43" s="197"/>
      <c r="BS43" s="57" t="str">
        <f t="shared" si="33"/>
        <v/>
      </c>
      <c r="BT43" s="57" t="str">
        <f t="shared" si="34"/>
        <v/>
      </c>
      <c r="BU43" s="57">
        <f t="shared" si="35"/>
        <v>24</v>
      </c>
      <c r="BV43" s="57" t="str">
        <f t="shared" si="36"/>
        <v/>
      </c>
      <c r="BW43" s="57" t="str">
        <f t="shared" si="37"/>
        <v/>
      </c>
      <c r="BX43" s="57" t="str">
        <f t="shared" si="38"/>
        <v/>
      </c>
      <c r="CA43" s="39" t="str">
        <f>IF(ISBLANK($C43),"",$C43)</f>
        <v>BN acc</v>
      </c>
      <c r="CB43" s="54" t="str">
        <f t="shared" si="133"/>
        <v>BENCH</v>
      </c>
      <c r="CC43" s="92" t="str">
        <f t="shared" si="134"/>
        <v>Close Grip Bench Press</v>
      </c>
      <c r="CD43" s="87">
        <f t="shared" si="41"/>
        <v>3</v>
      </c>
      <c r="CE43" s="81">
        <f t="shared" si="42"/>
        <v>6</v>
      </c>
      <c r="CF43" s="123" t="s">
        <v>84</v>
      </c>
      <c r="CG43" s="81" t="str">
        <f>IFERROR(IF(CB43="ACC"," ",IF('MAXES+CHART'!$D$16="lbs",MROUND(IF(CB43="SQUAT",'MAXES+CHART'!$D$17*CF43, IF(CB43="BENCH",'MAXES+CHART'!$D$18*CF43, IF(CB43="DEADLIFT",'MAXES+CHART'!$D$19*CF43,))),5),MROUND(IF(CB43="SQUAT",'MAXES+CHART'!$D$17*CF43, IF(CB43="BENCH",'MAXES+CHART'!$D$18*CF43, IF(CB43="DEADLIFT",'MAXES+CHART'!$D$19*CF43,))),2.5))),"")</f>
        <v/>
      </c>
      <c r="CI43" s="96"/>
      <c r="CJ43" s="55"/>
      <c r="CK43" s="197"/>
      <c r="CM43" s="57" t="str">
        <f t="shared" si="44"/>
        <v/>
      </c>
      <c r="CN43" s="57" t="str">
        <f t="shared" si="45"/>
        <v/>
      </c>
      <c r="CO43" s="57">
        <f t="shared" si="46"/>
        <v>18</v>
      </c>
      <c r="CP43" s="57" t="str">
        <f t="shared" si="47"/>
        <v/>
      </c>
      <c r="CQ43" s="57" t="str">
        <f t="shared" si="48"/>
        <v/>
      </c>
      <c r="CR43" s="57" t="str">
        <f t="shared" si="49"/>
        <v/>
      </c>
      <c r="CS43" s="39" t="str">
        <f>IF(ISBLANK($C43),"",$C43)</f>
        <v>BN acc</v>
      </c>
      <c r="CT43" s="54" t="str">
        <f t="shared" si="135"/>
        <v>BENCH</v>
      </c>
      <c r="CU43" s="92" t="str">
        <f t="shared" si="136"/>
        <v>Close Grip Bench Press</v>
      </c>
      <c r="CV43" s="87">
        <v>5</v>
      </c>
      <c r="CW43" s="81">
        <v>5</v>
      </c>
      <c r="CX43" s="82" t="str">
        <f t="shared" si="54"/>
        <v>@8RPE</v>
      </c>
      <c r="CY43" s="81" t="str">
        <f>IFERROR(IF(CT43="ACC"," ",IF('MAXES+CHART'!$D$16="lbs",MROUND(IF(CT43="SQUAT",'MAXES+CHART'!$D$17*CX43, IF(CT43="BENCH",'MAXES+CHART'!$D$18*CX43, IF(CT43="DEADLIFT",'MAXES+CHART'!$D$19*CX43,))),5),MROUND(IF(CT43="SQUAT",'MAXES+CHART'!$D$17*CX43, IF(CT43="BENCH",'MAXES+CHART'!$D$18*CX43, IF(CT43="DEADLIFT",'MAXES+CHART'!$D$19*CX43,))),2.5))),"")</f>
        <v/>
      </c>
      <c r="DA43" s="96"/>
      <c r="DB43" s="55"/>
      <c r="DC43" s="197"/>
      <c r="DE43" s="57" t="str">
        <f t="shared" si="55"/>
        <v/>
      </c>
      <c r="DF43" s="57" t="str">
        <f t="shared" si="56"/>
        <v/>
      </c>
      <c r="DG43" s="57">
        <f t="shared" si="57"/>
        <v>25</v>
      </c>
      <c r="DH43" s="57" t="str">
        <f t="shared" si="58"/>
        <v/>
      </c>
      <c r="DI43" s="57" t="str">
        <f t="shared" si="59"/>
        <v/>
      </c>
      <c r="DJ43" s="57" t="str">
        <f t="shared" si="60"/>
        <v/>
      </c>
      <c r="DL43" s="39" t="str">
        <f>IF(ISBLANK($C43),"",$C43)</f>
        <v>BN acc</v>
      </c>
      <c r="DM43" s="54" t="str">
        <f t="shared" si="137"/>
        <v>BENCH</v>
      </c>
      <c r="DN43" s="92" t="str">
        <f t="shared" si="138"/>
        <v>Close Grip Bench Press</v>
      </c>
      <c r="DO43" s="87">
        <v>5</v>
      </c>
      <c r="DP43" s="81">
        <v>5</v>
      </c>
      <c r="DQ43" s="123" t="s">
        <v>84</v>
      </c>
      <c r="DR43" s="81" t="str">
        <f>IFERROR(IF(DM43="ACC"," ",IF('MAXES+CHART'!$D$16="lbs",MROUND(IF(DM43="SQUAT",'MAXES+CHART'!$D$17*DQ43, IF(DM43="BENCH",'MAXES+CHART'!$D$18*DQ43, IF(DM43="DEADLIFT",'MAXES+CHART'!$D$19*DQ43,))),5),MROUND(IF(DM43="SQUAT",'MAXES+CHART'!$D$17*DQ43, IF(DM43="BENCH",'MAXES+CHART'!$D$18*DQ43, IF(DM43="DEADLIFT",'MAXES+CHART'!$D$19*DQ43,))),2.5))),"")</f>
        <v/>
      </c>
      <c r="DT43" s="96"/>
      <c r="DU43" s="55"/>
      <c r="DV43" s="197"/>
      <c r="DX43" s="57" t="str">
        <f t="shared" si="66"/>
        <v/>
      </c>
      <c r="DY43" s="57" t="str">
        <f t="shared" si="67"/>
        <v/>
      </c>
      <c r="DZ43" s="57">
        <f t="shared" si="68"/>
        <v>25</v>
      </c>
      <c r="EA43" s="57" t="str">
        <f t="shared" si="69"/>
        <v/>
      </c>
      <c r="EB43" s="57" t="str">
        <f t="shared" si="70"/>
        <v/>
      </c>
      <c r="EC43" s="57" t="str">
        <f t="shared" si="71"/>
        <v/>
      </c>
      <c r="EE43" s="39" t="str">
        <f>IF(ISBLANK($C43),"",$C43)</f>
        <v>BN acc</v>
      </c>
      <c r="EF43" s="54" t="str">
        <f t="shared" si="139"/>
        <v>BENCH</v>
      </c>
      <c r="EG43" s="92" t="str">
        <f t="shared" si="140"/>
        <v>Close Grip Bench Press</v>
      </c>
      <c r="EH43" s="87">
        <f t="shared" si="125"/>
        <v>3</v>
      </c>
      <c r="EI43" s="81">
        <v>5</v>
      </c>
      <c r="EJ43" s="82" t="str">
        <f t="shared" si="127"/>
        <v>@8RPE</v>
      </c>
      <c r="EK43" s="81" t="str">
        <f>IFERROR(IF(EF43="ACC"," ",IF('MAXES+CHART'!$D$16="lbs",MROUND(IF(EF43="SQUAT",'MAXES+CHART'!$D$17*EJ43, IF(EF43="BENCH",'MAXES+CHART'!$D$18*EJ43, IF(EF43="DEADLIFT",'MAXES+CHART'!$D$19*EJ43,))),5),MROUND(IF(EF43="SQUAT",'MAXES+CHART'!$D$17*EJ43, IF(EF43="BENCH",'MAXES+CHART'!$D$18*EJ43, IF(EF43="DEADLIFT",'MAXES+CHART'!$D$19*EJ43,))),2.5))),"")</f>
        <v/>
      </c>
      <c r="EM43" s="96"/>
      <c r="EN43" s="55"/>
      <c r="EO43" s="197"/>
      <c r="EQ43" s="57" t="str">
        <f t="shared" si="74"/>
        <v/>
      </c>
      <c r="ER43" s="57" t="str">
        <f t="shared" si="75"/>
        <v/>
      </c>
      <c r="ES43" s="57">
        <f t="shared" si="76"/>
        <v>15</v>
      </c>
      <c r="ET43" s="57" t="str">
        <f t="shared" si="77"/>
        <v/>
      </c>
      <c r="EU43" s="57" t="str">
        <f t="shared" si="78"/>
        <v/>
      </c>
      <c r="EV43" s="57" t="str">
        <f t="shared" si="79"/>
        <v/>
      </c>
      <c r="EY43" s="39" t="str">
        <f>IF(ISBLANK($C43),"",$C43)</f>
        <v>BN acc</v>
      </c>
      <c r="EZ43" s="54" t="str">
        <f t="shared" si="141"/>
        <v>BENCH</v>
      </c>
      <c r="FA43" s="92"/>
      <c r="FB43" s="87"/>
      <c r="FC43" s="81"/>
      <c r="FD43" s="82"/>
      <c r="FE43" s="81">
        <f>IFERROR(IF(EZ43="ACC"," ",IF('MAXES+CHART'!$D$16="lbs",MROUND(IF(EZ43="SQUAT",'MAXES+CHART'!$D$17*FD43, IF(EZ43="BENCH",'MAXES+CHART'!$D$18*FD43, IF(EZ43="DEADLIFT",'MAXES+CHART'!$D$19*FD43,))),5),MROUND(IF(EZ43="SQUAT",'MAXES+CHART'!$D$17*FD43, IF(EZ43="BENCH",'MAXES+CHART'!$D$18*FD43, IF(EZ43="DEADLIFT",'MAXES+CHART'!$D$19*FD43,))),2.5))),"")</f>
        <v>0</v>
      </c>
      <c r="FG43" s="125"/>
      <c r="FH43" s="55"/>
      <c r="FI43" s="203"/>
      <c r="FK43" s="57" t="str">
        <f t="shared" si="85"/>
        <v/>
      </c>
      <c r="FL43" s="57" t="str">
        <f t="shared" si="86"/>
        <v/>
      </c>
      <c r="FM43" s="57">
        <f t="shared" si="87"/>
        <v>0</v>
      </c>
      <c r="FN43" s="57">
        <f t="shared" si="88"/>
        <v>0</v>
      </c>
      <c r="FO43" s="57" t="str">
        <f t="shared" si="89"/>
        <v/>
      </c>
      <c r="FP43" s="57" t="str">
        <f t="shared" si="90"/>
        <v/>
      </c>
      <c r="FQ43" s="39" t="str">
        <f>IF(ISBLANK($C43),"",$C43)</f>
        <v>BN acc</v>
      </c>
      <c r="FR43" s="54" t="str">
        <f t="shared" si="142"/>
        <v>BENCH</v>
      </c>
      <c r="FS43" s="92" t="str">
        <f t="shared" si="143"/>
        <v/>
      </c>
      <c r="FT43" s="87" t="str">
        <f t="shared" si="93"/>
        <v/>
      </c>
      <c r="FU43" s="81" t="str">
        <f t="shared" si="94"/>
        <v/>
      </c>
      <c r="FV43" s="82" t="str">
        <f t="shared" si="95"/>
        <v/>
      </c>
      <c r="FW43" s="81" t="str">
        <f>IFERROR(IF(FR43="ACC"," ",IF('MAXES+CHART'!$D$16="lbs",MROUND(IF(FR43="SQUAT",'MAXES+CHART'!$D$17*FV43, IF(FR43="BENCH",'MAXES+CHART'!$D$18*FV43, IF(FR43="DEADLIFT",'MAXES+CHART'!$D$19*FV43,))),5),MROUND(IF(FR43="SQUAT",'MAXES+CHART'!$D$17*FV43, IF(FR43="BENCH",'MAXES+CHART'!$D$18*FV43, IF(FR43="DEADLIFT",'MAXES+CHART'!$D$19*FV43,))),2.5))),"")</f>
        <v/>
      </c>
      <c r="FY43" s="96"/>
      <c r="FZ43" s="55"/>
      <c r="GA43" s="197"/>
      <c r="GC43" s="57" t="str">
        <f t="shared" si="96"/>
        <v/>
      </c>
      <c r="GD43" s="57" t="str">
        <f t="shared" si="97"/>
        <v/>
      </c>
      <c r="GE43" s="57" t="str">
        <f t="shared" si="98"/>
        <v/>
      </c>
      <c r="GF43" s="57" t="str">
        <f t="shared" si="99"/>
        <v/>
      </c>
      <c r="GG43" s="57" t="str">
        <f t="shared" si="100"/>
        <v/>
      </c>
      <c r="GH43" s="57" t="str">
        <f t="shared" si="101"/>
        <v/>
      </c>
      <c r="GJ43" s="39" t="str">
        <f>IF(ISBLANK($C43),"",$C43)</f>
        <v>BN acc</v>
      </c>
      <c r="GK43" s="54" t="str">
        <f t="shared" si="144"/>
        <v>BENCH</v>
      </c>
      <c r="GL43" s="92" t="str">
        <f t="shared" si="145"/>
        <v/>
      </c>
      <c r="GM43" s="87" t="str">
        <f t="shared" si="104"/>
        <v/>
      </c>
      <c r="GN43" s="81" t="str">
        <f t="shared" si="105"/>
        <v/>
      </c>
      <c r="GO43" s="82" t="str">
        <f t="shared" si="106"/>
        <v/>
      </c>
      <c r="GP43" s="81" t="str">
        <f>IFERROR(IF(GK43="ACC"," ",IF('MAXES+CHART'!$D$16="lbs",MROUND(IF(GK43="SQUAT",'MAXES+CHART'!$D$17*GO43, IF(GK43="BENCH",'MAXES+CHART'!$D$18*GO43, IF(GK43="DEADLIFT",'MAXES+CHART'!$D$19*GO43,))),5),MROUND(IF(GK43="SQUAT",'MAXES+CHART'!$D$17*GO43, IF(GK43="BENCH",'MAXES+CHART'!$D$18*GO43, IF(GK43="DEADLIFT",'MAXES+CHART'!$D$19*GO43,))),2.5))),"")</f>
        <v/>
      </c>
      <c r="GR43" s="96"/>
      <c r="GS43" s="55"/>
      <c r="GT43" s="197"/>
      <c r="GV43" s="57" t="str">
        <f t="shared" si="107"/>
        <v/>
      </c>
      <c r="GW43" s="57" t="str">
        <f t="shared" si="108"/>
        <v/>
      </c>
      <c r="GX43" s="57" t="str">
        <f t="shared" si="109"/>
        <v/>
      </c>
      <c r="GY43" s="57" t="str">
        <f t="shared" si="110"/>
        <v/>
      </c>
      <c r="GZ43" s="57" t="str">
        <f t="shared" si="111"/>
        <v/>
      </c>
      <c r="HA43" s="57" t="str">
        <f t="shared" si="112"/>
        <v/>
      </c>
      <c r="HC43" s="39" t="str">
        <f>IF(ISBLANK($C43),"",$C43)</f>
        <v>BN acc</v>
      </c>
      <c r="HD43" s="54" t="str">
        <f t="shared" si="146"/>
        <v>BENCH</v>
      </c>
      <c r="HE43" s="92" t="str">
        <f t="shared" si="147"/>
        <v/>
      </c>
      <c r="HF43" s="87" t="str">
        <f t="shared" si="115"/>
        <v/>
      </c>
      <c r="HG43" s="81" t="str">
        <f t="shared" si="116"/>
        <v/>
      </c>
      <c r="HH43" s="82" t="str">
        <f t="shared" si="117"/>
        <v/>
      </c>
      <c r="HI43" s="81" t="str">
        <f>IFERROR(IF(HD43="ACC"," ",IF('MAXES+CHART'!$D$16="lbs",MROUND(IF(HD43="SQUAT",'MAXES+CHART'!$D$17*HH43, IF(HD43="BENCH",'MAXES+CHART'!$D$18*HH43, IF(HD43="DEADLIFT",'MAXES+CHART'!$D$19*HH43,))),5),MROUND(IF(HD43="SQUAT",'MAXES+CHART'!$D$17*HH43, IF(HD43="BENCH",'MAXES+CHART'!$D$18*HH43, IF(HD43="DEADLIFT",'MAXES+CHART'!$D$19*HH43,))),2.5))),"")</f>
        <v/>
      </c>
      <c r="HK43" s="96"/>
      <c r="HL43" s="55"/>
      <c r="HM43" s="197"/>
      <c r="HO43" s="57" t="str">
        <f t="shared" si="118"/>
        <v/>
      </c>
      <c r="HP43" s="57" t="str">
        <f t="shared" si="119"/>
        <v/>
      </c>
      <c r="HQ43" s="57" t="str">
        <f t="shared" si="120"/>
        <v/>
      </c>
      <c r="HR43" s="57" t="str">
        <f t="shared" si="121"/>
        <v/>
      </c>
      <c r="HS43" s="57" t="str">
        <f t="shared" si="122"/>
        <v/>
      </c>
      <c r="HT43" s="57" t="str">
        <f t="shared" si="123"/>
        <v/>
      </c>
    </row>
    <row r="44" spans="3:228" hidden="1" outlineLevel="2">
      <c r="C44" s="39"/>
      <c r="D44" s="58" t="str">
        <f>$D$43</f>
        <v>BENCH</v>
      </c>
      <c r="E44" s="93" t="str">
        <f>$E$43</f>
        <v>Close Grip Bench Press</v>
      </c>
      <c r="F44" s="88"/>
      <c r="G44" s="83"/>
      <c r="H44" s="84"/>
      <c r="I44" s="83">
        <f>IF(D44="ACC"," ",IF('MAXES+CHART'!$D$16="lbs",MROUND(IF(D44="SQUAT",'MAXES+CHART'!$D$17*H44, IF(D44="BENCH",'MAXES+CHART'!$D$18*H44, IF(D44="DEADLIFT",'MAXES+CHART'!$D$19*H44,))),5),MROUND(IF(D44="SQUAT",'MAXES+CHART'!$D$17*H44, IF(D44="BENCH",'MAXES+CHART'!$D$18*H44, IF(D44="DEADLIFT",'MAXES+CHART'!$D$19*H44,))),2.5)))</f>
        <v>0</v>
      </c>
      <c r="K44" s="96"/>
      <c r="L44" s="55"/>
      <c r="M44" s="198"/>
      <c r="O44" s="57" t="str">
        <f t="shared" si="0"/>
        <v/>
      </c>
      <c r="P44" s="57" t="str">
        <f t="shared" si="1"/>
        <v/>
      </c>
      <c r="Q44" s="57">
        <f t="shared" si="2"/>
        <v>0</v>
      </c>
      <c r="R44" s="57">
        <f t="shared" si="3"/>
        <v>0</v>
      </c>
      <c r="S44" s="57" t="str">
        <f t="shared" si="4"/>
        <v/>
      </c>
      <c r="T44" s="57" t="str">
        <f t="shared" si="5"/>
        <v/>
      </c>
      <c r="U44" s="39"/>
      <c r="V44" s="58" t="str">
        <f>$V$43</f>
        <v>BENCH</v>
      </c>
      <c r="W44" s="93" t="str">
        <f t="shared" ref="W44:W48" si="197">$W$43</f>
        <v>Close Grip Bench Press</v>
      </c>
      <c r="X44" s="88" t="str">
        <f t="shared" si="8"/>
        <v/>
      </c>
      <c r="Y44" s="83" t="str">
        <f t="shared" si="9"/>
        <v/>
      </c>
      <c r="Z44" s="84" t="str">
        <f t="shared" si="10"/>
        <v/>
      </c>
      <c r="AA44" s="83" t="str">
        <f>IFERROR(IF(V44="ACC"," ",IF('MAXES+CHART'!$D$16="lbs",MROUND(IF(V44="SQUAT",'MAXES+CHART'!$D$17*Z44, IF(V44="BENCH",'MAXES+CHART'!$D$18*Z44, IF(V44="DEADLIFT",'MAXES+CHART'!$D$19*Z44,))),5),MROUND(IF(V44="SQUAT",'MAXES+CHART'!$D$17*Z44, IF(V44="BENCH",'MAXES+CHART'!$D$18*Z44, IF(V44="DEADLIFT",'MAXES+CHART'!$D$19*Z44,))),2.5))),"")</f>
        <v/>
      </c>
      <c r="AC44" s="96"/>
      <c r="AD44" s="55"/>
      <c r="AE44" s="198"/>
      <c r="AG44" s="57" t="str">
        <f t="shared" si="11"/>
        <v/>
      </c>
      <c r="AH44" s="57" t="str">
        <f t="shared" si="12"/>
        <v/>
      </c>
      <c r="AI44" s="57" t="str">
        <f t="shared" si="13"/>
        <v/>
      </c>
      <c r="AJ44" s="57" t="str">
        <f t="shared" si="14"/>
        <v/>
      </c>
      <c r="AK44" s="57" t="str">
        <f t="shared" si="15"/>
        <v/>
      </c>
      <c r="AL44" s="57" t="str">
        <f t="shared" si="16"/>
        <v/>
      </c>
      <c r="AN44" s="39"/>
      <c r="AO44" s="58" t="str">
        <f t="shared" ref="AO44:AO48" si="198">$AO$43</f>
        <v>BENCH</v>
      </c>
      <c r="AP44" s="93" t="str">
        <f t="shared" ref="AP44:AP48" si="199">$AP$43</f>
        <v>Close Grip Bench Press</v>
      </c>
      <c r="AQ44" s="88" t="str">
        <f t="shared" si="19"/>
        <v/>
      </c>
      <c r="AR44" s="83" t="str">
        <f t="shared" si="20"/>
        <v/>
      </c>
      <c r="AS44" s="84" t="str">
        <f t="shared" si="21"/>
        <v/>
      </c>
      <c r="AT44" s="83" t="str">
        <f>IFERROR(IF(AO44="ACC"," ",IF('MAXES+CHART'!$D$16="lbs",MROUND(IF(AO44="SQUAT",'MAXES+CHART'!$D$17*AS44, IF(AO44="BENCH",'MAXES+CHART'!$D$18*AS44, IF(AO44="DEADLIFT",'MAXES+CHART'!$D$19*AS44,))),5),MROUND(IF(AO44="SQUAT",'MAXES+CHART'!$D$17*AS44, IF(AO44="BENCH",'MAXES+CHART'!$D$18*AS44, IF(AO44="DEADLIFT",'MAXES+CHART'!$D$19*AS44,))),2.5))),"")</f>
        <v/>
      </c>
      <c r="AV44" s="96"/>
      <c r="AW44" s="55"/>
      <c r="AX44" s="198"/>
      <c r="AZ44" s="57" t="str">
        <f t="shared" si="22"/>
        <v/>
      </c>
      <c r="BA44" s="57" t="str">
        <f t="shared" si="23"/>
        <v/>
      </c>
      <c r="BB44" s="57" t="str">
        <f t="shared" si="24"/>
        <v/>
      </c>
      <c r="BC44" s="57" t="str">
        <f t="shared" si="25"/>
        <v/>
      </c>
      <c r="BD44" s="57" t="str">
        <f t="shared" si="26"/>
        <v/>
      </c>
      <c r="BE44" s="57" t="str">
        <f t="shared" si="27"/>
        <v/>
      </c>
      <c r="BG44" s="39"/>
      <c r="BH44" s="58" t="str">
        <f t="shared" ref="BH44:BH48" si="200">$BH$43</f>
        <v>BENCH</v>
      </c>
      <c r="BI44" s="93" t="str">
        <f t="shared" ref="BI44:BI48" si="201">$BI$43</f>
        <v>Close Grip Bench Press</v>
      </c>
      <c r="BJ44" s="88" t="str">
        <f t="shared" si="30"/>
        <v/>
      </c>
      <c r="BK44" s="83" t="str">
        <f t="shared" si="31"/>
        <v/>
      </c>
      <c r="BL44" s="84" t="str">
        <f t="shared" si="32"/>
        <v/>
      </c>
      <c r="BM44" s="83" t="str">
        <f>IFERROR(IF(BH44="ACC"," ",IF('MAXES+CHART'!$D$16="lbs",MROUND(IF(BH44="SQUAT",'MAXES+CHART'!$D$17*BL44, IF(BH44="BENCH",'MAXES+CHART'!$D$18*BL44, IF(BH44="DEADLIFT",'MAXES+CHART'!$D$19*BL44,))),5),MROUND(IF(BH44="SQUAT",'MAXES+CHART'!$D$17*BL44, IF(BH44="BENCH",'MAXES+CHART'!$D$18*BL44, IF(BH44="DEADLIFT",'MAXES+CHART'!$D$19*BL44,))),2.5))),"")</f>
        <v/>
      </c>
      <c r="BO44" s="96"/>
      <c r="BP44" s="55"/>
      <c r="BQ44" s="198"/>
      <c r="BS44" s="57" t="str">
        <f t="shared" si="33"/>
        <v/>
      </c>
      <c r="BT44" s="57" t="str">
        <f t="shared" si="34"/>
        <v/>
      </c>
      <c r="BU44" s="57" t="str">
        <f t="shared" si="35"/>
        <v/>
      </c>
      <c r="BV44" s="57" t="str">
        <f t="shared" si="36"/>
        <v/>
      </c>
      <c r="BW44" s="57" t="str">
        <f t="shared" si="37"/>
        <v/>
      </c>
      <c r="BX44" s="57" t="str">
        <f t="shared" si="38"/>
        <v/>
      </c>
      <c r="CA44" s="39"/>
      <c r="CB44" s="58" t="str">
        <f t="shared" ref="CB44:CB48" si="202">$CB$43</f>
        <v>BENCH</v>
      </c>
      <c r="CC44" s="93" t="str">
        <f t="shared" ref="CC44:CC48" si="203">$CC$43</f>
        <v>Close Grip Bench Press</v>
      </c>
      <c r="CD44" s="88" t="str">
        <f t="shared" si="41"/>
        <v/>
      </c>
      <c r="CE44" s="83" t="str">
        <f t="shared" si="42"/>
        <v/>
      </c>
      <c r="CF44" s="84" t="str">
        <f t="shared" si="43"/>
        <v/>
      </c>
      <c r="CG44" s="83" t="str">
        <f>IFERROR(IF(CB44="ACC"," ",IF('MAXES+CHART'!$D$16="lbs",MROUND(IF(CB44="SQUAT",'MAXES+CHART'!$D$17*CF44, IF(CB44="BENCH",'MAXES+CHART'!$D$18*CF44, IF(CB44="DEADLIFT",'MAXES+CHART'!$D$19*CF44,))),5),MROUND(IF(CB44="SQUAT",'MAXES+CHART'!$D$17*CF44, IF(CB44="BENCH",'MAXES+CHART'!$D$18*CF44, IF(CB44="DEADLIFT",'MAXES+CHART'!$D$19*CF44,))),2.5))),"")</f>
        <v/>
      </c>
      <c r="CI44" s="96"/>
      <c r="CJ44" s="55"/>
      <c r="CK44" s="198"/>
      <c r="CM44" s="57" t="str">
        <f t="shared" si="44"/>
        <v/>
      </c>
      <c r="CN44" s="57" t="str">
        <f t="shared" si="45"/>
        <v/>
      </c>
      <c r="CO44" s="57" t="str">
        <f t="shared" si="46"/>
        <v/>
      </c>
      <c r="CP44" s="57" t="str">
        <f t="shared" si="47"/>
        <v/>
      </c>
      <c r="CQ44" s="57" t="str">
        <f t="shared" si="48"/>
        <v/>
      </c>
      <c r="CR44" s="57" t="str">
        <f t="shared" si="49"/>
        <v/>
      </c>
      <c r="CS44" s="39"/>
      <c r="CT44" s="58" t="str">
        <f t="shared" ref="CT44:CT48" si="204">$CT$43</f>
        <v>BENCH</v>
      </c>
      <c r="CU44" s="93" t="str">
        <f t="shared" ref="CU44:CU48" si="205">$CU$43</f>
        <v>Close Grip Bench Press</v>
      </c>
      <c r="CV44" s="88" t="str">
        <f t="shared" si="52"/>
        <v/>
      </c>
      <c r="CW44" s="83" t="str">
        <f t="shared" si="53"/>
        <v/>
      </c>
      <c r="CX44" s="84" t="str">
        <f t="shared" si="54"/>
        <v/>
      </c>
      <c r="CY44" s="83" t="str">
        <f>IFERROR(IF(CT44="ACC"," ",IF('MAXES+CHART'!$D$16="lbs",MROUND(IF(CT44="SQUAT",'MAXES+CHART'!$D$17*CX44, IF(CT44="BENCH",'MAXES+CHART'!$D$18*CX44, IF(CT44="DEADLIFT",'MAXES+CHART'!$D$19*CX44,))),5),MROUND(IF(CT44="SQUAT",'MAXES+CHART'!$D$17*CX44, IF(CT44="BENCH",'MAXES+CHART'!$D$18*CX44, IF(CT44="DEADLIFT",'MAXES+CHART'!$D$19*CX44,))),2.5))),"")</f>
        <v/>
      </c>
      <c r="DA44" s="96"/>
      <c r="DB44" s="55"/>
      <c r="DC44" s="198"/>
      <c r="DE44" s="57" t="str">
        <f t="shared" si="55"/>
        <v/>
      </c>
      <c r="DF44" s="57" t="str">
        <f t="shared" si="56"/>
        <v/>
      </c>
      <c r="DG44" s="57" t="str">
        <f t="shared" si="57"/>
        <v/>
      </c>
      <c r="DH44" s="57" t="str">
        <f t="shared" si="58"/>
        <v/>
      </c>
      <c r="DI44" s="57" t="str">
        <f t="shared" si="59"/>
        <v/>
      </c>
      <c r="DJ44" s="57" t="str">
        <f t="shared" si="60"/>
        <v/>
      </c>
      <c r="DL44" s="39"/>
      <c r="DM44" s="58" t="str">
        <f t="shared" ref="DM44:DM48" si="206">$DM$43</f>
        <v>BENCH</v>
      </c>
      <c r="DN44" s="93" t="str">
        <f t="shared" ref="DN44:DN48" si="207">$DN$43</f>
        <v>Close Grip Bench Press</v>
      </c>
      <c r="DO44" s="88" t="str">
        <f t="shared" si="63"/>
        <v/>
      </c>
      <c r="DP44" s="83" t="str">
        <f t="shared" si="64"/>
        <v/>
      </c>
      <c r="DQ44" s="84" t="str">
        <f t="shared" si="65"/>
        <v/>
      </c>
      <c r="DR44" s="83" t="str">
        <f>IFERROR(IF(DM44="ACC"," ",IF('MAXES+CHART'!$D$16="lbs",MROUND(IF(DM44="SQUAT",'MAXES+CHART'!$D$17*DQ44, IF(DM44="BENCH",'MAXES+CHART'!$D$18*DQ44, IF(DM44="DEADLIFT",'MAXES+CHART'!$D$19*DQ44,))),5),MROUND(IF(DM44="SQUAT",'MAXES+CHART'!$D$17*DQ44, IF(DM44="BENCH",'MAXES+CHART'!$D$18*DQ44, IF(DM44="DEADLIFT",'MAXES+CHART'!$D$19*DQ44,))),2.5))),"")</f>
        <v/>
      </c>
      <c r="DT44" s="96"/>
      <c r="DU44" s="55"/>
      <c r="DV44" s="198"/>
      <c r="DX44" s="57" t="str">
        <f t="shared" si="66"/>
        <v/>
      </c>
      <c r="DY44" s="57" t="str">
        <f t="shared" si="67"/>
        <v/>
      </c>
      <c r="DZ44" s="57" t="str">
        <f t="shared" si="68"/>
        <v/>
      </c>
      <c r="EA44" s="57" t="str">
        <f t="shared" si="69"/>
        <v/>
      </c>
      <c r="EB44" s="57" t="str">
        <f t="shared" si="70"/>
        <v/>
      </c>
      <c r="EC44" s="57" t="str">
        <f t="shared" si="71"/>
        <v/>
      </c>
      <c r="EE44" s="39"/>
      <c r="EF44" s="58" t="str">
        <f t="shared" ref="EF44:EF48" si="208">$EF$43</f>
        <v>BENCH</v>
      </c>
      <c r="EG44" s="93" t="str">
        <f t="shared" ref="EG44:EG48" si="209">$EG$43</f>
        <v>Close Grip Bench Press</v>
      </c>
      <c r="EH44" s="88" t="str">
        <f t="shared" si="125"/>
        <v/>
      </c>
      <c r="EI44" s="83" t="str">
        <f t="shared" si="126"/>
        <v/>
      </c>
      <c r="EJ44" s="84" t="str">
        <f t="shared" si="127"/>
        <v/>
      </c>
      <c r="EK44" s="83" t="str">
        <f>IFERROR(IF(EF44="ACC"," ",IF('MAXES+CHART'!$D$16="lbs",MROUND(IF(EF44="SQUAT",'MAXES+CHART'!$D$17*EJ44, IF(EF44="BENCH",'MAXES+CHART'!$D$18*EJ44, IF(EF44="DEADLIFT",'MAXES+CHART'!$D$19*EJ44,))),5),MROUND(IF(EF44="SQUAT",'MAXES+CHART'!$D$17*EJ44, IF(EF44="BENCH",'MAXES+CHART'!$D$18*EJ44, IF(EF44="DEADLIFT",'MAXES+CHART'!$D$19*EJ44,))),2.5))),"")</f>
        <v/>
      </c>
      <c r="EM44" s="96"/>
      <c r="EN44" s="55"/>
      <c r="EO44" s="198"/>
      <c r="EQ44" s="57" t="str">
        <f t="shared" si="74"/>
        <v/>
      </c>
      <c r="ER44" s="57" t="str">
        <f t="shared" si="75"/>
        <v/>
      </c>
      <c r="ES44" s="57" t="str">
        <f t="shared" si="76"/>
        <v/>
      </c>
      <c r="ET44" s="57" t="str">
        <f t="shared" si="77"/>
        <v/>
      </c>
      <c r="EU44" s="57" t="str">
        <f t="shared" si="78"/>
        <v/>
      </c>
      <c r="EV44" s="57" t="str">
        <f t="shared" si="79"/>
        <v/>
      </c>
      <c r="EY44" s="39"/>
      <c r="EZ44" s="58" t="str">
        <f t="shared" ref="EZ44:EZ48" si="210">$EZ$43</f>
        <v>BENCH</v>
      </c>
      <c r="FA44" s="93">
        <f t="shared" ref="FA44:FA48" si="211">$FA$43</f>
        <v>0</v>
      </c>
      <c r="FB44" s="88" t="str">
        <f t="shared" si="82"/>
        <v/>
      </c>
      <c r="FC44" s="83" t="str">
        <f t="shared" si="83"/>
        <v/>
      </c>
      <c r="FD44" s="84" t="str">
        <f t="shared" si="84"/>
        <v/>
      </c>
      <c r="FE44" s="83" t="str">
        <f>IFERROR(IF(EZ44="ACC"," ",IF('MAXES+CHART'!$D$16="lbs",MROUND(IF(EZ44="SQUAT",'MAXES+CHART'!$D$17*FD44, IF(EZ44="BENCH",'MAXES+CHART'!$D$18*FD44, IF(EZ44="DEADLIFT",'MAXES+CHART'!$D$19*FD44,))),5),MROUND(IF(EZ44="SQUAT",'MAXES+CHART'!$D$17*FD44, IF(EZ44="BENCH",'MAXES+CHART'!$D$18*FD44, IF(EZ44="DEADLIFT",'MAXES+CHART'!$D$19*FD44,))),2.5))),"")</f>
        <v/>
      </c>
      <c r="FG44" s="125"/>
      <c r="FH44" s="55"/>
      <c r="FI44" s="204"/>
      <c r="FK44" s="57" t="str">
        <f t="shared" si="85"/>
        <v/>
      </c>
      <c r="FL44" s="57" t="str">
        <f t="shared" si="86"/>
        <v/>
      </c>
      <c r="FM44" s="57" t="str">
        <f t="shared" si="87"/>
        <v/>
      </c>
      <c r="FN44" s="57" t="str">
        <f t="shared" si="88"/>
        <v/>
      </c>
      <c r="FO44" s="57" t="str">
        <f t="shared" si="89"/>
        <v/>
      </c>
      <c r="FP44" s="57" t="str">
        <f t="shared" si="90"/>
        <v/>
      </c>
      <c r="FQ44" s="39"/>
      <c r="FR44" s="58" t="str">
        <f t="shared" ref="FR44:FR48" si="212">$FR$43</f>
        <v>BENCH</v>
      </c>
      <c r="FS44" s="93" t="str">
        <f t="shared" ref="FS44:FS48" si="213">$FS$43</f>
        <v/>
      </c>
      <c r="FT44" s="88" t="str">
        <f t="shared" si="93"/>
        <v/>
      </c>
      <c r="FU44" s="83" t="str">
        <f t="shared" si="94"/>
        <v/>
      </c>
      <c r="FV44" s="84" t="str">
        <f t="shared" si="95"/>
        <v/>
      </c>
      <c r="FW44" s="83" t="str">
        <f>IFERROR(IF(FR44="ACC"," ",IF('MAXES+CHART'!$D$16="lbs",MROUND(IF(FR44="SQUAT",'MAXES+CHART'!$D$17*FV44, IF(FR44="BENCH",'MAXES+CHART'!$D$18*FV44, IF(FR44="DEADLIFT",'MAXES+CHART'!$D$19*FV44,))),5),MROUND(IF(FR44="SQUAT",'MAXES+CHART'!$D$17*FV44, IF(FR44="BENCH",'MAXES+CHART'!$D$18*FV44, IF(FR44="DEADLIFT",'MAXES+CHART'!$D$19*FV44,))),2.5))),"")</f>
        <v/>
      </c>
      <c r="FY44" s="96"/>
      <c r="FZ44" s="55"/>
      <c r="GA44" s="198"/>
      <c r="GC44" s="57" t="str">
        <f t="shared" si="96"/>
        <v/>
      </c>
      <c r="GD44" s="57" t="str">
        <f t="shared" si="97"/>
        <v/>
      </c>
      <c r="GE44" s="57" t="str">
        <f t="shared" si="98"/>
        <v/>
      </c>
      <c r="GF44" s="57" t="str">
        <f t="shared" si="99"/>
        <v/>
      </c>
      <c r="GG44" s="57" t="str">
        <f t="shared" si="100"/>
        <v/>
      </c>
      <c r="GH44" s="57" t="str">
        <f t="shared" si="101"/>
        <v/>
      </c>
      <c r="GJ44" s="39"/>
      <c r="GK44" s="58" t="str">
        <f t="shared" ref="GK44:GK48" si="214">$GK$43</f>
        <v>BENCH</v>
      </c>
      <c r="GL44" s="93" t="str">
        <f t="shared" ref="GL44:GL48" si="215">$GL$43</f>
        <v/>
      </c>
      <c r="GM44" s="88" t="str">
        <f t="shared" si="104"/>
        <v/>
      </c>
      <c r="GN44" s="83" t="str">
        <f t="shared" si="105"/>
        <v/>
      </c>
      <c r="GO44" s="84" t="str">
        <f t="shared" si="106"/>
        <v/>
      </c>
      <c r="GP44" s="83" t="str">
        <f>IFERROR(IF(GK44="ACC"," ",IF('MAXES+CHART'!$D$16="lbs",MROUND(IF(GK44="SQUAT",'MAXES+CHART'!$D$17*GO44, IF(GK44="BENCH",'MAXES+CHART'!$D$18*GO44, IF(GK44="DEADLIFT",'MAXES+CHART'!$D$19*GO44,))),5),MROUND(IF(GK44="SQUAT",'MAXES+CHART'!$D$17*GO44, IF(GK44="BENCH",'MAXES+CHART'!$D$18*GO44, IF(GK44="DEADLIFT",'MAXES+CHART'!$D$19*GO44,))),2.5))),"")</f>
        <v/>
      </c>
      <c r="GR44" s="96"/>
      <c r="GS44" s="55"/>
      <c r="GT44" s="198"/>
      <c r="GV44" s="57" t="str">
        <f t="shared" si="107"/>
        <v/>
      </c>
      <c r="GW44" s="57" t="str">
        <f t="shared" si="108"/>
        <v/>
      </c>
      <c r="GX44" s="57" t="str">
        <f t="shared" si="109"/>
        <v/>
      </c>
      <c r="GY44" s="57" t="str">
        <f t="shared" si="110"/>
        <v/>
      </c>
      <c r="GZ44" s="57" t="str">
        <f t="shared" si="111"/>
        <v/>
      </c>
      <c r="HA44" s="57" t="str">
        <f t="shared" si="112"/>
        <v/>
      </c>
      <c r="HC44" s="39"/>
      <c r="HD44" s="58" t="str">
        <f t="shared" ref="HD44:HD48" si="216">$HD$43</f>
        <v>BENCH</v>
      </c>
      <c r="HE44" s="93" t="str">
        <f t="shared" ref="HE44:HE48" si="217">$HE$43</f>
        <v/>
      </c>
      <c r="HF44" s="88" t="str">
        <f t="shared" si="115"/>
        <v/>
      </c>
      <c r="HG44" s="83" t="str">
        <f t="shared" si="116"/>
        <v/>
      </c>
      <c r="HH44" s="84" t="str">
        <f t="shared" si="117"/>
        <v/>
      </c>
      <c r="HI44" s="83" t="str">
        <f>IFERROR(IF(HD44="ACC"," ",IF('MAXES+CHART'!$D$16="lbs",MROUND(IF(HD44="SQUAT",'MAXES+CHART'!$D$17*HH44, IF(HD44="BENCH",'MAXES+CHART'!$D$18*HH44, IF(HD44="DEADLIFT",'MAXES+CHART'!$D$19*HH44,))),5),MROUND(IF(HD44="SQUAT",'MAXES+CHART'!$D$17*HH44, IF(HD44="BENCH",'MAXES+CHART'!$D$18*HH44, IF(HD44="DEADLIFT",'MAXES+CHART'!$D$19*HH44,))),2.5))),"")</f>
        <v/>
      </c>
      <c r="HK44" s="96"/>
      <c r="HL44" s="55"/>
      <c r="HM44" s="198"/>
      <c r="HO44" s="57" t="str">
        <f t="shared" si="118"/>
        <v/>
      </c>
      <c r="HP44" s="57" t="str">
        <f t="shared" si="119"/>
        <v/>
      </c>
      <c r="HQ44" s="57" t="str">
        <f t="shared" si="120"/>
        <v/>
      </c>
      <c r="HR44" s="57" t="str">
        <f t="shared" si="121"/>
        <v/>
      </c>
      <c r="HS44" s="57" t="str">
        <f t="shared" si="122"/>
        <v/>
      </c>
      <c r="HT44" s="57" t="str">
        <f t="shared" si="123"/>
        <v/>
      </c>
    </row>
    <row r="45" spans="3:228" hidden="1" outlineLevel="2">
      <c r="C45" s="39"/>
      <c r="D45" s="58" t="str">
        <f t="shared" ref="D45:D48" si="218">$D$43</f>
        <v>BENCH</v>
      </c>
      <c r="E45" s="94" t="str">
        <f t="shared" ref="E45:E48" si="219">$E$43</f>
        <v>Close Grip Bench Press</v>
      </c>
      <c r="F45" s="87"/>
      <c r="G45" s="81"/>
      <c r="H45" s="82"/>
      <c r="I45" s="81">
        <f>IF(D45="ACC"," ",IF('MAXES+CHART'!$D$16="lbs",MROUND(IF(D45="SQUAT",'MAXES+CHART'!$D$17*H45, IF(D45="BENCH",'MAXES+CHART'!$D$18*H45, IF(D45="DEADLIFT",'MAXES+CHART'!$D$19*H45,))),5),MROUND(IF(D45="SQUAT",'MAXES+CHART'!$D$17*H45, IF(D45="BENCH",'MAXES+CHART'!$D$18*H45, IF(D45="DEADLIFT",'MAXES+CHART'!$D$19*H45,))),2.5)))</f>
        <v>0</v>
      </c>
      <c r="K45" s="96"/>
      <c r="L45" s="55"/>
      <c r="M45" s="199"/>
      <c r="O45" s="57" t="str">
        <f t="shared" si="0"/>
        <v/>
      </c>
      <c r="P45" s="57" t="str">
        <f t="shared" si="1"/>
        <v/>
      </c>
      <c r="Q45" s="57">
        <f t="shared" si="2"/>
        <v>0</v>
      </c>
      <c r="R45" s="57">
        <f t="shared" si="3"/>
        <v>0</v>
      </c>
      <c r="S45" s="57" t="str">
        <f t="shared" si="4"/>
        <v/>
      </c>
      <c r="T45" s="57" t="str">
        <f t="shared" si="5"/>
        <v/>
      </c>
      <c r="U45" s="39"/>
      <c r="V45" s="58" t="str">
        <f t="shared" ref="V45:V48" si="220">$V$43</f>
        <v>BENCH</v>
      </c>
      <c r="W45" s="94" t="str">
        <f t="shared" si="197"/>
        <v>Close Grip Bench Press</v>
      </c>
      <c r="X45" s="87" t="str">
        <f t="shared" si="8"/>
        <v/>
      </c>
      <c r="Y45" s="81" t="str">
        <f t="shared" si="9"/>
        <v/>
      </c>
      <c r="Z45" s="82" t="str">
        <f t="shared" si="10"/>
        <v/>
      </c>
      <c r="AA45" s="81" t="str">
        <f>IFERROR(IF(V45="ACC"," ",IF('MAXES+CHART'!$D$16="lbs",MROUND(IF(V45="SQUAT",'MAXES+CHART'!$D$17*Z45, IF(V45="BENCH",'MAXES+CHART'!$D$18*Z45, IF(V45="DEADLIFT",'MAXES+CHART'!$D$19*Z45,))),5),MROUND(IF(V45="SQUAT",'MAXES+CHART'!$D$17*Z45, IF(V45="BENCH",'MAXES+CHART'!$D$18*Z45, IF(V45="DEADLIFT",'MAXES+CHART'!$D$19*Z45,))),2.5))),"")</f>
        <v/>
      </c>
      <c r="AC45" s="96"/>
      <c r="AD45" s="55"/>
      <c r="AE45" s="199"/>
      <c r="AG45" s="57" t="str">
        <f t="shared" si="11"/>
        <v/>
      </c>
      <c r="AH45" s="57" t="str">
        <f t="shared" si="12"/>
        <v/>
      </c>
      <c r="AI45" s="57" t="str">
        <f t="shared" si="13"/>
        <v/>
      </c>
      <c r="AJ45" s="57" t="str">
        <f t="shared" si="14"/>
        <v/>
      </c>
      <c r="AK45" s="57" t="str">
        <f t="shared" si="15"/>
        <v/>
      </c>
      <c r="AL45" s="57" t="str">
        <f t="shared" si="16"/>
        <v/>
      </c>
      <c r="AN45" s="39"/>
      <c r="AO45" s="58" t="str">
        <f t="shared" si="198"/>
        <v>BENCH</v>
      </c>
      <c r="AP45" s="94" t="str">
        <f t="shared" si="199"/>
        <v>Close Grip Bench Press</v>
      </c>
      <c r="AQ45" s="87" t="str">
        <f t="shared" si="19"/>
        <v/>
      </c>
      <c r="AR45" s="81" t="str">
        <f t="shared" si="20"/>
        <v/>
      </c>
      <c r="AS45" s="82" t="str">
        <f t="shared" si="21"/>
        <v/>
      </c>
      <c r="AT45" s="81" t="str">
        <f>IFERROR(IF(AO45="ACC"," ",IF('MAXES+CHART'!$D$16="lbs",MROUND(IF(AO45="SQUAT",'MAXES+CHART'!$D$17*AS45, IF(AO45="BENCH",'MAXES+CHART'!$D$18*AS45, IF(AO45="DEADLIFT",'MAXES+CHART'!$D$19*AS45,))),5),MROUND(IF(AO45="SQUAT",'MAXES+CHART'!$D$17*AS45, IF(AO45="BENCH",'MAXES+CHART'!$D$18*AS45, IF(AO45="DEADLIFT",'MAXES+CHART'!$D$19*AS45,))),2.5))),"")</f>
        <v/>
      </c>
      <c r="AV45" s="96"/>
      <c r="AW45" s="55"/>
      <c r="AX45" s="199"/>
      <c r="AZ45" s="57" t="str">
        <f t="shared" si="22"/>
        <v/>
      </c>
      <c r="BA45" s="57" t="str">
        <f t="shared" si="23"/>
        <v/>
      </c>
      <c r="BB45" s="57" t="str">
        <f t="shared" si="24"/>
        <v/>
      </c>
      <c r="BC45" s="57" t="str">
        <f t="shared" si="25"/>
        <v/>
      </c>
      <c r="BD45" s="57" t="str">
        <f t="shared" si="26"/>
        <v/>
      </c>
      <c r="BE45" s="57" t="str">
        <f t="shared" si="27"/>
        <v/>
      </c>
      <c r="BG45" s="39"/>
      <c r="BH45" s="58" t="str">
        <f t="shared" si="200"/>
        <v>BENCH</v>
      </c>
      <c r="BI45" s="94" t="str">
        <f t="shared" si="201"/>
        <v>Close Grip Bench Press</v>
      </c>
      <c r="BJ45" s="87" t="str">
        <f t="shared" si="30"/>
        <v/>
      </c>
      <c r="BK45" s="81" t="str">
        <f t="shared" si="31"/>
        <v/>
      </c>
      <c r="BL45" s="82" t="str">
        <f t="shared" si="32"/>
        <v/>
      </c>
      <c r="BM45" s="81" t="str">
        <f>IFERROR(IF(BH45="ACC"," ",IF('MAXES+CHART'!$D$16="lbs",MROUND(IF(BH45="SQUAT",'MAXES+CHART'!$D$17*BL45, IF(BH45="BENCH",'MAXES+CHART'!$D$18*BL45, IF(BH45="DEADLIFT",'MAXES+CHART'!$D$19*BL45,))),5),MROUND(IF(BH45="SQUAT",'MAXES+CHART'!$D$17*BL45, IF(BH45="BENCH",'MAXES+CHART'!$D$18*BL45, IF(BH45="DEADLIFT",'MAXES+CHART'!$D$19*BL45,))),2.5))),"")</f>
        <v/>
      </c>
      <c r="BO45" s="96"/>
      <c r="BP45" s="55"/>
      <c r="BQ45" s="199"/>
      <c r="BS45" s="57" t="str">
        <f t="shared" si="33"/>
        <v/>
      </c>
      <c r="BT45" s="57" t="str">
        <f t="shared" si="34"/>
        <v/>
      </c>
      <c r="BU45" s="57" t="str">
        <f t="shared" si="35"/>
        <v/>
      </c>
      <c r="BV45" s="57" t="str">
        <f t="shared" si="36"/>
        <v/>
      </c>
      <c r="BW45" s="57" t="str">
        <f t="shared" si="37"/>
        <v/>
      </c>
      <c r="BX45" s="57" t="str">
        <f t="shared" si="38"/>
        <v/>
      </c>
      <c r="CA45" s="39"/>
      <c r="CB45" s="58" t="str">
        <f t="shared" si="202"/>
        <v>BENCH</v>
      </c>
      <c r="CC45" s="94" t="str">
        <f t="shared" si="203"/>
        <v>Close Grip Bench Press</v>
      </c>
      <c r="CD45" s="87" t="str">
        <f t="shared" si="41"/>
        <v/>
      </c>
      <c r="CE45" s="81" t="str">
        <f t="shared" si="42"/>
        <v/>
      </c>
      <c r="CF45" s="82" t="str">
        <f t="shared" si="43"/>
        <v/>
      </c>
      <c r="CG45" s="81" t="str">
        <f>IFERROR(IF(CB45="ACC"," ",IF('MAXES+CHART'!$D$16="lbs",MROUND(IF(CB45="SQUAT",'MAXES+CHART'!$D$17*CF45, IF(CB45="BENCH",'MAXES+CHART'!$D$18*CF45, IF(CB45="DEADLIFT",'MAXES+CHART'!$D$19*CF45,))),5),MROUND(IF(CB45="SQUAT",'MAXES+CHART'!$D$17*CF45, IF(CB45="BENCH",'MAXES+CHART'!$D$18*CF45, IF(CB45="DEADLIFT",'MAXES+CHART'!$D$19*CF45,))),2.5))),"")</f>
        <v/>
      </c>
      <c r="CI45" s="96"/>
      <c r="CJ45" s="55"/>
      <c r="CK45" s="199"/>
      <c r="CM45" s="57" t="str">
        <f t="shared" si="44"/>
        <v/>
      </c>
      <c r="CN45" s="57" t="str">
        <f t="shared" si="45"/>
        <v/>
      </c>
      <c r="CO45" s="57" t="str">
        <f t="shared" si="46"/>
        <v/>
      </c>
      <c r="CP45" s="57" t="str">
        <f t="shared" si="47"/>
        <v/>
      </c>
      <c r="CQ45" s="57" t="str">
        <f t="shared" si="48"/>
        <v/>
      </c>
      <c r="CR45" s="57" t="str">
        <f t="shared" si="49"/>
        <v/>
      </c>
      <c r="CS45" s="39"/>
      <c r="CT45" s="58" t="str">
        <f t="shared" si="204"/>
        <v>BENCH</v>
      </c>
      <c r="CU45" s="94" t="str">
        <f t="shared" si="205"/>
        <v>Close Grip Bench Press</v>
      </c>
      <c r="CV45" s="87" t="str">
        <f t="shared" si="52"/>
        <v/>
      </c>
      <c r="CW45" s="81" t="str">
        <f t="shared" si="53"/>
        <v/>
      </c>
      <c r="CX45" s="82" t="str">
        <f t="shared" si="54"/>
        <v/>
      </c>
      <c r="CY45" s="81" t="str">
        <f>IFERROR(IF(CT45="ACC"," ",IF('MAXES+CHART'!$D$16="lbs",MROUND(IF(CT45="SQUAT",'MAXES+CHART'!$D$17*CX45, IF(CT45="BENCH",'MAXES+CHART'!$D$18*CX45, IF(CT45="DEADLIFT",'MAXES+CHART'!$D$19*CX45,))),5),MROUND(IF(CT45="SQUAT",'MAXES+CHART'!$D$17*CX45, IF(CT45="BENCH",'MAXES+CHART'!$D$18*CX45, IF(CT45="DEADLIFT",'MAXES+CHART'!$D$19*CX45,))),2.5))),"")</f>
        <v/>
      </c>
      <c r="DA45" s="96"/>
      <c r="DB45" s="55"/>
      <c r="DC45" s="199"/>
      <c r="DE45" s="57" t="str">
        <f t="shared" si="55"/>
        <v/>
      </c>
      <c r="DF45" s="57" t="str">
        <f t="shared" si="56"/>
        <v/>
      </c>
      <c r="DG45" s="57" t="str">
        <f t="shared" si="57"/>
        <v/>
      </c>
      <c r="DH45" s="57" t="str">
        <f t="shared" si="58"/>
        <v/>
      </c>
      <c r="DI45" s="57" t="str">
        <f t="shared" si="59"/>
        <v/>
      </c>
      <c r="DJ45" s="57" t="str">
        <f t="shared" si="60"/>
        <v/>
      </c>
      <c r="DL45" s="39"/>
      <c r="DM45" s="58" t="str">
        <f t="shared" si="206"/>
        <v>BENCH</v>
      </c>
      <c r="DN45" s="94" t="str">
        <f t="shared" si="207"/>
        <v>Close Grip Bench Press</v>
      </c>
      <c r="DO45" s="87" t="str">
        <f t="shared" si="63"/>
        <v/>
      </c>
      <c r="DP45" s="81" t="str">
        <f t="shared" si="64"/>
        <v/>
      </c>
      <c r="DQ45" s="82" t="str">
        <f t="shared" si="65"/>
        <v/>
      </c>
      <c r="DR45" s="81" t="str">
        <f>IFERROR(IF(DM45="ACC"," ",IF('MAXES+CHART'!$D$16="lbs",MROUND(IF(DM45="SQUAT",'MAXES+CHART'!$D$17*DQ45, IF(DM45="BENCH",'MAXES+CHART'!$D$18*DQ45, IF(DM45="DEADLIFT",'MAXES+CHART'!$D$19*DQ45,))),5),MROUND(IF(DM45="SQUAT",'MAXES+CHART'!$D$17*DQ45, IF(DM45="BENCH",'MAXES+CHART'!$D$18*DQ45, IF(DM45="DEADLIFT",'MAXES+CHART'!$D$19*DQ45,))),2.5))),"")</f>
        <v/>
      </c>
      <c r="DT45" s="96"/>
      <c r="DU45" s="55"/>
      <c r="DV45" s="199"/>
      <c r="DX45" s="57" t="str">
        <f t="shared" si="66"/>
        <v/>
      </c>
      <c r="DY45" s="57" t="str">
        <f t="shared" si="67"/>
        <v/>
      </c>
      <c r="DZ45" s="57" t="str">
        <f t="shared" si="68"/>
        <v/>
      </c>
      <c r="EA45" s="57" t="str">
        <f t="shared" si="69"/>
        <v/>
      </c>
      <c r="EB45" s="57" t="str">
        <f t="shared" si="70"/>
        <v/>
      </c>
      <c r="EC45" s="57" t="str">
        <f t="shared" si="71"/>
        <v/>
      </c>
      <c r="EE45" s="39"/>
      <c r="EF45" s="58" t="str">
        <f t="shared" si="208"/>
        <v>BENCH</v>
      </c>
      <c r="EG45" s="94" t="str">
        <f t="shared" si="209"/>
        <v>Close Grip Bench Press</v>
      </c>
      <c r="EH45" s="87" t="str">
        <f t="shared" si="125"/>
        <v/>
      </c>
      <c r="EI45" s="81" t="str">
        <f t="shared" si="126"/>
        <v/>
      </c>
      <c r="EJ45" s="82" t="str">
        <f t="shared" si="127"/>
        <v/>
      </c>
      <c r="EK45" s="81" t="str">
        <f>IFERROR(IF(EF45="ACC"," ",IF('MAXES+CHART'!$D$16="lbs",MROUND(IF(EF45="SQUAT",'MAXES+CHART'!$D$17*EJ45, IF(EF45="BENCH",'MAXES+CHART'!$D$18*EJ45, IF(EF45="DEADLIFT",'MAXES+CHART'!$D$19*EJ45,))),5),MROUND(IF(EF45="SQUAT",'MAXES+CHART'!$D$17*EJ45, IF(EF45="BENCH",'MAXES+CHART'!$D$18*EJ45, IF(EF45="DEADLIFT",'MAXES+CHART'!$D$19*EJ45,))),2.5))),"")</f>
        <v/>
      </c>
      <c r="EM45" s="96"/>
      <c r="EN45" s="55"/>
      <c r="EO45" s="199"/>
      <c r="EQ45" s="57" t="str">
        <f t="shared" si="74"/>
        <v/>
      </c>
      <c r="ER45" s="57" t="str">
        <f t="shared" si="75"/>
        <v/>
      </c>
      <c r="ES45" s="57" t="str">
        <f t="shared" si="76"/>
        <v/>
      </c>
      <c r="ET45" s="57" t="str">
        <f t="shared" si="77"/>
        <v/>
      </c>
      <c r="EU45" s="57" t="str">
        <f t="shared" si="78"/>
        <v/>
      </c>
      <c r="EV45" s="57" t="str">
        <f t="shared" si="79"/>
        <v/>
      </c>
      <c r="EY45" s="39"/>
      <c r="EZ45" s="58" t="str">
        <f t="shared" si="210"/>
        <v>BENCH</v>
      </c>
      <c r="FA45" s="94">
        <f t="shared" si="211"/>
        <v>0</v>
      </c>
      <c r="FB45" s="87" t="str">
        <f t="shared" si="82"/>
        <v/>
      </c>
      <c r="FC45" s="81" t="str">
        <f t="shared" si="83"/>
        <v/>
      </c>
      <c r="FD45" s="82" t="str">
        <f t="shared" si="84"/>
        <v/>
      </c>
      <c r="FE45" s="81" t="str">
        <f>IFERROR(IF(EZ45="ACC"," ",IF('MAXES+CHART'!$D$16="lbs",MROUND(IF(EZ45="SQUAT",'MAXES+CHART'!$D$17*FD45, IF(EZ45="BENCH",'MAXES+CHART'!$D$18*FD45, IF(EZ45="DEADLIFT",'MAXES+CHART'!$D$19*FD45,))),5),MROUND(IF(EZ45="SQUAT",'MAXES+CHART'!$D$17*FD45, IF(EZ45="BENCH",'MAXES+CHART'!$D$18*FD45, IF(EZ45="DEADLIFT",'MAXES+CHART'!$D$19*FD45,))),2.5))),"")</f>
        <v/>
      </c>
      <c r="FG45" s="125"/>
      <c r="FH45" s="55"/>
      <c r="FI45" s="205"/>
      <c r="FK45" s="57" t="str">
        <f t="shared" si="85"/>
        <v/>
      </c>
      <c r="FL45" s="57" t="str">
        <f t="shared" si="86"/>
        <v/>
      </c>
      <c r="FM45" s="57" t="str">
        <f t="shared" si="87"/>
        <v/>
      </c>
      <c r="FN45" s="57" t="str">
        <f t="shared" si="88"/>
        <v/>
      </c>
      <c r="FO45" s="57" t="str">
        <f t="shared" si="89"/>
        <v/>
      </c>
      <c r="FP45" s="57" t="str">
        <f t="shared" si="90"/>
        <v/>
      </c>
      <c r="FQ45" s="39"/>
      <c r="FR45" s="58" t="str">
        <f t="shared" si="212"/>
        <v>BENCH</v>
      </c>
      <c r="FS45" s="94" t="str">
        <f t="shared" si="213"/>
        <v/>
      </c>
      <c r="FT45" s="87" t="str">
        <f t="shared" si="93"/>
        <v/>
      </c>
      <c r="FU45" s="81" t="str">
        <f t="shared" si="94"/>
        <v/>
      </c>
      <c r="FV45" s="82" t="str">
        <f t="shared" si="95"/>
        <v/>
      </c>
      <c r="FW45" s="81" t="str">
        <f>IFERROR(IF(FR45="ACC"," ",IF('MAXES+CHART'!$D$16="lbs",MROUND(IF(FR45="SQUAT",'MAXES+CHART'!$D$17*FV45, IF(FR45="BENCH",'MAXES+CHART'!$D$18*FV45, IF(FR45="DEADLIFT",'MAXES+CHART'!$D$19*FV45,))),5),MROUND(IF(FR45="SQUAT",'MAXES+CHART'!$D$17*FV45, IF(FR45="BENCH",'MAXES+CHART'!$D$18*FV45, IF(FR45="DEADLIFT",'MAXES+CHART'!$D$19*FV45,))),2.5))),"")</f>
        <v/>
      </c>
      <c r="FY45" s="96"/>
      <c r="FZ45" s="55"/>
      <c r="GA45" s="199"/>
      <c r="GC45" s="57" t="str">
        <f t="shared" si="96"/>
        <v/>
      </c>
      <c r="GD45" s="57" t="str">
        <f t="shared" si="97"/>
        <v/>
      </c>
      <c r="GE45" s="57" t="str">
        <f t="shared" si="98"/>
        <v/>
      </c>
      <c r="GF45" s="57" t="str">
        <f t="shared" si="99"/>
        <v/>
      </c>
      <c r="GG45" s="57" t="str">
        <f t="shared" si="100"/>
        <v/>
      </c>
      <c r="GH45" s="57" t="str">
        <f t="shared" si="101"/>
        <v/>
      </c>
      <c r="GJ45" s="39"/>
      <c r="GK45" s="58" t="str">
        <f t="shared" si="214"/>
        <v>BENCH</v>
      </c>
      <c r="GL45" s="94" t="str">
        <f t="shared" si="215"/>
        <v/>
      </c>
      <c r="GM45" s="87" t="str">
        <f t="shared" si="104"/>
        <v/>
      </c>
      <c r="GN45" s="81" t="str">
        <f t="shared" si="105"/>
        <v/>
      </c>
      <c r="GO45" s="82" t="str">
        <f t="shared" si="106"/>
        <v/>
      </c>
      <c r="GP45" s="81" t="str">
        <f>IFERROR(IF(GK45="ACC"," ",IF('MAXES+CHART'!$D$16="lbs",MROUND(IF(GK45="SQUAT",'MAXES+CHART'!$D$17*GO45, IF(GK45="BENCH",'MAXES+CHART'!$D$18*GO45, IF(GK45="DEADLIFT",'MAXES+CHART'!$D$19*GO45,))),5),MROUND(IF(GK45="SQUAT",'MAXES+CHART'!$D$17*GO45, IF(GK45="BENCH",'MAXES+CHART'!$D$18*GO45, IF(GK45="DEADLIFT",'MAXES+CHART'!$D$19*GO45,))),2.5))),"")</f>
        <v/>
      </c>
      <c r="GR45" s="96"/>
      <c r="GS45" s="55"/>
      <c r="GT45" s="199"/>
      <c r="GV45" s="57" t="str">
        <f t="shared" si="107"/>
        <v/>
      </c>
      <c r="GW45" s="57" t="str">
        <f t="shared" si="108"/>
        <v/>
      </c>
      <c r="GX45" s="57" t="str">
        <f t="shared" si="109"/>
        <v/>
      </c>
      <c r="GY45" s="57" t="str">
        <f t="shared" si="110"/>
        <v/>
      </c>
      <c r="GZ45" s="57" t="str">
        <f t="shared" si="111"/>
        <v/>
      </c>
      <c r="HA45" s="57" t="str">
        <f t="shared" si="112"/>
        <v/>
      </c>
      <c r="HC45" s="39"/>
      <c r="HD45" s="58" t="str">
        <f t="shared" si="216"/>
        <v>BENCH</v>
      </c>
      <c r="HE45" s="94" t="str">
        <f t="shared" si="217"/>
        <v/>
      </c>
      <c r="HF45" s="87" t="str">
        <f t="shared" si="115"/>
        <v/>
      </c>
      <c r="HG45" s="81" t="str">
        <f t="shared" si="116"/>
        <v/>
      </c>
      <c r="HH45" s="82" t="str">
        <f t="shared" si="117"/>
        <v/>
      </c>
      <c r="HI45" s="81" t="str">
        <f>IFERROR(IF(HD45="ACC"," ",IF('MAXES+CHART'!$D$16="lbs",MROUND(IF(HD45="SQUAT",'MAXES+CHART'!$D$17*HH45, IF(HD45="BENCH",'MAXES+CHART'!$D$18*HH45, IF(HD45="DEADLIFT",'MAXES+CHART'!$D$19*HH45,))),5),MROUND(IF(HD45="SQUAT",'MAXES+CHART'!$D$17*HH45, IF(HD45="BENCH",'MAXES+CHART'!$D$18*HH45, IF(HD45="DEADLIFT",'MAXES+CHART'!$D$19*HH45,))),2.5))),"")</f>
        <v/>
      </c>
      <c r="HK45" s="96"/>
      <c r="HL45" s="55"/>
      <c r="HM45" s="199"/>
      <c r="HO45" s="57" t="str">
        <f t="shared" si="118"/>
        <v/>
      </c>
      <c r="HP45" s="57" t="str">
        <f t="shared" si="119"/>
        <v/>
      </c>
      <c r="HQ45" s="57" t="str">
        <f t="shared" si="120"/>
        <v/>
      </c>
      <c r="HR45" s="57" t="str">
        <f t="shared" si="121"/>
        <v/>
      </c>
      <c r="HS45" s="57" t="str">
        <f t="shared" si="122"/>
        <v/>
      </c>
      <c r="HT45" s="57" t="str">
        <f t="shared" si="123"/>
        <v/>
      </c>
    </row>
    <row r="46" spans="3:228" hidden="1" outlineLevel="2">
      <c r="C46" s="39"/>
      <c r="D46" s="58" t="str">
        <f t="shared" si="218"/>
        <v>BENCH</v>
      </c>
      <c r="E46" s="93" t="str">
        <f t="shared" si="219"/>
        <v>Close Grip Bench Press</v>
      </c>
      <c r="F46" s="88"/>
      <c r="G46" s="83"/>
      <c r="H46" s="84"/>
      <c r="I46" s="83">
        <f>IF(D46="ACC"," ",IF('MAXES+CHART'!$D$16="lbs",MROUND(IF(D46="SQUAT",'MAXES+CHART'!$D$17*H46, IF(D46="BENCH",'MAXES+CHART'!$D$18*H46, IF(D46="DEADLIFT",'MAXES+CHART'!$D$19*H46,))),5),MROUND(IF(D46="SQUAT",'MAXES+CHART'!$D$17*H46, IF(D46="BENCH",'MAXES+CHART'!$D$18*H46, IF(D46="DEADLIFT",'MAXES+CHART'!$D$19*H46,))),2.5)))</f>
        <v>0</v>
      </c>
      <c r="K46" s="96"/>
      <c r="L46" s="55"/>
      <c r="M46" s="117"/>
      <c r="O46" s="57" t="str">
        <f t="shared" si="0"/>
        <v/>
      </c>
      <c r="P46" s="57" t="str">
        <f t="shared" si="1"/>
        <v/>
      </c>
      <c r="Q46" s="57">
        <f t="shared" si="2"/>
        <v>0</v>
      </c>
      <c r="R46" s="57">
        <f t="shared" si="3"/>
        <v>0</v>
      </c>
      <c r="S46" s="57" t="str">
        <f t="shared" si="4"/>
        <v/>
      </c>
      <c r="T46" s="57" t="str">
        <f t="shared" si="5"/>
        <v/>
      </c>
      <c r="U46" s="39"/>
      <c r="V46" s="58" t="str">
        <f t="shared" si="220"/>
        <v>BENCH</v>
      </c>
      <c r="W46" s="93" t="str">
        <f t="shared" si="197"/>
        <v>Close Grip Bench Press</v>
      </c>
      <c r="X46" s="88" t="str">
        <f t="shared" si="8"/>
        <v/>
      </c>
      <c r="Y46" s="83" t="str">
        <f t="shared" si="9"/>
        <v/>
      </c>
      <c r="Z46" s="84" t="str">
        <f t="shared" si="10"/>
        <v/>
      </c>
      <c r="AA46" s="83" t="str">
        <f>IFERROR(IF(V46="ACC"," ",IF('MAXES+CHART'!$D$16="lbs",MROUND(IF(V46="SQUAT",'MAXES+CHART'!$D$17*Z46, IF(V46="BENCH",'MAXES+CHART'!$D$18*Z46, IF(V46="DEADLIFT",'MAXES+CHART'!$D$19*Z46,))),5),MROUND(IF(V46="SQUAT",'MAXES+CHART'!$D$17*Z46, IF(V46="BENCH",'MAXES+CHART'!$D$18*Z46, IF(V46="DEADLIFT",'MAXES+CHART'!$D$19*Z46,))),2.5))),"")</f>
        <v/>
      </c>
      <c r="AC46" s="96"/>
      <c r="AD46" s="55"/>
      <c r="AE46" s="117"/>
      <c r="AG46" s="57" t="str">
        <f t="shared" si="11"/>
        <v/>
      </c>
      <c r="AH46" s="57" t="str">
        <f t="shared" si="12"/>
        <v/>
      </c>
      <c r="AI46" s="57" t="str">
        <f t="shared" si="13"/>
        <v/>
      </c>
      <c r="AJ46" s="57" t="str">
        <f t="shared" si="14"/>
        <v/>
      </c>
      <c r="AK46" s="57" t="str">
        <f t="shared" si="15"/>
        <v/>
      </c>
      <c r="AL46" s="57" t="str">
        <f t="shared" si="16"/>
        <v/>
      </c>
      <c r="AN46" s="39"/>
      <c r="AO46" s="58" t="str">
        <f t="shared" si="198"/>
        <v>BENCH</v>
      </c>
      <c r="AP46" s="93" t="str">
        <f t="shared" si="199"/>
        <v>Close Grip Bench Press</v>
      </c>
      <c r="AQ46" s="88" t="str">
        <f t="shared" si="19"/>
        <v/>
      </c>
      <c r="AR46" s="83" t="str">
        <f t="shared" si="20"/>
        <v/>
      </c>
      <c r="AS46" s="84" t="str">
        <f t="shared" si="21"/>
        <v/>
      </c>
      <c r="AT46" s="83" t="str">
        <f>IFERROR(IF(AO46="ACC"," ",IF('MAXES+CHART'!$D$16="lbs",MROUND(IF(AO46="SQUAT",'MAXES+CHART'!$D$17*AS46, IF(AO46="BENCH",'MAXES+CHART'!$D$18*AS46, IF(AO46="DEADLIFT",'MAXES+CHART'!$D$19*AS46,))),5),MROUND(IF(AO46="SQUAT",'MAXES+CHART'!$D$17*AS46, IF(AO46="BENCH",'MAXES+CHART'!$D$18*AS46, IF(AO46="DEADLIFT",'MAXES+CHART'!$D$19*AS46,))),2.5))),"")</f>
        <v/>
      </c>
      <c r="AV46" s="96"/>
      <c r="AW46" s="55"/>
      <c r="AX46" s="117"/>
      <c r="AZ46" s="57" t="str">
        <f t="shared" si="22"/>
        <v/>
      </c>
      <c r="BA46" s="57" t="str">
        <f t="shared" si="23"/>
        <v/>
      </c>
      <c r="BB46" s="57" t="str">
        <f t="shared" si="24"/>
        <v/>
      </c>
      <c r="BC46" s="57" t="str">
        <f t="shared" si="25"/>
        <v/>
      </c>
      <c r="BD46" s="57" t="str">
        <f t="shared" si="26"/>
        <v/>
      </c>
      <c r="BE46" s="57" t="str">
        <f t="shared" si="27"/>
        <v/>
      </c>
      <c r="BG46" s="39"/>
      <c r="BH46" s="58" t="str">
        <f t="shared" si="200"/>
        <v>BENCH</v>
      </c>
      <c r="BI46" s="93" t="str">
        <f t="shared" si="201"/>
        <v>Close Grip Bench Press</v>
      </c>
      <c r="BJ46" s="88" t="str">
        <f t="shared" si="30"/>
        <v/>
      </c>
      <c r="BK46" s="83" t="str">
        <f t="shared" si="31"/>
        <v/>
      </c>
      <c r="BL46" s="84" t="str">
        <f t="shared" si="32"/>
        <v/>
      </c>
      <c r="BM46" s="83" t="str">
        <f>IFERROR(IF(BH46="ACC"," ",IF('MAXES+CHART'!$D$16="lbs",MROUND(IF(BH46="SQUAT",'MAXES+CHART'!$D$17*BL46, IF(BH46="BENCH",'MAXES+CHART'!$D$18*BL46, IF(BH46="DEADLIFT",'MAXES+CHART'!$D$19*BL46,))),5),MROUND(IF(BH46="SQUAT",'MAXES+CHART'!$D$17*BL46, IF(BH46="BENCH",'MAXES+CHART'!$D$18*BL46, IF(BH46="DEADLIFT",'MAXES+CHART'!$D$19*BL46,))),2.5))),"")</f>
        <v/>
      </c>
      <c r="BO46" s="96"/>
      <c r="BP46" s="55"/>
      <c r="BQ46" s="117"/>
      <c r="BS46" s="57" t="str">
        <f t="shared" si="33"/>
        <v/>
      </c>
      <c r="BT46" s="57" t="str">
        <f t="shared" si="34"/>
        <v/>
      </c>
      <c r="BU46" s="57" t="str">
        <f t="shared" si="35"/>
        <v/>
      </c>
      <c r="BV46" s="57" t="str">
        <f t="shared" si="36"/>
        <v/>
      </c>
      <c r="BW46" s="57" t="str">
        <f t="shared" si="37"/>
        <v/>
      </c>
      <c r="BX46" s="57" t="str">
        <f t="shared" si="38"/>
        <v/>
      </c>
      <c r="CA46" s="39"/>
      <c r="CB46" s="58" t="str">
        <f t="shared" si="202"/>
        <v>BENCH</v>
      </c>
      <c r="CC46" s="93" t="str">
        <f t="shared" si="203"/>
        <v>Close Grip Bench Press</v>
      </c>
      <c r="CD46" s="88" t="str">
        <f t="shared" si="41"/>
        <v/>
      </c>
      <c r="CE46" s="83" t="str">
        <f t="shared" si="42"/>
        <v/>
      </c>
      <c r="CF46" s="84" t="str">
        <f t="shared" si="43"/>
        <v/>
      </c>
      <c r="CG46" s="83" t="str">
        <f>IFERROR(IF(CB46="ACC"," ",IF('MAXES+CHART'!$D$16="lbs",MROUND(IF(CB46="SQUAT",'MAXES+CHART'!$D$17*CF46, IF(CB46="BENCH",'MAXES+CHART'!$D$18*CF46, IF(CB46="DEADLIFT",'MAXES+CHART'!$D$19*CF46,))),5),MROUND(IF(CB46="SQUAT",'MAXES+CHART'!$D$17*CF46, IF(CB46="BENCH",'MAXES+CHART'!$D$18*CF46, IF(CB46="DEADLIFT",'MAXES+CHART'!$D$19*CF46,))),2.5))),"")</f>
        <v/>
      </c>
      <c r="CI46" s="96"/>
      <c r="CJ46" s="55"/>
      <c r="CK46" s="117"/>
      <c r="CM46" s="57" t="str">
        <f t="shared" si="44"/>
        <v/>
      </c>
      <c r="CN46" s="57" t="str">
        <f t="shared" si="45"/>
        <v/>
      </c>
      <c r="CO46" s="57" t="str">
        <f t="shared" si="46"/>
        <v/>
      </c>
      <c r="CP46" s="57" t="str">
        <f t="shared" si="47"/>
        <v/>
      </c>
      <c r="CQ46" s="57" t="str">
        <f t="shared" si="48"/>
        <v/>
      </c>
      <c r="CR46" s="57" t="str">
        <f t="shared" si="49"/>
        <v/>
      </c>
      <c r="CS46" s="39"/>
      <c r="CT46" s="58" t="str">
        <f t="shared" si="204"/>
        <v>BENCH</v>
      </c>
      <c r="CU46" s="93" t="str">
        <f t="shared" si="205"/>
        <v>Close Grip Bench Press</v>
      </c>
      <c r="CV46" s="88" t="str">
        <f t="shared" si="52"/>
        <v/>
      </c>
      <c r="CW46" s="83" t="str">
        <f t="shared" si="53"/>
        <v/>
      </c>
      <c r="CX46" s="84" t="str">
        <f t="shared" si="54"/>
        <v/>
      </c>
      <c r="CY46" s="83" t="str">
        <f>IFERROR(IF(CT46="ACC"," ",IF('MAXES+CHART'!$D$16="lbs",MROUND(IF(CT46="SQUAT",'MAXES+CHART'!$D$17*CX46, IF(CT46="BENCH",'MAXES+CHART'!$D$18*CX46, IF(CT46="DEADLIFT",'MAXES+CHART'!$D$19*CX46,))),5),MROUND(IF(CT46="SQUAT",'MAXES+CHART'!$D$17*CX46, IF(CT46="BENCH",'MAXES+CHART'!$D$18*CX46, IF(CT46="DEADLIFT",'MAXES+CHART'!$D$19*CX46,))),2.5))),"")</f>
        <v/>
      </c>
      <c r="DA46" s="96"/>
      <c r="DB46" s="55"/>
      <c r="DC46" s="117"/>
      <c r="DE46" s="57" t="str">
        <f t="shared" si="55"/>
        <v/>
      </c>
      <c r="DF46" s="57" t="str">
        <f t="shared" si="56"/>
        <v/>
      </c>
      <c r="DG46" s="57" t="str">
        <f t="shared" si="57"/>
        <v/>
      </c>
      <c r="DH46" s="57" t="str">
        <f t="shared" si="58"/>
        <v/>
      </c>
      <c r="DI46" s="57" t="str">
        <f t="shared" si="59"/>
        <v/>
      </c>
      <c r="DJ46" s="57" t="str">
        <f t="shared" si="60"/>
        <v/>
      </c>
      <c r="DL46" s="39"/>
      <c r="DM46" s="58" t="str">
        <f t="shared" si="206"/>
        <v>BENCH</v>
      </c>
      <c r="DN46" s="93" t="str">
        <f t="shared" si="207"/>
        <v>Close Grip Bench Press</v>
      </c>
      <c r="DO46" s="88" t="str">
        <f t="shared" si="63"/>
        <v/>
      </c>
      <c r="DP46" s="83" t="str">
        <f t="shared" si="64"/>
        <v/>
      </c>
      <c r="DQ46" s="84" t="str">
        <f t="shared" si="65"/>
        <v/>
      </c>
      <c r="DR46" s="83" t="str">
        <f>IFERROR(IF(DM46="ACC"," ",IF('MAXES+CHART'!$D$16="lbs",MROUND(IF(DM46="SQUAT",'MAXES+CHART'!$D$17*DQ46, IF(DM46="BENCH",'MAXES+CHART'!$D$18*DQ46, IF(DM46="DEADLIFT",'MAXES+CHART'!$D$19*DQ46,))),5),MROUND(IF(DM46="SQUAT",'MAXES+CHART'!$D$17*DQ46, IF(DM46="BENCH",'MAXES+CHART'!$D$18*DQ46, IF(DM46="DEADLIFT",'MAXES+CHART'!$D$19*DQ46,))),2.5))),"")</f>
        <v/>
      </c>
      <c r="DT46" s="96"/>
      <c r="DU46" s="55"/>
      <c r="DV46" s="117"/>
      <c r="DX46" s="57" t="str">
        <f t="shared" si="66"/>
        <v/>
      </c>
      <c r="DY46" s="57" t="str">
        <f t="shared" si="67"/>
        <v/>
      </c>
      <c r="DZ46" s="57" t="str">
        <f t="shared" si="68"/>
        <v/>
      </c>
      <c r="EA46" s="57" t="str">
        <f t="shared" si="69"/>
        <v/>
      </c>
      <c r="EB46" s="57" t="str">
        <f t="shared" si="70"/>
        <v/>
      </c>
      <c r="EC46" s="57" t="str">
        <f t="shared" si="71"/>
        <v/>
      </c>
      <c r="EE46" s="39"/>
      <c r="EF46" s="58" t="str">
        <f t="shared" si="208"/>
        <v>BENCH</v>
      </c>
      <c r="EG46" s="93" t="str">
        <f t="shared" si="209"/>
        <v>Close Grip Bench Press</v>
      </c>
      <c r="EH46" s="88" t="str">
        <f t="shared" si="125"/>
        <v/>
      </c>
      <c r="EI46" s="83" t="str">
        <f t="shared" si="126"/>
        <v/>
      </c>
      <c r="EJ46" s="84" t="str">
        <f t="shared" si="127"/>
        <v/>
      </c>
      <c r="EK46" s="83" t="str">
        <f>IFERROR(IF(EF46="ACC"," ",IF('MAXES+CHART'!$D$16="lbs",MROUND(IF(EF46="SQUAT",'MAXES+CHART'!$D$17*EJ46, IF(EF46="BENCH",'MAXES+CHART'!$D$18*EJ46, IF(EF46="DEADLIFT",'MAXES+CHART'!$D$19*EJ46,))),5),MROUND(IF(EF46="SQUAT",'MAXES+CHART'!$D$17*EJ46, IF(EF46="BENCH",'MAXES+CHART'!$D$18*EJ46, IF(EF46="DEADLIFT",'MAXES+CHART'!$D$19*EJ46,))),2.5))),"")</f>
        <v/>
      </c>
      <c r="EM46" s="96"/>
      <c r="EN46" s="55"/>
      <c r="EO46" s="117"/>
      <c r="EQ46" s="57" t="str">
        <f t="shared" si="74"/>
        <v/>
      </c>
      <c r="ER46" s="57" t="str">
        <f t="shared" si="75"/>
        <v/>
      </c>
      <c r="ES46" s="57" t="str">
        <f t="shared" si="76"/>
        <v/>
      </c>
      <c r="ET46" s="57" t="str">
        <f t="shared" si="77"/>
        <v/>
      </c>
      <c r="EU46" s="57" t="str">
        <f t="shared" si="78"/>
        <v/>
      </c>
      <c r="EV46" s="57" t="str">
        <f t="shared" si="79"/>
        <v/>
      </c>
      <c r="EY46" s="39"/>
      <c r="EZ46" s="58" t="str">
        <f t="shared" si="210"/>
        <v>BENCH</v>
      </c>
      <c r="FA46" s="93">
        <f t="shared" si="211"/>
        <v>0</v>
      </c>
      <c r="FB46" s="88" t="str">
        <f t="shared" si="82"/>
        <v/>
      </c>
      <c r="FC46" s="83" t="str">
        <f t="shared" si="83"/>
        <v/>
      </c>
      <c r="FD46" s="84" t="str">
        <f t="shared" si="84"/>
        <v/>
      </c>
      <c r="FE46" s="83" t="str">
        <f>IFERROR(IF(EZ46="ACC"," ",IF('MAXES+CHART'!$D$16="lbs",MROUND(IF(EZ46="SQUAT",'MAXES+CHART'!$D$17*FD46, IF(EZ46="BENCH",'MAXES+CHART'!$D$18*FD46, IF(EZ46="DEADLIFT",'MAXES+CHART'!$D$19*FD46,))),5),MROUND(IF(EZ46="SQUAT",'MAXES+CHART'!$D$17*FD46, IF(EZ46="BENCH",'MAXES+CHART'!$D$18*FD46, IF(EZ46="DEADLIFT",'MAXES+CHART'!$D$19*FD46,))),2.5))),"")</f>
        <v/>
      </c>
      <c r="FG46" s="125"/>
      <c r="FH46" s="55"/>
      <c r="FI46" s="117"/>
      <c r="FK46" s="57" t="str">
        <f t="shared" si="85"/>
        <v/>
      </c>
      <c r="FL46" s="57" t="str">
        <f t="shared" si="86"/>
        <v/>
      </c>
      <c r="FM46" s="57" t="str">
        <f t="shared" si="87"/>
        <v/>
      </c>
      <c r="FN46" s="57" t="str">
        <f t="shared" si="88"/>
        <v/>
      </c>
      <c r="FO46" s="57" t="str">
        <f t="shared" si="89"/>
        <v/>
      </c>
      <c r="FP46" s="57" t="str">
        <f t="shared" si="90"/>
        <v/>
      </c>
      <c r="FQ46" s="39"/>
      <c r="FR46" s="58" t="str">
        <f t="shared" si="212"/>
        <v>BENCH</v>
      </c>
      <c r="FS46" s="93" t="str">
        <f t="shared" si="213"/>
        <v/>
      </c>
      <c r="FT46" s="88" t="str">
        <f t="shared" si="93"/>
        <v/>
      </c>
      <c r="FU46" s="83" t="str">
        <f t="shared" si="94"/>
        <v/>
      </c>
      <c r="FV46" s="84" t="str">
        <f t="shared" si="95"/>
        <v/>
      </c>
      <c r="FW46" s="83" t="str">
        <f>IFERROR(IF(FR46="ACC"," ",IF('MAXES+CHART'!$D$16="lbs",MROUND(IF(FR46="SQUAT",'MAXES+CHART'!$D$17*FV46, IF(FR46="BENCH",'MAXES+CHART'!$D$18*FV46, IF(FR46="DEADLIFT",'MAXES+CHART'!$D$19*FV46,))),5),MROUND(IF(FR46="SQUAT",'MAXES+CHART'!$D$17*FV46, IF(FR46="BENCH",'MAXES+CHART'!$D$18*FV46, IF(FR46="DEADLIFT",'MAXES+CHART'!$D$19*FV46,))),2.5))),"")</f>
        <v/>
      </c>
      <c r="FY46" s="96"/>
      <c r="FZ46" s="55"/>
      <c r="GA46" s="117"/>
      <c r="GC46" s="57" t="str">
        <f t="shared" si="96"/>
        <v/>
      </c>
      <c r="GD46" s="57" t="str">
        <f t="shared" si="97"/>
        <v/>
      </c>
      <c r="GE46" s="57" t="str">
        <f t="shared" si="98"/>
        <v/>
      </c>
      <c r="GF46" s="57" t="str">
        <f t="shared" si="99"/>
        <v/>
      </c>
      <c r="GG46" s="57" t="str">
        <f t="shared" si="100"/>
        <v/>
      </c>
      <c r="GH46" s="57" t="str">
        <f t="shared" si="101"/>
        <v/>
      </c>
      <c r="GJ46" s="39"/>
      <c r="GK46" s="58" t="str">
        <f t="shared" si="214"/>
        <v>BENCH</v>
      </c>
      <c r="GL46" s="93" t="str">
        <f t="shared" si="215"/>
        <v/>
      </c>
      <c r="GM46" s="88" t="str">
        <f t="shared" si="104"/>
        <v/>
      </c>
      <c r="GN46" s="83" t="str">
        <f t="shared" si="105"/>
        <v/>
      </c>
      <c r="GO46" s="84" t="str">
        <f t="shared" si="106"/>
        <v/>
      </c>
      <c r="GP46" s="83" t="str">
        <f>IFERROR(IF(GK46="ACC"," ",IF('MAXES+CHART'!$D$16="lbs",MROUND(IF(GK46="SQUAT",'MAXES+CHART'!$D$17*GO46, IF(GK46="BENCH",'MAXES+CHART'!$D$18*GO46, IF(GK46="DEADLIFT",'MAXES+CHART'!$D$19*GO46,))),5),MROUND(IF(GK46="SQUAT",'MAXES+CHART'!$D$17*GO46, IF(GK46="BENCH",'MAXES+CHART'!$D$18*GO46, IF(GK46="DEADLIFT",'MAXES+CHART'!$D$19*GO46,))),2.5))),"")</f>
        <v/>
      </c>
      <c r="GR46" s="96"/>
      <c r="GS46" s="55"/>
      <c r="GT46" s="117"/>
      <c r="GV46" s="57" t="str">
        <f t="shared" si="107"/>
        <v/>
      </c>
      <c r="GW46" s="57" t="str">
        <f t="shared" si="108"/>
        <v/>
      </c>
      <c r="GX46" s="57" t="str">
        <f t="shared" si="109"/>
        <v/>
      </c>
      <c r="GY46" s="57" t="str">
        <f t="shared" si="110"/>
        <v/>
      </c>
      <c r="GZ46" s="57" t="str">
        <f t="shared" si="111"/>
        <v/>
      </c>
      <c r="HA46" s="57" t="str">
        <f t="shared" si="112"/>
        <v/>
      </c>
      <c r="HC46" s="39"/>
      <c r="HD46" s="58" t="str">
        <f t="shared" si="216"/>
        <v>BENCH</v>
      </c>
      <c r="HE46" s="93" t="str">
        <f t="shared" si="217"/>
        <v/>
      </c>
      <c r="HF46" s="88" t="str">
        <f t="shared" si="115"/>
        <v/>
      </c>
      <c r="HG46" s="83" t="str">
        <f t="shared" si="116"/>
        <v/>
      </c>
      <c r="HH46" s="84" t="str">
        <f t="shared" si="117"/>
        <v/>
      </c>
      <c r="HI46" s="83" t="str">
        <f>IFERROR(IF(HD46="ACC"," ",IF('MAXES+CHART'!$D$16="lbs",MROUND(IF(HD46="SQUAT",'MAXES+CHART'!$D$17*HH46, IF(HD46="BENCH",'MAXES+CHART'!$D$18*HH46, IF(HD46="DEADLIFT",'MAXES+CHART'!$D$19*HH46,))),5),MROUND(IF(HD46="SQUAT",'MAXES+CHART'!$D$17*HH46, IF(HD46="BENCH",'MAXES+CHART'!$D$18*HH46, IF(HD46="DEADLIFT",'MAXES+CHART'!$D$19*HH46,))),2.5))),"")</f>
        <v/>
      </c>
      <c r="HK46" s="96"/>
      <c r="HL46" s="55"/>
      <c r="HM46" s="117"/>
      <c r="HO46" s="57" t="str">
        <f t="shared" si="118"/>
        <v/>
      </c>
      <c r="HP46" s="57" t="str">
        <f t="shared" si="119"/>
        <v/>
      </c>
      <c r="HQ46" s="57" t="str">
        <f t="shared" si="120"/>
        <v/>
      </c>
      <c r="HR46" s="57" t="str">
        <f t="shared" si="121"/>
        <v/>
      </c>
      <c r="HS46" s="57" t="str">
        <f t="shared" si="122"/>
        <v/>
      </c>
      <c r="HT46" s="57" t="str">
        <f t="shared" si="123"/>
        <v/>
      </c>
    </row>
    <row r="47" spans="3:228" hidden="1" outlineLevel="2">
      <c r="C47" s="39"/>
      <c r="D47" s="58" t="str">
        <f t="shared" si="218"/>
        <v>BENCH</v>
      </c>
      <c r="E47" s="94" t="str">
        <f t="shared" si="219"/>
        <v>Close Grip Bench Press</v>
      </c>
      <c r="F47" s="87"/>
      <c r="G47" s="81"/>
      <c r="H47" s="82"/>
      <c r="I47" s="81">
        <f>IF(D47="ACC"," ",IF('MAXES+CHART'!$D$16="lbs",MROUND(IF(D47="SQUAT",'MAXES+CHART'!$D$17*H47, IF(D47="BENCH",'MAXES+CHART'!$D$18*H47, IF(D47="DEADLIFT",'MAXES+CHART'!$D$19*H47,))),5),MROUND(IF(D47="SQUAT",'MAXES+CHART'!$D$17*H47, IF(D47="BENCH",'MAXES+CHART'!$D$18*H47, IF(D47="DEADLIFT",'MAXES+CHART'!$D$19*H47,))),2.5)))</f>
        <v>0</v>
      </c>
      <c r="K47" s="96"/>
      <c r="L47" s="55"/>
      <c r="M47" s="120" t="str">
        <f ca="1">"e1RM: "&amp;IFERROR(MROUND(IF(H44="",  I43/VLOOKUP(K43,'MAXES+CHART'!$B$3:$N$11,G43+1,FALSE),  OFFSET(H43,MATCH(MAX(H44:H48),H44:H48,0),1)/VLOOKUP(OFFSET(H43,MATCH(MAX(H44:H48),H44:H48,0),3),'MAXES+CHART'!$B$3:$N$11,OFFSET(H43,MATCH(MAX(H44:H48),H44:H48,0),-1)+1,FALSE)),1),"")</f>
        <v xml:space="preserve">e1RM: </v>
      </c>
      <c r="O47" s="57" t="str">
        <f t="shared" si="0"/>
        <v/>
      </c>
      <c r="P47" s="57" t="str">
        <f t="shared" si="1"/>
        <v/>
      </c>
      <c r="Q47" s="57">
        <f t="shared" si="2"/>
        <v>0</v>
      </c>
      <c r="R47" s="57">
        <f t="shared" si="3"/>
        <v>0</v>
      </c>
      <c r="S47" s="57" t="str">
        <f t="shared" si="4"/>
        <v/>
      </c>
      <c r="T47" s="57" t="str">
        <f t="shared" si="5"/>
        <v/>
      </c>
      <c r="U47" s="39"/>
      <c r="V47" s="58" t="str">
        <f t="shared" si="220"/>
        <v>BENCH</v>
      </c>
      <c r="W47" s="94" t="str">
        <f t="shared" si="197"/>
        <v>Close Grip Bench Press</v>
      </c>
      <c r="X47" s="87" t="str">
        <f t="shared" si="8"/>
        <v/>
      </c>
      <c r="Y47" s="81" t="str">
        <f t="shared" si="9"/>
        <v/>
      </c>
      <c r="Z47" s="82" t="str">
        <f t="shared" si="10"/>
        <v/>
      </c>
      <c r="AA47" s="81" t="str">
        <f>IFERROR(IF(V47="ACC"," ",IF('MAXES+CHART'!$D$16="lbs",MROUND(IF(V47="SQUAT",'MAXES+CHART'!$D$17*Z47, IF(V47="BENCH",'MAXES+CHART'!$D$18*Z47, IF(V47="DEADLIFT",'MAXES+CHART'!$D$19*Z47,))),5),MROUND(IF(V47="SQUAT",'MAXES+CHART'!$D$17*Z47, IF(V47="BENCH",'MAXES+CHART'!$D$18*Z47, IF(V47="DEADLIFT",'MAXES+CHART'!$D$19*Z47,))),2.5))),"")</f>
        <v/>
      </c>
      <c r="AC47" s="96"/>
      <c r="AD47" s="55"/>
      <c r="AE47" s="120" t="str">
        <f ca="1">"e1RM: "&amp;IFERROR(MROUND(IF(Z44="",  AA43/VLOOKUP(AC43,'MAXES+CHART'!$B$3:$N$11,Y43+1,FALSE),  OFFSET(Z43,MATCH(MAX(Z44:Z48),Z44:Z48,0),1)/VLOOKUP(OFFSET(Z43,MATCH(MAX(Z44:Z48),Z44:Z48,0),3),'MAXES+CHART'!$B$3:$N$11,OFFSET(Z43,MATCH(MAX(Z44:Z48),Z44:Z48,0),-1)+1,FALSE)),1),"")</f>
        <v xml:space="preserve">e1RM: </v>
      </c>
      <c r="AG47" s="57" t="str">
        <f t="shared" si="11"/>
        <v/>
      </c>
      <c r="AH47" s="57" t="str">
        <f t="shared" si="12"/>
        <v/>
      </c>
      <c r="AI47" s="57" t="str">
        <f t="shared" si="13"/>
        <v/>
      </c>
      <c r="AJ47" s="57" t="str">
        <f t="shared" si="14"/>
        <v/>
      </c>
      <c r="AK47" s="57" t="str">
        <f t="shared" si="15"/>
        <v/>
      </c>
      <c r="AL47" s="57" t="str">
        <f t="shared" si="16"/>
        <v/>
      </c>
      <c r="AN47" s="39"/>
      <c r="AO47" s="58" t="str">
        <f t="shared" si="198"/>
        <v>BENCH</v>
      </c>
      <c r="AP47" s="94" t="str">
        <f t="shared" si="199"/>
        <v>Close Grip Bench Press</v>
      </c>
      <c r="AQ47" s="87" t="str">
        <f t="shared" si="19"/>
        <v/>
      </c>
      <c r="AR47" s="81" t="str">
        <f t="shared" si="20"/>
        <v/>
      </c>
      <c r="AS47" s="82" t="str">
        <f t="shared" si="21"/>
        <v/>
      </c>
      <c r="AT47" s="81" t="str">
        <f>IFERROR(IF(AO47="ACC"," ",IF('MAXES+CHART'!$D$16="lbs",MROUND(IF(AO47="SQUAT",'MAXES+CHART'!$D$17*AS47, IF(AO47="BENCH",'MAXES+CHART'!$D$18*AS47, IF(AO47="DEADLIFT",'MAXES+CHART'!$D$19*AS47,))),5),MROUND(IF(AO47="SQUAT",'MAXES+CHART'!$D$17*AS47, IF(AO47="BENCH",'MAXES+CHART'!$D$18*AS47, IF(AO47="DEADLIFT",'MAXES+CHART'!$D$19*AS47,))),2.5))),"")</f>
        <v/>
      </c>
      <c r="AV47" s="96"/>
      <c r="AW47" s="55"/>
      <c r="AX47" s="120" t="str">
        <f ca="1">"e1RM: "&amp;IFERROR(MROUND(IF(AS44="",  AT43/VLOOKUP(AV43,'MAXES+CHART'!$B$3:$N$11,AR43+1,FALSE),  OFFSET(AS43,MATCH(MAX(AS44:AS48),AS44:AS48,0),1)/VLOOKUP(OFFSET(AS43,MATCH(MAX(AS44:AS48),AS44:AS48,0),3),'MAXES+CHART'!$B$3:$N$11,OFFSET(AS43,MATCH(MAX(AS44:AS48),AS44:AS48,0),-1)+1,FALSE)),1),"")</f>
        <v xml:space="preserve">e1RM: </v>
      </c>
      <c r="AZ47" s="57" t="str">
        <f t="shared" si="22"/>
        <v/>
      </c>
      <c r="BA47" s="57" t="str">
        <f t="shared" si="23"/>
        <v/>
      </c>
      <c r="BB47" s="57" t="str">
        <f t="shared" si="24"/>
        <v/>
      </c>
      <c r="BC47" s="57" t="str">
        <f t="shared" si="25"/>
        <v/>
      </c>
      <c r="BD47" s="57" t="str">
        <f t="shared" si="26"/>
        <v/>
      </c>
      <c r="BE47" s="57" t="str">
        <f t="shared" si="27"/>
        <v/>
      </c>
      <c r="BG47" s="39"/>
      <c r="BH47" s="58" t="str">
        <f t="shared" si="200"/>
        <v>BENCH</v>
      </c>
      <c r="BI47" s="94" t="str">
        <f t="shared" si="201"/>
        <v>Close Grip Bench Press</v>
      </c>
      <c r="BJ47" s="87" t="str">
        <f t="shared" si="30"/>
        <v/>
      </c>
      <c r="BK47" s="81" t="str">
        <f t="shared" si="31"/>
        <v/>
      </c>
      <c r="BL47" s="82" t="str">
        <f t="shared" si="32"/>
        <v/>
      </c>
      <c r="BM47" s="81" t="str">
        <f>IFERROR(IF(BH47="ACC"," ",IF('MAXES+CHART'!$D$16="lbs",MROUND(IF(BH47="SQUAT",'MAXES+CHART'!$D$17*BL47, IF(BH47="BENCH",'MAXES+CHART'!$D$18*BL47, IF(BH47="DEADLIFT",'MAXES+CHART'!$D$19*BL47,))),5),MROUND(IF(BH47="SQUAT",'MAXES+CHART'!$D$17*BL47, IF(BH47="BENCH",'MAXES+CHART'!$D$18*BL47, IF(BH47="DEADLIFT",'MAXES+CHART'!$D$19*BL47,))),2.5))),"")</f>
        <v/>
      </c>
      <c r="BO47" s="96"/>
      <c r="BP47" s="55"/>
      <c r="BQ47" s="120" t="str">
        <f ca="1">"e1RM: "&amp;IFERROR(MROUND(IF(BL44="",  BM43/VLOOKUP(BO43,'MAXES+CHART'!$B$3:$N$11,BK43+1,FALSE),  OFFSET(BL43,MATCH(MAX(BL44:BL48),BL44:BL48,0),1)/VLOOKUP(OFFSET(BL43,MATCH(MAX(BL44:BL48),BL44:BL48,0),3),'MAXES+CHART'!$B$3:$N$11,OFFSET(BL43,MATCH(MAX(BL44:BL48),BL44:BL48,0),-1)+1,FALSE)),1),"")</f>
        <v xml:space="preserve">e1RM: </v>
      </c>
      <c r="BS47" s="57" t="str">
        <f t="shared" si="33"/>
        <v/>
      </c>
      <c r="BT47" s="57" t="str">
        <f t="shared" si="34"/>
        <v/>
      </c>
      <c r="BU47" s="57" t="str">
        <f t="shared" si="35"/>
        <v/>
      </c>
      <c r="BV47" s="57" t="str">
        <f t="shared" si="36"/>
        <v/>
      </c>
      <c r="BW47" s="57" t="str">
        <f t="shared" si="37"/>
        <v/>
      </c>
      <c r="BX47" s="57" t="str">
        <f t="shared" si="38"/>
        <v/>
      </c>
      <c r="CA47" s="39"/>
      <c r="CB47" s="58" t="str">
        <f t="shared" si="202"/>
        <v>BENCH</v>
      </c>
      <c r="CC47" s="94" t="str">
        <f t="shared" si="203"/>
        <v>Close Grip Bench Press</v>
      </c>
      <c r="CD47" s="87" t="str">
        <f t="shared" si="41"/>
        <v/>
      </c>
      <c r="CE47" s="81" t="str">
        <f t="shared" si="42"/>
        <v/>
      </c>
      <c r="CF47" s="82" t="str">
        <f t="shared" si="43"/>
        <v/>
      </c>
      <c r="CG47" s="81" t="str">
        <f>IFERROR(IF(CB47="ACC"," ",IF('MAXES+CHART'!$D$16="lbs",MROUND(IF(CB47="SQUAT",'MAXES+CHART'!$D$17*CF47, IF(CB47="BENCH",'MAXES+CHART'!$D$18*CF47, IF(CB47="DEADLIFT",'MAXES+CHART'!$D$19*CF47,))),5),MROUND(IF(CB47="SQUAT",'MAXES+CHART'!$D$17*CF47, IF(CB47="BENCH",'MAXES+CHART'!$D$18*CF47, IF(CB47="DEADLIFT",'MAXES+CHART'!$D$19*CF47,))),2.5))),"")</f>
        <v/>
      </c>
      <c r="CI47" s="96"/>
      <c r="CJ47" s="55"/>
      <c r="CK47" s="120" t="str">
        <f ca="1">"e1RM: "&amp;IFERROR(MROUND(IF(CF44="",  CG43/VLOOKUP(CI43,'MAXES+CHART'!$B$3:$N$11,CE43+1,FALSE),  OFFSET(CF43,MATCH(MAX(CF44:CF48),CF44:CF48,0),1)/VLOOKUP(OFFSET(CF43,MATCH(MAX(CF44:CF48),CF44:CF48,0),3),'MAXES+CHART'!$B$3:$N$11,OFFSET(CF43,MATCH(MAX(CF44:CF48),CF44:CF48,0),-1)+1,FALSE)),1),"")</f>
        <v xml:space="preserve">e1RM: </v>
      </c>
      <c r="CM47" s="57" t="str">
        <f t="shared" si="44"/>
        <v/>
      </c>
      <c r="CN47" s="57" t="str">
        <f t="shared" si="45"/>
        <v/>
      </c>
      <c r="CO47" s="57" t="str">
        <f t="shared" si="46"/>
        <v/>
      </c>
      <c r="CP47" s="57" t="str">
        <f t="shared" si="47"/>
        <v/>
      </c>
      <c r="CQ47" s="57" t="str">
        <f t="shared" si="48"/>
        <v/>
      </c>
      <c r="CR47" s="57" t="str">
        <f t="shared" si="49"/>
        <v/>
      </c>
      <c r="CS47" s="39"/>
      <c r="CT47" s="58" t="str">
        <f t="shared" si="204"/>
        <v>BENCH</v>
      </c>
      <c r="CU47" s="94" t="str">
        <f t="shared" si="205"/>
        <v>Close Grip Bench Press</v>
      </c>
      <c r="CV47" s="87" t="str">
        <f t="shared" si="52"/>
        <v/>
      </c>
      <c r="CW47" s="81" t="str">
        <f t="shared" si="53"/>
        <v/>
      </c>
      <c r="CX47" s="82" t="str">
        <f t="shared" si="54"/>
        <v/>
      </c>
      <c r="CY47" s="81" t="str">
        <f>IFERROR(IF(CT47="ACC"," ",IF('MAXES+CHART'!$D$16="lbs",MROUND(IF(CT47="SQUAT",'MAXES+CHART'!$D$17*CX47, IF(CT47="BENCH",'MAXES+CHART'!$D$18*CX47, IF(CT47="DEADLIFT",'MAXES+CHART'!$D$19*CX47,))),5),MROUND(IF(CT47="SQUAT",'MAXES+CHART'!$D$17*CX47, IF(CT47="BENCH",'MAXES+CHART'!$D$18*CX47, IF(CT47="DEADLIFT",'MAXES+CHART'!$D$19*CX47,))),2.5))),"")</f>
        <v/>
      </c>
      <c r="DA47" s="96"/>
      <c r="DB47" s="55"/>
      <c r="DC47" s="120" t="str">
        <f ca="1">"e1RM: "&amp;IFERROR(MROUND(IF(CX44="",  CY43/VLOOKUP(DA43,'MAXES+CHART'!$B$3:$N$11,CW43+1,FALSE),  OFFSET(CX43,MATCH(MAX(CX44:CX48),CX44:CX48,0),1)/VLOOKUP(OFFSET(CX43,MATCH(MAX(CX44:CX48),CX44:CX48,0),3),'MAXES+CHART'!$B$3:$N$11,OFFSET(CX43,MATCH(MAX(CX44:CX48),CX44:CX48,0),-1)+1,FALSE)),1),"")</f>
        <v xml:space="preserve">e1RM: </v>
      </c>
      <c r="DE47" s="57" t="str">
        <f t="shared" si="55"/>
        <v/>
      </c>
      <c r="DF47" s="57" t="str">
        <f t="shared" si="56"/>
        <v/>
      </c>
      <c r="DG47" s="57" t="str">
        <f t="shared" si="57"/>
        <v/>
      </c>
      <c r="DH47" s="57" t="str">
        <f t="shared" si="58"/>
        <v/>
      </c>
      <c r="DI47" s="57" t="str">
        <f t="shared" si="59"/>
        <v/>
      </c>
      <c r="DJ47" s="57" t="str">
        <f t="shared" si="60"/>
        <v/>
      </c>
      <c r="DL47" s="39"/>
      <c r="DM47" s="58" t="str">
        <f t="shared" si="206"/>
        <v>BENCH</v>
      </c>
      <c r="DN47" s="94" t="str">
        <f t="shared" si="207"/>
        <v>Close Grip Bench Press</v>
      </c>
      <c r="DO47" s="87" t="str">
        <f t="shared" si="63"/>
        <v/>
      </c>
      <c r="DP47" s="81" t="str">
        <f t="shared" si="64"/>
        <v/>
      </c>
      <c r="DQ47" s="82" t="str">
        <f t="shared" si="65"/>
        <v/>
      </c>
      <c r="DR47" s="81" t="str">
        <f>IFERROR(IF(DM47="ACC"," ",IF('MAXES+CHART'!$D$16="lbs",MROUND(IF(DM47="SQUAT",'MAXES+CHART'!$D$17*DQ47, IF(DM47="BENCH",'MAXES+CHART'!$D$18*DQ47, IF(DM47="DEADLIFT",'MAXES+CHART'!$D$19*DQ47,))),5),MROUND(IF(DM47="SQUAT",'MAXES+CHART'!$D$17*DQ47, IF(DM47="BENCH",'MAXES+CHART'!$D$18*DQ47, IF(DM47="DEADLIFT",'MAXES+CHART'!$D$19*DQ47,))),2.5))),"")</f>
        <v/>
      </c>
      <c r="DT47" s="96"/>
      <c r="DU47" s="55"/>
      <c r="DV47" s="120" t="str">
        <f ca="1">"e1RM: "&amp;IFERROR(MROUND(IF(DQ44="",  DR43/VLOOKUP(DT43,'MAXES+CHART'!$B$3:$N$11,DP43+1,FALSE),  OFFSET(DQ43,MATCH(MAX(DQ44:DQ48),DQ44:DQ48,0),1)/VLOOKUP(OFFSET(DQ43,MATCH(MAX(DQ44:DQ48),DQ44:DQ48,0),3),'MAXES+CHART'!$B$3:$N$11,OFFSET(DQ43,MATCH(MAX(DQ44:DQ48),DQ44:DQ48,0),-1)+1,FALSE)),1),"")</f>
        <v xml:space="preserve">e1RM: </v>
      </c>
      <c r="DX47" s="57" t="str">
        <f t="shared" si="66"/>
        <v/>
      </c>
      <c r="DY47" s="57" t="str">
        <f t="shared" si="67"/>
        <v/>
      </c>
      <c r="DZ47" s="57" t="str">
        <f t="shared" si="68"/>
        <v/>
      </c>
      <c r="EA47" s="57" t="str">
        <f t="shared" si="69"/>
        <v/>
      </c>
      <c r="EB47" s="57" t="str">
        <f t="shared" si="70"/>
        <v/>
      </c>
      <c r="EC47" s="57" t="str">
        <f t="shared" si="71"/>
        <v/>
      </c>
      <c r="EE47" s="39"/>
      <c r="EF47" s="58" t="str">
        <f t="shared" si="208"/>
        <v>BENCH</v>
      </c>
      <c r="EG47" s="94" t="str">
        <f t="shared" si="209"/>
        <v>Close Grip Bench Press</v>
      </c>
      <c r="EH47" s="87" t="str">
        <f t="shared" si="125"/>
        <v/>
      </c>
      <c r="EI47" s="81" t="str">
        <f t="shared" si="126"/>
        <v/>
      </c>
      <c r="EJ47" s="82" t="str">
        <f t="shared" si="127"/>
        <v/>
      </c>
      <c r="EK47" s="81" t="str">
        <f>IFERROR(IF(EF47="ACC"," ",IF('MAXES+CHART'!$D$16="lbs",MROUND(IF(EF47="SQUAT",'MAXES+CHART'!$D$17*EJ47, IF(EF47="BENCH",'MAXES+CHART'!$D$18*EJ47, IF(EF47="DEADLIFT",'MAXES+CHART'!$D$19*EJ47,))),5),MROUND(IF(EF47="SQUAT",'MAXES+CHART'!$D$17*EJ47, IF(EF47="BENCH",'MAXES+CHART'!$D$18*EJ47, IF(EF47="DEADLIFT",'MAXES+CHART'!$D$19*EJ47,))),2.5))),"")</f>
        <v/>
      </c>
      <c r="EM47" s="96"/>
      <c r="EN47" s="55"/>
      <c r="EO47" s="120" t="str">
        <f ca="1">"e1RM: "&amp;IFERROR(MROUND(IF(EJ44="",  EK43/VLOOKUP(EM43,'MAXES+CHART'!$B$3:$N$11,EI43+1,FALSE),  OFFSET(EJ43,MATCH(MAX(EJ44:EJ48),EJ44:EJ48,0),1)/VLOOKUP(OFFSET(EJ43,MATCH(MAX(EJ44:EJ48),EJ44:EJ48,0),3),'MAXES+CHART'!$B$3:$N$11,OFFSET(EJ43,MATCH(MAX(EJ44:EJ48),EJ44:EJ48,0),-1)+1,FALSE)),1),"")</f>
        <v xml:space="preserve">e1RM: </v>
      </c>
      <c r="EQ47" s="57" t="str">
        <f t="shared" si="74"/>
        <v/>
      </c>
      <c r="ER47" s="57" t="str">
        <f t="shared" si="75"/>
        <v/>
      </c>
      <c r="ES47" s="57" t="str">
        <f t="shared" si="76"/>
        <v/>
      </c>
      <c r="ET47" s="57" t="str">
        <f t="shared" si="77"/>
        <v/>
      </c>
      <c r="EU47" s="57" t="str">
        <f t="shared" si="78"/>
        <v/>
      </c>
      <c r="EV47" s="57" t="str">
        <f t="shared" si="79"/>
        <v/>
      </c>
      <c r="EY47" s="39"/>
      <c r="EZ47" s="58" t="str">
        <f t="shared" si="210"/>
        <v>BENCH</v>
      </c>
      <c r="FA47" s="94">
        <f t="shared" si="211"/>
        <v>0</v>
      </c>
      <c r="FB47" s="87" t="str">
        <f t="shared" si="82"/>
        <v/>
      </c>
      <c r="FC47" s="81" t="str">
        <f t="shared" si="83"/>
        <v/>
      </c>
      <c r="FD47" s="82" t="str">
        <f t="shared" si="84"/>
        <v/>
      </c>
      <c r="FE47" s="81" t="str">
        <f>IFERROR(IF(EZ47="ACC"," ",IF('MAXES+CHART'!$D$16="lbs",MROUND(IF(EZ47="SQUAT",'MAXES+CHART'!$D$17*FD47, IF(EZ47="BENCH",'MAXES+CHART'!$D$18*FD47, IF(EZ47="DEADLIFT",'MAXES+CHART'!$D$19*FD47,))),5),MROUND(IF(EZ47="SQUAT",'MAXES+CHART'!$D$17*FD47, IF(EZ47="BENCH",'MAXES+CHART'!$D$18*FD47, IF(EZ47="DEADLIFT",'MAXES+CHART'!$D$19*FD47,))),2.5))),"")</f>
        <v/>
      </c>
      <c r="FG47" s="125"/>
      <c r="FH47" s="55"/>
      <c r="FI47" s="120" t="str">
        <f ca="1">"e1RM: "&amp;IFERROR(MROUND(IF(FD44="",  FE43/VLOOKUP(FG43,'MAXES+CHART'!$B$3:$N$11,FC43+1,FALSE),  OFFSET(FD43,MATCH(MAX(FD44:FD48),FD44:FD48,0),1)/VLOOKUP(OFFSET(FD43,MATCH(MAX(FD44:FD48),FD44:FD48,0),3),'MAXES+CHART'!$B$3:$N$11,OFFSET(FD43,MATCH(MAX(FD44:FD48),FD44:FD48,0),-1)+1,FALSE)),1),"")</f>
        <v xml:space="preserve">e1RM: </v>
      </c>
      <c r="FK47" s="57" t="str">
        <f t="shared" si="85"/>
        <v/>
      </c>
      <c r="FL47" s="57" t="str">
        <f t="shared" si="86"/>
        <v/>
      </c>
      <c r="FM47" s="57" t="str">
        <f t="shared" si="87"/>
        <v/>
      </c>
      <c r="FN47" s="57" t="str">
        <f t="shared" si="88"/>
        <v/>
      </c>
      <c r="FO47" s="57" t="str">
        <f t="shared" si="89"/>
        <v/>
      </c>
      <c r="FP47" s="57" t="str">
        <f t="shared" si="90"/>
        <v/>
      </c>
      <c r="FQ47" s="39"/>
      <c r="FR47" s="58" t="str">
        <f t="shared" si="212"/>
        <v>BENCH</v>
      </c>
      <c r="FS47" s="94" t="str">
        <f t="shared" si="213"/>
        <v/>
      </c>
      <c r="FT47" s="87" t="str">
        <f t="shared" si="93"/>
        <v/>
      </c>
      <c r="FU47" s="81" t="str">
        <f t="shared" si="94"/>
        <v/>
      </c>
      <c r="FV47" s="82" t="str">
        <f t="shared" si="95"/>
        <v/>
      </c>
      <c r="FW47" s="81" t="str">
        <f>IFERROR(IF(FR47="ACC"," ",IF('MAXES+CHART'!$D$16="lbs",MROUND(IF(FR47="SQUAT",'MAXES+CHART'!$D$17*FV47, IF(FR47="BENCH",'MAXES+CHART'!$D$18*FV47, IF(FR47="DEADLIFT",'MAXES+CHART'!$D$19*FV47,))),5),MROUND(IF(FR47="SQUAT",'MAXES+CHART'!$D$17*FV47, IF(FR47="BENCH",'MAXES+CHART'!$D$18*FV47, IF(FR47="DEADLIFT",'MAXES+CHART'!$D$19*FV47,))),2.5))),"")</f>
        <v/>
      </c>
      <c r="FY47" s="96"/>
      <c r="FZ47" s="55"/>
      <c r="GA47" s="120" t="str">
        <f ca="1">"e1RM: "&amp;IFERROR(MROUND(IF(FV44="",  FW43/VLOOKUP(FY43,'MAXES+CHART'!$B$3:$N$11,FU43+1,FALSE),  OFFSET(FV43,MATCH(MAX(FV44:FV48),FV44:FV48,0),1)/VLOOKUP(OFFSET(FV43,MATCH(MAX(FV44:FV48),FV44:FV48,0),3),'MAXES+CHART'!$B$3:$N$11,OFFSET(FV43,MATCH(MAX(FV44:FV48),FV44:FV48,0),-1)+1,FALSE)),1),"")</f>
        <v xml:space="preserve">e1RM: </v>
      </c>
      <c r="GC47" s="57" t="str">
        <f t="shared" si="96"/>
        <v/>
      </c>
      <c r="GD47" s="57" t="str">
        <f t="shared" si="97"/>
        <v/>
      </c>
      <c r="GE47" s="57" t="str">
        <f t="shared" si="98"/>
        <v/>
      </c>
      <c r="GF47" s="57" t="str">
        <f t="shared" si="99"/>
        <v/>
      </c>
      <c r="GG47" s="57" t="str">
        <f t="shared" si="100"/>
        <v/>
      </c>
      <c r="GH47" s="57" t="str">
        <f t="shared" si="101"/>
        <v/>
      </c>
      <c r="GJ47" s="39"/>
      <c r="GK47" s="58" t="str">
        <f t="shared" si="214"/>
        <v>BENCH</v>
      </c>
      <c r="GL47" s="94" t="str">
        <f t="shared" si="215"/>
        <v/>
      </c>
      <c r="GM47" s="87" t="str">
        <f t="shared" si="104"/>
        <v/>
      </c>
      <c r="GN47" s="81" t="str">
        <f t="shared" si="105"/>
        <v/>
      </c>
      <c r="GO47" s="82" t="str">
        <f t="shared" si="106"/>
        <v/>
      </c>
      <c r="GP47" s="81" t="str">
        <f>IFERROR(IF(GK47="ACC"," ",IF('MAXES+CHART'!$D$16="lbs",MROUND(IF(GK47="SQUAT",'MAXES+CHART'!$D$17*GO47, IF(GK47="BENCH",'MAXES+CHART'!$D$18*GO47, IF(GK47="DEADLIFT",'MAXES+CHART'!$D$19*GO47,))),5),MROUND(IF(GK47="SQUAT",'MAXES+CHART'!$D$17*GO47, IF(GK47="BENCH",'MAXES+CHART'!$D$18*GO47, IF(GK47="DEADLIFT",'MAXES+CHART'!$D$19*GO47,))),2.5))),"")</f>
        <v/>
      </c>
      <c r="GR47" s="96"/>
      <c r="GS47" s="55"/>
      <c r="GT47" s="120" t="str">
        <f ca="1">"e1RM: "&amp;IFERROR(MROUND(IF(GO44="",  GP43/VLOOKUP(GR43,'MAXES+CHART'!$B$3:$N$11,GN43+1,FALSE),  OFFSET(GO43,MATCH(MAX(GO44:GO48),GO44:GO48,0),1)/VLOOKUP(OFFSET(GO43,MATCH(MAX(GO44:GO48),GO44:GO48,0),3),'MAXES+CHART'!$B$3:$N$11,OFFSET(GO43,MATCH(MAX(GO44:GO48),GO44:GO48,0),-1)+1,FALSE)),1),"")</f>
        <v xml:space="preserve">e1RM: </v>
      </c>
      <c r="GV47" s="57" t="str">
        <f t="shared" si="107"/>
        <v/>
      </c>
      <c r="GW47" s="57" t="str">
        <f t="shared" si="108"/>
        <v/>
      </c>
      <c r="GX47" s="57" t="str">
        <f t="shared" si="109"/>
        <v/>
      </c>
      <c r="GY47" s="57" t="str">
        <f t="shared" si="110"/>
        <v/>
      </c>
      <c r="GZ47" s="57" t="str">
        <f t="shared" si="111"/>
        <v/>
      </c>
      <c r="HA47" s="57" t="str">
        <f t="shared" si="112"/>
        <v/>
      </c>
      <c r="HC47" s="39"/>
      <c r="HD47" s="58" t="str">
        <f t="shared" si="216"/>
        <v>BENCH</v>
      </c>
      <c r="HE47" s="94" t="str">
        <f t="shared" si="217"/>
        <v/>
      </c>
      <c r="HF47" s="87" t="str">
        <f t="shared" si="115"/>
        <v/>
      </c>
      <c r="HG47" s="81" t="str">
        <f t="shared" si="116"/>
        <v/>
      </c>
      <c r="HH47" s="82" t="str">
        <f t="shared" si="117"/>
        <v/>
      </c>
      <c r="HI47" s="81" t="str">
        <f>IFERROR(IF(HD47="ACC"," ",IF('MAXES+CHART'!$D$16="lbs",MROUND(IF(HD47="SQUAT",'MAXES+CHART'!$D$17*HH47, IF(HD47="BENCH",'MAXES+CHART'!$D$18*HH47, IF(HD47="DEADLIFT",'MAXES+CHART'!$D$19*HH47,))),5),MROUND(IF(HD47="SQUAT",'MAXES+CHART'!$D$17*HH47, IF(HD47="BENCH",'MAXES+CHART'!$D$18*HH47, IF(HD47="DEADLIFT",'MAXES+CHART'!$D$19*HH47,))),2.5))),"")</f>
        <v/>
      </c>
      <c r="HK47" s="96"/>
      <c r="HL47" s="55"/>
      <c r="HM47" s="120" t="str">
        <f ca="1">"e1RM: "&amp;IFERROR(MROUND(IF(HH44="",  HI43/VLOOKUP(HK43,'MAXES+CHART'!$B$3:$N$11,HG43+1,FALSE),  OFFSET(HH43,MATCH(MAX(HH44:HH48),HH44:HH48,0),1)/VLOOKUP(OFFSET(HH43,MATCH(MAX(HH44:HH48),HH44:HH48,0),3),'MAXES+CHART'!$B$3:$N$11,OFFSET(HH43,MATCH(MAX(HH44:HH48),HH44:HH48,0),-1)+1,FALSE)),1),"")</f>
        <v xml:space="preserve">e1RM: </v>
      </c>
      <c r="HO47" s="57" t="str">
        <f t="shared" si="118"/>
        <v/>
      </c>
      <c r="HP47" s="57" t="str">
        <f t="shared" si="119"/>
        <v/>
      </c>
      <c r="HQ47" s="57" t="str">
        <f t="shared" si="120"/>
        <v/>
      </c>
      <c r="HR47" s="57" t="str">
        <f t="shared" si="121"/>
        <v/>
      </c>
      <c r="HS47" s="57" t="str">
        <f t="shared" si="122"/>
        <v/>
      </c>
      <c r="HT47" s="57" t="str">
        <f t="shared" si="123"/>
        <v/>
      </c>
    </row>
    <row r="48" spans="3:228" hidden="1" outlineLevel="2">
      <c r="C48" s="39"/>
      <c r="D48" s="58" t="str">
        <f t="shared" si="218"/>
        <v>BENCH</v>
      </c>
      <c r="E48" s="93" t="str">
        <f t="shared" si="219"/>
        <v>Close Grip Bench Press</v>
      </c>
      <c r="F48" s="88"/>
      <c r="G48" s="83"/>
      <c r="H48" s="84"/>
      <c r="I48" s="83">
        <f>IF(D48="ACC"," ",IF('MAXES+CHART'!$D$16="lbs",MROUND(IF(D48="SQUAT",'MAXES+CHART'!$D$17*H48, IF(D48="BENCH",'MAXES+CHART'!$D$18*H48, IF(D48="DEADLIFT",'MAXES+CHART'!$D$19*H48,))),5),MROUND(IF(D48="SQUAT",'MAXES+CHART'!$D$17*H48, IF(D48="BENCH",'MAXES+CHART'!$D$18*H48, IF(D48="DEADLIFT",'MAXES+CHART'!$D$19*H48,))),2.5)))</f>
        <v>0</v>
      </c>
      <c r="K48" s="96"/>
      <c r="L48" s="55"/>
      <c r="M48" s="118"/>
      <c r="O48" s="57" t="str">
        <f t="shared" si="0"/>
        <v/>
      </c>
      <c r="P48" s="57" t="str">
        <f t="shared" si="1"/>
        <v/>
      </c>
      <c r="Q48" s="57">
        <f t="shared" si="2"/>
        <v>0</v>
      </c>
      <c r="R48" s="57">
        <f t="shared" si="3"/>
        <v>0</v>
      </c>
      <c r="S48" s="57" t="str">
        <f t="shared" si="4"/>
        <v/>
      </c>
      <c r="T48" s="57" t="str">
        <f t="shared" si="5"/>
        <v/>
      </c>
      <c r="U48" s="39"/>
      <c r="V48" s="58" t="str">
        <f t="shared" si="220"/>
        <v>BENCH</v>
      </c>
      <c r="W48" s="93" t="str">
        <f t="shared" si="197"/>
        <v>Close Grip Bench Press</v>
      </c>
      <c r="X48" s="88" t="str">
        <f t="shared" si="8"/>
        <v/>
      </c>
      <c r="Y48" s="83" t="str">
        <f t="shared" si="9"/>
        <v/>
      </c>
      <c r="Z48" s="84" t="str">
        <f t="shared" si="10"/>
        <v/>
      </c>
      <c r="AA48" s="83" t="str">
        <f>IFERROR(IF(V48="ACC"," ",IF('MAXES+CHART'!$D$16="lbs",MROUND(IF(V48="SQUAT",'MAXES+CHART'!$D$17*Z48, IF(V48="BENCH",'MAXES+CHART'!$D$18*Z48, IF(V48="DEADLIFT",'MAXES+CHART'!$D$19*Z48,))),5),MROUND(IF(V48="SQUAT",'MAXES+CHART'!$D$17*Z48, IF(V48="BENCH",'MAXES+CHART'!$D$18*Z48, IF(V48="DEADLIFT",'MAXES+CHART'!$D$19*Z48,))),2.5))),"")</f>
        <v/>
      </c>
      <c r="AC48" s="96"/>
      <c r="AD48" s="55"/>
      <c r="AE48" s="118"/>
      <c r="AG48" s="57" t="str">
        <f t="shared" si="11"/>
        <v/>
      </c>
      <c r="AH48" s="57" t="str">
        <f t="shared" si="12"/>
        <v/>
      </c>
      <c r="AI48" s="57" t="str">
        <f t="shared" si="13"/>
        <v/>
      </c>
      <c r="AJ48" s="57" t="str">
        <f t="shared" si="14"/>
        <v/>
      </c>
      <c r="AK48" s="57" t="str">
        <f t="shared" si="15"/>
        <v/>
      </c>
      <c r="AL48" s="57" t="str">
        <f t="shared" si="16"/>
        <v/>
      </c>
      <c r="AN48" s="39"/>
      <c r="AO48" s="58" t="str">
        <f t="shared" si="198"/>
        <v>BENCH</v>
      </c>
      <c r="AP48" s="93" t="str">
        <f t="shared" si="199"/>
        <v>Close Grip Bench Press</v>
      </c>
      <c r="AQ48" s="88" t="str">
        <f t="shared" si="19"/>
        <v/>
      </c>
      <c r="AR48" s="83" t="str">
        <f t="shared" si="20"/>
        <v/>
      </c>
      <c r="AS48" s="84" t="str">
        <f t="shared" si="21"/>
        <v/>
      </c>
      <c r="AT48" s="83" t="str">
        <f>IFERROR(IF(AO48="ACC"," ",IF('MAXES+CHART'!$D$16="lbs",MROUND(IF(AO48="SQUAT",'MAXES+CHART'!$D$17*AS48, IF(AO48="BENCH",'MAXES+CHART'!$D$18*AS48, IF(AO48="DEADLIFT",'MAXES+CHART'!$D$19*AS48,))),5),MROUND(IF(AO48="SQUAT",'MAXES+CHART'!$D$17*AS48, IF(AO48="BENCH",'MAXES+CHART'!$D$18*AS48, IF(AO48="DEADLIFT",'MAXES+CHART'!$D$19*AS48,))),2.5))),"")</f>
        <v/>
      </c>
      <c r="AV48" s="96"/>
      <c r="AW48" s="55"/>
      <c r="AX48" s="118"/>
      <c r="AZ48" s="57" t="str">
        <f t="shared" si="22"/>
        <v/>
      </c>
      <c r="BA48" s="57" t="str">
        <f t="shared" si="23"/>
        <v/>
      </c>
      <c r="BB48" s="57" t="str">
        <f t="shared" si="24"/>
        <v/>
      </c>
      <c r="BC48" s="57" t="str">
        <f t="shared" si="25"/>
        <v/>
      </c>
      <c r="BD48" s="57" t="str">
        <f t="shared" si="26"/>
        <v/>
      </c>
      <c r="BE48" s="57" t="str">
        <f t="shared" si="27"/>
        <v/>
      </c>
      <c r="BG48" s="39"/>
      <c r="BH48" s="58" t="str">
        <f t="shared" si="200"/>
        <v>BENCH</v>
      </c>
      <c r="BI48" s="93" t="str">
        <f t="shared" si="201"/>
        <v>Close Grip Bench Press</v>
      </c>
      <c r="BJ48" s="88" t="str">
        <f t="shared" si="30"/>
        <v/>
      </c>
      <c r="BK48" s="83" t="str">
        <f t="shared" si="31"/>
        <v/>
      </c>
      <c r="BL48" s="84" t="str">
        <f t="shared" si="32"/>
        <v/>
      </c>
      <c r="BM48" s="83" t="str">
        <f>IFERROR(IF(BH48="ACC"," ",IF('MAXES+CHART'!$D$16="lbs",MROUND(IF(BH48="SQUAT",'MAXES+CHART'!$D$17*BL48, IF(BH48="BENCH",'MAXES+CHART'!$D$18*BL48, IF(BH48="DEADLIFT",'MAXES+CHART'!$D$19*BL48,))),5),MROUND(IF(BH48="SQUAT",'MAXES+CHART'!$D$17*BL48, IF(BH48="BENCH",'MAXES+CHART'!$D$18*BL48, IF(BH48="DEADLIFT",'MAXES+CHART'!$D$19*BL48,))),2.5))),"")</f>
        <v/>
      </c>
      <c r="BO48" s="96"/>
      <c r="BP48" s="55"/>
      <c r="BQ48" s="118"/>
      <c r="BS48" s="57" t="str">
        <f t="shared" si="33"/>
        <v/>
      </c>
      <c r="BT48" s="57" t="str">
        <f t="shared" si="34"/>
        <v/>
      </c>
      <c r="BU48" s="57" t="str">
        <f t="shared" si="35"/>
        <v/>
      </c>
      <c r="BV48" s="57" t="str">
        <f t="shared" si="36"/>
        <v/>
      </c>
      <c r="BW48" s="57" t="str">
        <f t="shared" si="37"/>
        <v/>
      </c>
      <c r="BX48" s="57" t="str">
        <f t="shared" si="38"/>
        <v/>
      </c>
      <c r="CA48" s="39"/>
      <c r="CB48" s="58" t="str">
        <f t="shared" si="202"/>
        <v>BENCH</v>
      </c>
      <c r="CC48" s="93" t="str">
        <f t="shared" si="203"/>
        <v>Close Grip Bench Press</v>
      </c>
      <c r="CD48" s="88" t="str">
        <f t="shared" si="41"/>
        <v/>
      </c>
      <c r="CE48" s="83" t="str">
        <f t="shared" si="42"/>
        <v/>
      </c>
      <c r="CF48" s="84" t="str">
        <f t="shared" si="43"/>
        <v/>
      </c>
      <c r="CG48" s="83" t="str">
        <f>IFERROR(IF(CB48="ACC"," ",IF('MAXES+CHART'!$D$16="lbs",MROUND(IF(CB48="SQUAT",'MAXES+CHART'!$D$17*CF48, IF(CB48="BENCH",'MAXES+CHART'!$D$18*CF48, IF(CB48="DEADLIFT",'MAXES+CHART'!$D$19*CF48,))),5),MROUND(IF(CB48="SQUAT",'MAXES+CHART'!$D$17*CF48, IF(CB48="BENCH",'MAXES+CHART'!$D$18*CF48, IF(CB48="DEADLIFT",'MAXES+CHART'!$D$19*CF48,))),2.5))),"")</f>
        <v/>
      </c>
      <c r="CI48" s="96"/>
      <c r="CJ48" s="55"/>
      <c r="CK48" s="118"/>
      <c r="CM48" s="57" t="str">
        <f t="shared" si="44"/>
        <v/>
      </c>
      <c r="CN48" s="57" t="str">
        <f t="shared" si="45"/>
        <v/>
      </c>
      <c r="CO48" s="57" t="str">
        <f t="shared" si="46"/>
        <v/>
      </c>
      <c r="CP48" s="57" t="str">
        <f t="shared" si="47"/>
        <v/>
      </c>
      <c r="CQ48" s="57" t="str">
        <f t="shared" si="48"/>
        <v/>
      </c>
      <c r="CR48" s="57" t="str">
        <f t="shared" si="49"/>
        <v/>
      </c>
      <c r="CS48" s="39"/>
      <c r="CT48" s="58" t="str">
        <f t="shared" si="204"/>
        <v>BENCH</v>
      </c>
      <c r="CU48" s="93" t="str">
        <f t="shared" si="205"/>
        <v>Close Grip Bench Press</v>
      </c>
      <c r="CV48" s="88" t="str">
        <f t="shared" si="52"/>
        <v/>
      </c>
      <c r="CW48" s="83" t="str">
        <f t="shared" si="53"/>
        <v/>
      </c>
      <c r="CX48" s="84" t="str">
        <f t="shared" si="54"/>
        <v/>
      </c>
      <c r="CY48" s="83" t="str">
        <f>IFERROR(IF(CT48="ACC"," ",IF('MAXES+CHART'!$D$16="lbs",MROUND(IF(CT48="SQUAT",'MAXES+CHART'!$D$17*CX48, IF(CT48="BENCH",'MAXES+CHART'!$D$18*CX48, IF(CT48="DEADLIFT",'MAXES+CHART'!$D$19*CX48,))),5),MROUND(IF(CT48="SQUAT",'MAXES+CHART'!$D$17*CX48, IF(CT48="BENCH",'MAXES+CHART'!$D$18*CX48, IF(CT48="DEADLIFT",'MAXES+CHART'!$D$19*CX48,))),2.5))),"")</f>
        <v/>
      </c>
      <c r="DA48" s="96"/>
      <c r="DB48" s="55"/>
      <c r="DC48" s="118"/>
      <c r="DE48" s="57" t="str">
        <f t="shared" si="55"/>
        <v/>
      </c>
      <c r="DF48" s="57" t="str">
        <f t="shared" si="56"/>
        <v/>
      </c>
      <c r="DG48" s="57" t="str">
        <f t="shared" si="57"/>
        <v/>
      </c>
      <c r="DH48" s="57" t="str">
        <f t="shared" si="58"/>
        <v/>
      </c>
      <c r="DI48" s="57" t="str">
        <f t="shared" si="59"/>
        <v/>
      </c>
      <c r="DJ48" s="57" t="str">
        <f t="shared" si="60"/>
        <v/>
      </c>
      <c r="DL48" s="39"/>
      <c r="DM48" s="58" t="str">
        <f t="shared" si="206"/>
        <v>BENCH</v>
      </c>
      <c r="DN48" s="93" t="str">
        <f t="shared" si="207"/>
        <v>Close Grip Bench Press</v>
      </c>
      <c r="DO48" s="88" t="str">
        <f t="shared" si="63"/>
        <v/>
      </c>
      <c r="DP48" s="83" t="str">
        <f t="shared" si="64"/>
        <v/>
      </c>
      <c r="DQ48" s="84" t="str">
        <f t="shared" si="65"/>
        <v/>
      </c>
      <c r="DR48" s="83" t="str">
        <f>IFERROR(IF(DM48="ACC"," ",IF('MAXES+CHART'!$D$16="lbs",MROUND(IF(DM48="SQUAT",'MAXES+CHART'!$D$17*DQ48, IF(DM48="BENCH",'MAXES+CHART'!$D$18*DQ48, IF(DM48="DEADLIFT",'MAXES+CHART'!$D$19*DQ48,))),5),MROUND(IF(DM48="SQUAT",'MAXES+CHART'!$D$17*DQ48, IF(DM48="BENCH",'MAXES+CHART'!$D$18*DQ48, IF(DM48="DEADLIFT",'MAXES+CHART'!$D$19*DQ48,))),2.5))),"")</f>
        <v/>
      </c>
      <c r="DT48" s="96"/>
      <c r="DU48" s="55"/>
      <c r="DV48" s="118"/>
      <c r="DX48" s="57" t="str">
        <f t="shared" si="66"/>
        <v/>
      </c>
      <c r="DY48" s="57" t="str">
        <f t="shared" si="67"/>
        <v/>
      </c>
      <c r="DZ48" s="57" t="str">
        <f t="shared" si="68"/>
        <v/>
      </c>
      <c r="EA48" s="57" t="str">
        <f t="shared" si="69"/>
        <v/>
      </c>
      <c r="EB48" s="57" t="str">
        <f t="shared" si="70"/>
        <v/>
      </c>
      <c r="EC48" s="57" t="str">
        <f t="shared" si="71"/>
        <v/>
      </c>
      <c r="EE48" s="39"/>
      <c r="EF48" s="58" t="str">
        <f t="shared" si="208"/>
        <v>BENCH</v>
      </c>
      <c r="EG48" s="93" t="str">
        <f t="shared" si="209"/>
        <v>Close Grip Bench Press</v>
      </c>
      <c r="EH48" s="88" t="str">
        <f t="shared" si="125"/>
        <v/>
      </c>
      <c r="EI48" s="83" t="str">
        <f t="shared" si="126"/>
        <v/>
      </c>
      <c r="EJ48" s="84" t="str">
        <f t="shared" si="127"/>
        <v/>
      </c>
      <c r="EK48" s="83" t="str">
        <f>IFERROR(IF(EF48="ACC"," ",IF('MAXES+CHART'!$D$16="lbs",MROUND(IF(EF48="SQUAT",'MAXES+CHART'!$D$17*EJ48, IF(EF48="BENCH",'MAXES+CHART'!$D$18*EJ48, IF(EF48="DEADLIFT",'MAXES+CHART'!$D$19*EJ48,))),5),MROUND(IF(EF48="SQUAT",'MAXES+CHART'!$D$17*EJ48, IF(EF48="BENCH",'MAXES+CHART'!$D$18*EJ48, IF(EF48="DEADLIFT",'MAXES+CHART'!$D$19*EJ48,))),2.5))),"")</f>
        <v/>
      </c>
      <c r="EM48" s="96"/>
      <c r="EN48" s="55"/>
      <c r="EO48" s="118"/>
      <c r="EQ48" s="57" t="str">
        <f t="shared" si="74"/>
        <v/>
      </c>
      <c r="ER48" s="57" t="str">
        <f t="shared" si="75"/>
        <v/>
      </c>
      <c r="ES48" s="57" t="str">
        <f t="shared" si="76"/>
        <v/>
      </c>
      <c r="ET48" s="57" t="str">
        <f t="shared" si="77"/>
        <v/>
      </c>
      <c r="EU48" s="57" t="str">
        <f t="shared" si="78"/>
        <v/>
      </c>
      <c r="EV48" s="57" t="str">
        <f t="shared" si="79"/>
        <v/>
      </c>
      <c r="EY48" s="39"/>
      <c r="EZ48" s="58" t="str">
        <f t="shared" si="210"/>
        <v>BENCH</v>
      </c>
      <c r="FA48" s="93">
        <f t="shared" si="211"/>
        <v>0</v>
      </c>
      <c r="FB48" s="88" t="str">
        <f t="shared" si="82"/>
        <v/>
      </c>
      <c r="FC48" s="83" t="str">
        <f t="shared" si="83"/>
        <v/>
      </c>
      <c r="FD48" s="84" t="str">
        <f t="shared" si="84"/>
        <v/>
      </c>
      <c r="FE48" s="83" t="str">
        <f>IFERROR(IF(EZ48="ACC"," ",IF('MAXES+CHART'!$D$16="lbs",MROUND(IF(EZ48="SQUAT",'MAXES+CHART'!$D$17*FD48, IF(EZ48="BENCH",'MAXES+CHART'!$D$18*FD48, IF(EZ48="DEADLIFT",'MAXES+CHART'!$D$19*FD48,))),5),MROUND(IF(EZ48="SQUAT",'MAXES+CHART'!$D$17*FD48, IF(EZ48="BENCH",'MAXES+CHART'!$D$18*FD48, IF(EZ48="DEADLIFT",'MAXES+CHART'!$D$19*FD48,))),2.5))),"")</f>
        <v/>
      </c>
      <c r="FG48" s="125"/>
      <c r="FH48" s="55"/>
      <c r="FI48" s="118"/>
      <c r="FK48" s="57" t="str">
        <f t="shared" si="85"/>
        <v/>
      </c>
      <c r="FL48" s="57" t="str">
        <f t="shared" si="86"/>
        <v/>
      </c>
      <c r="FM48" s="57" t="str">
        <f t="shared" si="87"/>
        <v/>
      </c>
      <c r="FN48" s="57" t="str">
        <f t="shared" si="88"/>
        <v/>
      </c>
      <c r="FO48" s="57" t="str">
        <f t="shared" si="89"/>
        <v/>
      </c>
      <c r="FP48" s="57" t="str">
        <f t="shared" si="90"/>
        <v/>
      </c>
      <c r="FQ48" s="39"/>
      <c r="FR48" s="58" t="str">
        <f t="shared" si="212"/>
        <v>BENCH</v>
      </c>
      <c r="FS48" s="93" t="str">
        <f t="shared" si="213"/>
        <v/>
      </c>
      <c r="FT48" s="88" t="str">
        <f t="shared" si="93"/>
        <v/>
      </c>
      <c r="FU48" s="83" t="str">
        <f t="shared" si="94"/>
        <v/>
      </c>
      <c r="FV48" s="84" t="str">
        <f t="shared" si="95"/>
        <v/>
      </c>
      <c r="FW48" s="83" t="str">
        <f>IFERROR(IF(FR48="ACC"," ",IF('MAXES+CHART'!$D$16="lbs",MROUND(IF(FR48="SQUAT",'MAXES+CHART'!$D$17*FV48, IF(FR48="BENCH",'MAXES+CHART'!$D$18*FV48, IF(FR48="DEADLIFT",'MAXES+CHART'!$D$19*FV48,))),5),MROUND(IF(FR48="SQUAT",'MAXES+CHART'!$D$17*FV48, IF(FR48="BENCH",'MAXES+CHART'!$D$18*FV48, IF(FR48="DEADLIFT",'MAXES+CHART'!$D$19*FV48,))),2.5))),"")</f>
        <v/>
      </c>
      <c r="FY48" s="96"/>
      <c r="FZ48" s="55"/>
      <c r="GA48" s="118"/>
      <c r="GC48" s="57" t="str">
        <f t="shared" si="96"/>
        <v/>
      </c>
      <c r="GD48" s="57" t="str">
        <f t="shared" si="97"/>
        <v/>
      </c>
      <c r="GE48" s="57" t="str">
        <f t="shared" si="98"/>
        <v/>
      </c>
      <c r="GF48" s="57" t="str">
        <f t="shared" si="99"/>
        <v/>
      </c>
      <c r="GG48" s="57" t="str">
        <f t="shared" si="100"/>
        <v/>
      </c>
      <c r="GH48" s="57" t="str">
        <f t="shared" si="101"/>
        <v/>
      </c>
      <c r="GJ48" s="39"/>
      <c r="GK48" s="58" t="str">
        <f t="shared" si="214"/>
        <v>BENCH</v>
      </c>
      <c r="GL48" s="93" t="str">
        <f t="shared" si="215"/>
        <v/>
      </c>
      <c r="GM48" s="88" t="str">
        <f t="shared" si="104"/>
        <v/>
      </c>
      <c r="GN48" s="83" t="str">
        <f t="shared" si="105"/>
        <v/>
      </c>
      <c r="GO48" s="84" t="str">
        <f t="shared" si="106"/>
        <v/>
      </c>
      <c r="GP48" s="83" t="str">
        <f>IFERROR(IF(GK48="ACC"," ",IF('MAXES+CHART'!$D$16="lbs",MROUND(IF(GK48="SQUAT",'MAXES+CHART'!$D$17*GO48, IF(GK48="BENCH",'MAXES+CHART'!$D$18*GO48, IF(GK48="DEADLIFT",'MAXES+CHART'!$D$19*GO48,))),5),MROUND(IF(GK48="SQUAT",'MAXES+CHART'!$D$17*GO48, IF(GK48="BENCH",'MAXES+CHART'!$D$18*GO48, IF(GK48="DEADLIFT",'MAXES+CHART'!$D$19*GO48,))),2.5))),"")</f>
        <v/>
      </c>
      <c r="GR48" s="96"/>
      <c r="GS48" s="55"/>
      <c r="GT48" s="118"/>
      <c r="GV48" s="57" t="str">
        <f t="shared" si="107"/>
        <v/>
      </c>
      <c r="GW48" s="57" t="str">
        <f t="shared" si="108"/>
        <v/>
      </c>
      <c r="GX48" s="57" t="str">
        <f t="shared" si="109"/>
        <v/>
      </c>
      <c r="GY48" s="57" t="str">
        <f t="shared" si="110"/>
        <v/>
      </c>
      <c r="GZ48" s="57" t="str">
        <f t="shared" si="111"/>
        <v/>
      </c>
      <c r="HA48" s="57" t="str">
        <f t="shared" si="112"/>
        <v/>
      </c>
      <c r="HC48" s="39"/>
      <c r="HD48" s="58" t="str">
        <f t="shared" si="216"/>
        <v>BENCH</v>
      </c>
      <c r="HE48" s="93" t="str">
        <f t="shared" si="217"/>
        <v/>
      </c>
      <c r="HF48" s="88" t="str">
        <f t="shared" si="115"/>
        <v/>
      </c>
      <c r="HG48" s="83" t="str">
        <f t="shared" si="116"/>
        <v/>
      </c>
      <c r="HH48" s="84" t="str">
        <f t="shared" si="117"/>
        <v/>
      </c>
      <c r="HI48" s="83" t="str">
        <f>IFERROR(IF(HD48="ACC"," ",IF('MAXES+CHART'!$D$16="lbs",MROUND(IF(HD48="SQUAT",'MAXES+CHART'!$D$17*HH48, IF(HD48="BENCH",'MAXES+CHART'!$D$18*HH48, IF(HD48="DEADLIFT",'MAXES+CHART'!$D$19*HH48,))),5),MROUND(IF(HD48="SQUAT",'MAXES+CHART'!$D$17*HH48, IF(HD48="BENCH",'MAXES+CHART'!$D$18*HH48, IF(HD48="DEADLIFT",'MAXES+CHART'!$D$19*HH48,))),2.5))),"")</f>
        <v/>
      </c>
      <c r="HK48" s="96"/>
      <c r="HL48" s="55"/>
      <c r="HM48" s="118"/>
      <c r="HO48" s="57" t="str">
        <f t="shared" si="118"/>
        <v/>
      </c>
      <c r="HP48" s="57" t="str">
        <f t="shared" si="119"/>
        <v/>
      </c>
      <c r="HQ48" s="57" t="str">
        <f t="shared" si="120"/>
        <v/>
      </c>
      <c r="HR48" s="57" t="str">
        <f t="shared" si="121"/>
        <v/>
      </c>
      <c r="HS48" s="57" t="str">
        <f t="shared" si="122"/>
        <v/>
      </c>
      <c r="HT48" s="57" t="str">
        <f t="shared" si="123"/>
        <v/>
      </c>
    </row>
    <row r="49" spans="3:228" hidden="1" outlineLevel="1" collapsed="1">
      <c r="C49" s="39"/>
      <c r="D49" s="54" t="s">
        <v>14</v>
      </c>
      <c r="E49" s="89"/>
      <c r="F49" s="85"/>
      <c r="G49" s="76"/>
      <c r="H49" s="77"/>
      <c r="I49" s="76" t="str">
        <f>IF(D49="ACC"," ",IF('MAXES+CHART'!$D$16="lbs",MROUND(IF(D49="SQUAT",'MAXES+CHART'!$D$17*H49, IF(D49="BENCH",'MAXES+CHART'!$D$18*H49, IF(D49="DEADLIFT",'MAXES+CHART'!$D$19*H49,))),5),MROUND(IF(D49="SQUAT",'MAXES+CHART'!$D$17*H49, IF(D49="BENCH",'MAXES+CHART'!$D$18*H49, IF(D49="DEADLIFT",'MAXES+CHART'!$D$19*H49,))),2.5)))</f>
        <v xml:space="preserve"> </v>
      </c>
      <c r="K49" s="95"/>
      <c r="M49" s="200"/>
      <c r="O49" s="57" t="str">
        <f t="shared" si="0"/>
        <v/>
      </c>
      <c r="P49" s="57" t="str">
        <f t="shared" si="1"/>
        <v/>
      </c>
      <c r="Q49" s="57" t="str">
        <f t="shared" si="2"/>
        <v/>
      </c>
      <c r="R49" s="57" t="str">
        <f t="shared" si="3"/>
        <v/>
      </c>
      <c r="S49" s="57" t="str">
        <f t="shared" si="4"/>
        <v/>
      </c>
      <c r="T49" s="57" t="str">
        <f t="shared" si="5"/>
        <v/>
      </c>
      <c r="U49" s="39" t="str">
        <f>IF(ISBLANK($C49),"",$C49)</f>
        <v/>
      </c>
      <c r="V49" s="54" t="str">
        <f t="shared" si="128"/>
        <v>ACC</v>
      </c>
      <c r="W49" s="89" t="str">
        <f t="shared" si="129"/>
        <v/>
      </c>
      <c r="X49" s="85" t="str">
        <f t="shared" si="8"/>
        <v/>
      </c>
      <c r="Y49" s="76" t="str">
        <f t="shared" si="9"/>
        <v/>
      </c>
      <c r="Z49" s="77" t="str">
        <f t="shared" si="10"/>
        <v/>
      </c>
      <c r="AA49" s="76" t="str">
        <f>IFERROR(IF(V49="ACC"," ",IF('MAXES+CHART'!$D$16="lbs",MROUND(IF(V49="SQUAT",'MAXES+CHART'!$D$17*Z49, IF(V49="BENCH",'MAXES+CHART'!$D$18*Z49, IF(V49="DEADLIFT",'MAXES+CHART'!$D$19*Z49,))),5),MROUND(IF(V49="SQUAT",'MAXES+CHART'!$D$17*Z49, IF(V49="BENCH",'MAXES+CHART'!$D$18*Z49, IF(V49="DEADLIFT",'MAXES+CHART'!$D$19*Z49,))),2.5))),"")</f>
        <v xml:space="preserve"> </v>
      </c>
      <c r="AC49" s="95"/>
      <c r="AE49" s="200"/>
      <c r="AG49" s="57" t="str">
        <f t="shared" si="11"/>
        <v/>
      </c>
      <c r="AH49" s="57" t="str">
        <f t="shared" si="12"/>
        <v/>
      </c>
      <c r="AI49" s="57" t="str">
        <f t="shared" si="13"/>
        <v/>
      </c>
      <c r="AJ49" s="57" t="str">
        <f t="shared" si="14"/>
        <v/>
      </c>
      <c r="AK49" s="57" t="str">
        <f t="shared" si="15"/>
        <v/>
      </c>
      <c r="AL49" s="57" t="str">
        <f t="shared" si="16"/>
        <v/>
      </c>
      <c r="AN49" s="39" t="str">
        <f>IF(ISBLANK($C49),"",$C49)</f>
        <v/>
      </c>
      <c r="AO49" s="54" t="str">
        <f t="shared" si="130"/>
        <v>ACC</v>
      </c>
      <c r="AP49" s="89" t="str">
        <f t="shared" si="131"/>
        <v/>
      </c>
      <c r="AQ49" s="85" t="str">
        <f t="shared" si="19"/>
        <v/>
      </c>
      <c r="AR49" s="76" t="str">
        <f t="shared" si="20"/>
        <v/>
      </c>
      <c r="AS49" s="77" t="str">
        <f t="shared" si="21"/>
        <v/>
      </c>
      <c r="AT49" s="76" t="str">
        <f>IFERROR(IF(AO49="ACC"," ",IF('MAXES+CHART'!$D$16="lbs",MROUND(IF(AO49="SQUAT",'MAXES+CHART'!$D$17*AS49, IF(AO49="BENCH",'MAXES+CHART'!$D$18*AS49, IF(AO49="DEADLIFT",'MAXES+CHART'!$D$19*AS49,))),5),MROUND(IF(AO49="SQUAT",'MAXES+CHART'!$D$17*AS49, IF(AO49="BENCH",'MAXES+CHART'!$D$18*AS49, IF(AO49="DEADLIFT",'MAXES+CHART'!$D$19*AS49,))),2.5))),"")</f>
        <v xml:space="preserve"> </v>
      </c>
      <c r="AV49" s="95"/>
      <c r="AX49" s="200"/>
      <c r="AZ49" s="57" t="str">
        <f t="shared" si="22"/>
        <v/>
      </c>
      <c r="BA49" s="57" t="str">
        <f t="shared" si="23"/>
        <v/>
      </c>
      <c r="BB49" s="57" t="str">
        <f t="shared" si="24"/>
        <v/>
      </c>
      <c r="BC49" s="57" t="str">
        <f t="shared" si="25"/>
        <v/>
      </c>
      <c r="BD49" s="57" t="str">
        <f t="shared" si="26"/>
        <v/>
      </c>
      <c r="BE49" s="57" t="str">
        <f t="shared" si="27"/>
        <v/>
      </c>
      <c r="BG49" s="39" t="str">
        <f>IF(ISBLANK($C49),"",$C49)</f>
        <v/>
      </c>
      <c r="BH49" s="54" t="str">
        <f t="shared" si="171"/>
        <v>ACC</v>
      </c>
      <c r="BI49" s="89" t="str">
        <f t="shared" si="132"/>
        <v/>
      </c>
      <c r="BJ49" s="85" t="str">
        <f t="shared" si="30"/>
        <v/>
      </c>
      <c r="BK49" s="76" t="str">
        <f t="shared" si="31"/>
        <v/>
      </c>
      <c r="BL49" s="77" t="str">
        <f t="shared" si="32"/>
        <v/>
      </c>
      <c r="BM49" s="76" t="str">
        <f>IFERROR(IF(BH49="ACC"," ",IF('MAXES+CHART'!$D$16="lbs",MROUND(IF(BH49="SQUAT",'MAXES+CHART'!$D$17*BL49, IF(BH49="BENCH",'MAXES+CHART'!$D$18*BL49, IF(BH49="DEADLIFT",'MAXES+CHART'!$D$19*BL49,))),5),MROUND(IF(BH49="SQUAT",'MAXES+CHART'!$D$17*BL49, IF(BH49="BENCH",'MAXES+CHART'!$D$18*BL49, IF(BH49="DEADLIFT",'MAXES+CHART'!$D$19*BL49,))),2.5))),"")</f>
        <v xml:space="preserve"> </v>
      </c>
      <c r="BO49" s="95"/>
      <c r="BQ49" s="200"/>
      <c r="BS49" s="57" t="str">
        <f t="shared" si="33"/>
        <v/>
      </c>
      <c r="BT49" s="57" t="str">
        <f t="shared" si="34"/>
        <v/>
      </c>
      <c r="BU49" s="57" t="str">
        <f t="shared" si="35"/>
        <v/>
      </c>
      <c r="BV49" s="57" t="str">
        <f t="shared" si="36"/>
        <v/>
      </c>
      <c r="BW49" s="57" t="str">
        <f t="shared" si="37"/>
        <v/>
      </c>
      <c r="BX49" s="57" t="str">
        <f t="shared" si="38"/>
        <v/>
      </c>
      <c r="CA49" s="39" t="str">
        <f>IF(ISBLANK($C49),"",$C49)</f>
        <v/>
      </c>
      <c r="CB49" s="54" t="str">
        <f t="shared" si="133"/>
        <v>ACC</v>
      </c>
      <c r="CC49" s="89" t="str">
        <f t="shared" si="134"/>
        <v/>
      </c>
      <c r="CD49" s="85" t="str">
        <f t="shared" si="41"/>
        <v/>
      </c>
      <c r="CE49" s="76" t="str">
        <f t="shared" si="42"/>
        <v/>
      </c>
      <c r="CF49" s="77" t="str">
        <f t="shared" si="43"/>
        <v/>
      </c>
      <c r="CG49" s="76" t="str">
        <f>IFERROR(IF(CB49="ACC"," ",IF('MAXES+CHART'!$D$16="lbs",MROUND(IF(CB49="SQUAT",'MAXES+CHART'!$D$17*CF49, IF(CB49="BENCH",'MAXES+CHART'!$D$18*CF49, IF(CB49="DEADLIFT",'MAXES+CHART'!$D$19*CF49,))),5),MROUND(IF(CB49="SQUAT",'MAXES+CHART'!$D$17*CF49, IF(CB49="BENCH",'MAXES+CHART'!$D$18*CF49, IF(CB49="DEADLIFT",'MAXES+CHART'!$D$19*CF49,))),2.5))),"")</f>
        <v xml:space="preserve"> </v>
      </c>
      <c r="CI49" s="95"/>
      <c r="CK49" s="200"/>
      <c r="CM49" s="57" t="str">
        <f t="shared" si="44"/>
        <v/>
      </c>
      <c r="CN49" s="57" t="str">
        <f t="shared" si="45"/>
        <v/>
      </c>
      <c r="CO49" s="57" t="str">
        <f t="shared" si="46"/>
        <v/>
      </c>
      <c r="CP49" s="57" t="str">
        <f t="shared" si="47"/>
        <v/>
      </c>
      <c r="CQ49" s="57" t="str">
        <f t="shared" si="48"/>
        <v/>
      </c>
      <c r="CR49" s="57" t="str">
        <f t="shared" si="49"/>
        <v/>
      </c>
      <c r="CS49" s="39" t="str">
        <f>IF(ISBLANK($C49),"",$C49)</f>
        <v/>
      </c>
      <c r="CT49" s="54" t="str">
        <f t="shared" si="135"/>
        <v>ACC</v>
      </c>
      <c r="CU49" s="89" t="str">
        <f t="shared" si="136"/>
        <v/>
      </c>
      <c r="CV49" s="85" t="str">
        <f t="shared" si="52"/>
        <v/>
      </c>
      <c r="CW49" s="76" t="str">
        <f t="shared" si="53"/>
        <v/>
      </c>
      <c r="CX49" s="77" t="str">
        <f t="shared" si="54"/>
        <v/>
      </c>
      <c r="CY49" s="76" t="str">
        <f>IFERROR(IF(CT49="ACC"," ",IF('MAXES+CHART'!$D$16="lbs",MROUND(IF(CT49="SQUAT",'MAXES+CHART'!$D$17*CX49, IF(CT49="BENCH",'MAXES+CHART'!$D$18*CX49, IF(CT49="DEADLIFT",'MAXES+CHART'!$D$19*CX49,))),5),MROUND(IF(CT49="SQUAT",'MAXES+CHART'!$D$17*CX49, IF(CT49="BENCH",'MAXES+CHART'!$D$18*CX49, IF(CT49="DEADLIFT",'MAXES+CHART'!$D$19*CX49,))),2.5))),"")</f>
        <v xml:space="preserve"> </v>
      </c>
      <c r="DA49" s="95"/>
      <c r="DC49" s="200"/>
      <c r="DE49" s="57" t="str">
        <f t="shared" si="55"/>
        <v/>
      </c>
      <c r="DF49" s="57" t="str">
        <f t="shared" si="56"/>
        <v/>
      </c>
      <c r="DG49" s="57" t="str">
        <f t="shared" si="57"/>
        <v/>
      </c>
      <c r="DH49" s="57" t="str">
        <f t="shared" si="58"/>
        <v/>
      </c>
      <c r="DI49" s="57" t="str">
        <f t="shared" si="59"/>
        <v/>
      </c>
      <c r="DJ49" s="57" t="str">
        <f t="shared" si="60"/>
        <v/>
      </c>
      <c r="DL49" s="39" t="str">
        <f>IF(ISBLANK($C49),"",$C49)</f>
        <v/>
      </c>
      <c r="DM49" s="54" t="str">
        <f t="shared" si="137"/>
        <v>ACC</v>
      </c>
      <c r="DN49" s="89" t="str">
        <f t="shared" si="138"/>
        <v/>
      </c>
      <c r="DO49" s="85" t="str">
        <f t="shared" si="63"/>
        <v/>
      </c>
      <c r="DP49" s="76" t="str">
        <f t="shared" si="64"/>
        <v/>
      </c>
      <c r="DQ49" s="77" t="str">
        <f t="shared" si="65"/>
        <v/>
      </c>
      <c r="DR49" s="76" t="str">
        <f>IFERROR(IF(DM49="ACC"," ",IF('MAXES+CHART'!$D$16="lbs",MROUND(IF(DM49="SQUAT",'MAXES+CHART'!$D$17*DQ49, IF(DM49="BENCH",'MAXES+CHART'!$D$18*DQ49, IF(DM49="DEADLIFT",'MAXES+CHART'!$D$19*DQ49,))),5),MROUND(IF(DM49="SQUAT",'MAXES+CHART'!$D$17*DQ49, IF(DM49="BENCH",'MAXES+CHART'!$D$18*DQ49, IF(DM49="DEADLIFT",'MAXES+CHART'!$D$19*DQ49,))),2.5))),"")</f>
        <v xml:space="preserve"> </v>
      </c>
      <c r="DT49" s="95"/>
      <c r="DV49" s="200"/>
      <c r="DX49" s="57" t="str">
        <f t="shared" si="66"/>
        <v/>
      </c>
      <c r="DY49" s="57" t="str">
        <f t="shared" si="67"/>
        <v/>
      </c>
      <c r="DZ49" s="57" t="str">
        <f t="shared" si="68"/>
        <v/>
      </c>
      <c r="EA49" s="57" t="str">
        <f t="shared" si="69"/>
        <v/>
      </c>
      <c r="EB49" s="57" t="str">
        <f t="shared" si="70"/>
        <v/>
      </c>
      <c r="EC49" s="57" t="str">
        <f t="shared" si="71"/>
        <v/>
      </c>
      <c r="EE49" s="39" t="str">
        <f>IF(ISBLANK($C49),"",$C49)</f>
        <v/>
      </c>
      <c r="EF49" s="54" t="str">
        <f t="shared" si="139"/>
        <v>ACC</v>
      </c>
      <c r="EG49" s="89" t="str">
        <f t="shared" si="140"/>
        <v/>
      </c>
      <c r="EH49" s="85" t="str">
        <f t="shared" si="125"/>
        <v/>
      </c>
      <c r="EI49" s="76" t="str">
        <f t="shared" si="126"/>
        <v/>
      </c>
      <c r="EJ49" s="77" t="str">
        <f t="shared" si="127"/>
        <v/>
      </c>
      <c r="EK49" s="76" t="str">
        <f>IFERROR(IF(EF49="ACC"," ",IF('MAXES+CHART'!$D$16="lbs",MROUND(IF(EF49="SQUAT",'MAXES+CHART'!$D$17*EJ49, IF(EF49="BENCH",'MAXES+CHART'!$D$18*EJ49, IF(EF49="DEADLIFT",'MAXES+CHART'!$D$19*EJ49,))),5),MROUND(IF(EF49="SQUAT",'MAXES+CHART'!$D$17*EJ49, IF(EF49="BENCH",'MAXES+CHART'!$D$18*EJ49, IF(EF49="DEADLIFT",'MAXES+CHART'!$D$19*EJ49,))),2.5))),"")</f>
        <v xml:space="preserve"> </v>
      </c>
      <c r="EM49" s="95"/>
      <c r="EO49" s="200"/>
      <c r="EQ49" s="57" t="str">
        <f t="shared" si="74"/>
        <v/>
      </c>
      <c r="ER49" s="57" t="str">
        <f t="shared" si="75"/>
        <v/>
      </c>
      <c r="ES49" s="57" t="str">
        <f t="shared" si="76"/>
        <v/>
      </c>
      <c r="ET49" s="57" t="str">
        <f t="shared" si="77"/>
        <v/>
      </c>
      <c r="EU49" s="57" t="str">
        <f t="shared" si="78"/>
        <v/>
      </c>
      <c r="EV49" s="57" t="str">
        <f t="shared" si="79"/>
        <v/>
      </c>
      <c r="EY49" s="39" t="str">
        <f>IF(ISBLANK($C49),"",$C49)</f>
        <v/>
      </c>
      <c r="EZ49" s="54" t="str">
        <f t="shared" si="141"/>
        <v>ACC</v>
      </c>
      <c r="FA49" s="89" t="str">
        <f t="shared" si="172"/>
        <v/>
      </c>
      <c r="FB49" s="85" t="str">
        <f t="shared" si="82"/>
        <v/>
      </c>
      <c r="FC49" s="76" t="str">
        <f t="shared" si="83"/>
        <v/>
      </c>
      <c r="FD49" s="77" t="str">
        <f t="shared" si="84"/>
        <v/>
      </c>
      <c r="FE49" s="76" t="str">
        <f>IFERROR(IF(EZ49="ACC"," ",IF('MAXES+CHART'!$D$16="lbs",MROUND(IF(EZ49="SQUAT",'MAXES+CHART'!$D$17*FD49, IF(EZ49="BENCH",'MAXES+CHART'!$D$18*FD49, IF(EZ49="DEADLIFT",'MAXES+CHART'!$D$19*FD49,))),5),MROUND(IF(EZ49="SQUAT",'MAXES+CHART'!$D$17*FD49, IF(EZ49="BENCH",'MAXES+CHART'!$D$18*FD49, IF(EZ49="DEADLIFT",'MAXES+CHART'!$D$19*FD49,))),2.5))),"")</f>
        <v xml:space="preserve"> </v>
      </c>
      <c r="FG49" s="124"/>
      <c r="FI49" s="206"/>
      <c r="FK49" s="57" t="str">
        <f t="shared" si="85"/>
        <v/>
      </c>
      <c r="FL49" s="57" t="str">
        <f t="shared" si="86"/>
        <v/>
      </c>
      <c r="FM49" s="57" t="str">
        <f t="shared" si="87"/>
        <v/>
      </c>
      <c r="FN49" s="57" t="str">
        <f t="shared" si="88"/>
        <v/>
      </c>
      <c r="FO49" s="57" t="str">
        <f t="shared" si="89"/>
        <v/>
      </c>
      <c r="FP49" s="57" t="str">
        <f t="shared" si="90"/>
        <v/>
      </c>
      <c r="FQ49" s="39" t="str">
        <f>IF(ISBLANK($C49),"",$C49)</f>
        <v/>
      </c>
      <c r="FR49" s="54" t="str">
        <f t="shared" si="142"/>
        <v>ACC</v>
      </c>
      <c r="FS49" s="89" t="str">
        <f t="shared" si="143"/>
        <v/>
      </c>
      <c r="FT49" s="85" t="str">
        <f t="shared" si="93"/>
        <v/>
      </c>
      <c r="FU49" s="76" t="str">
        <f t="shared" si="94"/>
        <v/>
      </c>
      <c r="FV49" s="77" t="str">
        <f t="shared" si="95"/>
        <v/>
      </c>
      <c r="FW49" s="76" t="str">
        <f>IFERROR(IF(FR49="ACC"," ",IF('MAXES+CHART'!$D$16="lbs",MROUND(IF(FR49="SQUAT",'MAXES+CHART'!$D$17*FV49, IF(FR49="BENCH",'MAXES+CHART'!$D$18*FV49, IF(FR49="DEADLIFT",'MAXES+CHART'!$D$19*FV49,))),5),MROUND(IF(FR49="SQUAT",'MAXES+CHART'!$D$17*FV49, IF(FR49="BENCH",'MAXES+CHART'!$D$18*FV49, IF(FR49="DEADLIFT",'MAXES+CHART'!$D$19*FV49,))),2.5))),"")</f>
        <v xml:space="preserve"> </v>
      </c>
      <c r="FY49" s="95"/>
      <c r="GA49" s="200"/>
      <c r="GC49" s="57" t="str">
        <f t="shared" si="96"/>
        <v/>
      </c>
      <c r="GD49" s="57" t="str">
        <f t="shared" si="97"/>
        <v/>
      </c>
      <c r="GE49" s="57" t="str">
        <f t="shared" si="98"/>
        <v/>
      </c>
      <c r="GF49" s="57" t="str">
        <f t="shared" si="99"/>
        <v/>
      </c>
      <c r="GG49" s="57" t="str">
        <f t="shared" si="100"/>
        <v/>
      </c>
      <c r="GH49" s="57" t="str">
        <f t="shared" si="101"/>
        <v/>
      </c>
      <c r="GJ49" s="39" t="str">
        <f>IF(ISBLANK($C49),"",$C49)</f>
        <v/>
      </c>
      <c r="GK49" s="54" t="str">
        <f t="shared" si="144"/>
        <v>ACC</v>
      </c>
      <c r="GL49" s="89" t="str">
        <f t="shared" si="145"/>
        <v/>
      </c>
      <c r="GM49" s="85" t="str">
        <f t="shared" si="104"/>
        <v/>
      </c>
      <c r="GN49" s="76" t="str">
        <f t="shared" si="105"/>
        <v/>
      </c>
      <c r="GO49" s="77" t="str">
        <f t="shared" si="106"/>
        <v/>
      </c>
      <c r="GP49" s="76" t="str">
        <f>IFERROR(IF(GK49="ACC"," ",IF('MAXES+CHART'!$D$16="lbs",MROUND(IF(GK49="SQUAT",'MAXES+CHART'!$D$17*GO49, IF(GK49="BENCH",'MAXES+CHART'!$D$18*GO49, IF(GK49="DEADLIFT",'MAXES+CHART'!$D$19*GO49,))),5),MROUND(IF(GK49="SQUAT",'MAXES+CHART'!$D$17*GO49, IF(GK49="BENCH",'MAXES+CHART'!$D$18*GO49, IF(GK49="DEADLIFT",'MAXES+CHART'!$D$19*GO49,))),2.5))),"")</f>
        <v xml:space="preserve"> </v>
      </c>
      <c r="GR49" s="95"/>
      <c r="GT49" s="200"/>
      <c r="GV49" s="57" t="str">
        <f t="shared" si="107"/>
        <v/>
      </c>
      <c r="GW49" s="57" t="str">
        <f t="shared" si="108"/>
        <v/>
      </c>
      <c r="GX49" s="57" t="str">
        <f t="shared" si="109"/>
        <v/>
      </c>
      <c r="GY49" s="57" t="str">
        <f t="shared" si="110"/>
        <v/>
      </c>
      <c r="GZ49" s="57" t="str">
        <f t="shared" si="111"/>
        <v/>
      </c>
      <c r="HA49" s="57" t="str">
        <f t="shared" si="112"/>
        <v/>
      </c>
      <c r="HC49" s="39" t="str">
        <f>IF(ISBLANK($C49),"",$C49)</f>
        <v/>
      </c>
      <c r="HD49" s="54" t="str">
        <f t="shared" si="146"/>
        <v>ACC</v>
      </c>
      <c r="HE49" s="89" t="str">
        <f t="shared" si="147"/>
        <v/>
      </c>
      <c r="HF49" s="85" t="str">
        <f t="shared" si="115"/>
        <v/>
      </c>
      <c r="HG49" s="76" t="str">
        <f t="shared" si="116"/>
        <v/>
      </c>
      <c r="HH49" s="77" t="str">
        <f t="shared" si="117"/>
        <v/>
      </c>
      <c r="HI49" s="76" t="str">
        <f>IFERROR(IF(HD49="ACC"," ",IF('MAXES+CHART'!$D$16="lbs",MROUND(IF(HD49="SQUAT",'MAXES+CHART'!$D$17*HH49, IF(HD49="BENCH",'MAXES+CHART'!$D$18*HH49, IF(HD49="DEADLIFT",'MAXES+CHART'!$D$19*HH49,))),5),MROUND(IF(HD49="SQUAT",'MAXES+CHART'!$D$17*HH49, IF(HD49="BENCH",'MAXES+CHART'!$D$18*HH49, IF(HD49="DEADLIFT",'MAXES+CHART'!$D$19*HH49,))),2.5))),"")</f>
        <v xml:space="preserve"> </v>
      </c>
      <c r="HK49" s="95"/>
      <c r="HM49" s="200"/>
      <c r="HO49" s="57" t="str">
        <f t="shared" si="118"/>
        <v/>
      </c>
      <c r="HP49" s="57" t="str">
        <f t="shared" si="119"/>
        <v/>
      </c>
      <c r="HQ49" s="57" t="str">
        <f t="shared" si="120"/>
        <v/>
      </c>
      <c r="HR49" s="57" t="str">
        <f t="shared" si="121"/>
        <v/>
      </c>
      <c r="HS49" s="57" t="str">
        <f t="shared" si="122"/>
        <v/>
      </c>
      <c r="HT49" s="57" t="str">
        <f t="shared" si="123"/>
        <v/>
      </c>
    </row>
    <row r="50" spans="3:228" hidden="1" outlineLevel="2">
      <c r="C50" s="39"/>
      <c r="D50" s="58" t="str">
        <f>$D$49</f>
        <v>ACC</v>
      </c>
      <c r="E50" s="90">
        <f>$E$49</f>
        <v>0</v>
      </c>
      <c r="F50" s="86"/>
      <c r="G50" s="78"/>
      <c r="H50" s="79"/>
      <c r="I50" s="78" t="str">
        <f>IF(D50="ACC"," ",IF('MAXES+CHART'!$D$16="lbs",MROUND(IF(D50="SQUAT",'MAXES+CHART'!$D$17*H50, IF(D50="BENCH",'MAXES+CHART'!$D$18*H50, IF(D50="DEADLIFT",'MAXES+CHART'!$D$19*H50,))),5),MROUND(IF(D50="SQUAT",'MAXES+CHART'!$D$17*H50, IF(D50="BENCH",'MAXES+CHART'!$D$18*H50, IF(D50="DEADLIFT",'MAXES+CHART'!$D$19*H50,))),2.5)))</f>
        <v xml:space="preserve"> </v>
      </c>
      <c r="K50" s="95"/>
      <c r="M50" s="201"/>
      <c r="O50" s="57" t="str">
        <f t="shared" si="0"/>
        <v/>
      </c>
      <c r="P50" s="57" t="str">
        <f t="shared" si="1"/>
        <v/>
      </c>
      <c r="Q50" s="57" t="str">
        <f t="shared" si="2"/>
        <v/>
      </c>
      <c r="R50" s="57" t="str">
        <f t="shared" si="3"/>
        <v/>
      </c>
      <c r="S50" s="57" t="str">
        <f t="shared" si="4"/>
        <v/>
      </c>
      <c r="T50" s="57" t="str">
        <f t="shared" si="5"/>
        <v/>
      </c>
      <c r="U50" s="39"/>
      <c r="V50" s="58" t="str">
        <f>$V$49</f>
        <v>ACC</v>
      </c>
      <c r="W50" s="90" t="str">
        <f t="shared" ref="W50:W54" si="221">$W$49</f>
        <v/>
      </c>
      <c r="X50" s="86" t="str">
        <f t="shared" si="8"/>
        <v/>
      </c>
      <c r="Y50" s="78" t="str">
        <f t="shared" si="9"/>
        <v/>
      </c>
      <c r="Z50" s="79" t="str">
        <f t="shared" si="10"/>
        <v/>
      </c>
      <c r="AA50" s="78" t="str">
        <f>IFERROR(IF(V50="ACC"," ",IF('MAXES+CHART'!$D$16="lbs",MROUND(IF(V50="SQUAT",'MAXES+CHART'!$D$17*Z50, IF(V50="BENCH",'MAXES+CHART'!$D$18*Z50, IF(V50="DEADLIFT",'MAXES+CHART'!$D$19*Z50,))),5),MROUND(IF(V50="SQUAT",'MAXES+CHART'!$D$17*Z50, IF(V50="BENCH",'MAXES+CHART'!$D$18*Z50, IF(V50="DEADLIFT",'MAXES+CHART'!$D$19*Z50,))),2.5))),"")</f>
        <v xml:space="preserve"> </v>
      </c>
      <c r="AC50" s="95"/>
      <c r="AE50" s="201"/>
      <c r="AG50" s="57" t="str">
        <f t="shared" si="11"/>
        <v/>
      </c>
      <c r="AH50" s="57" t="str">
        <f t="shared" si="12"/>
        <v/>
      </c>
      <c r="AI50" s="57" t="str">
        <f t="shared" si="13"/>
        <v/>
      </c>
      <c r="AJ50" s="57" t="str">
        <f t="shared" si="14"/>
        <v/>
      </c>
      <c r="AK50" s="57" t="str">
        <f t="shared" si="15"/>
        <v/>
      </c>
      <c r="AL50" s="57" t="str">
        <f t="shared" si="16"/>
        <v/>
      </c>
      <c r="AN50" s="39"/>
      <c r="AO50" s="58" t="str">
        <f t="shared" ref="AO50:AO54" si="222">$AO$49</f>
        <v>ACC</v>
      </c>
      <c r="AP50" s="90" t="str">
        <f t="shared" ref="AP50:AP54" si="223">$AP$49</f>
        <v/>
      </c>
      <c r="AQ50" s="86" t="str">
        <f t="shared" si="19"/>
        <v/>
      </c>
      <c r="AR50" s="78" t="str">
        <f t="shared" si="20"/>
        <v/>
      </c>
      <c r="AS50" s="79" t="str">
        <f t="shared" si="21"/>
        <v/>
      </c>
      <c r="AT50" s="78" t="str">
        <f>IFERROR(IF(AO50="ACC"," ",IF('MAXES+CHART'!$D$16="lbs",MROUND(IF(AO50="SQUAT",'MAXES+CHART'!$D$17*AS50, IF(AO50="BENCH",'MAXES+CHART'!$D$18*AS50, IF(AO50="DEADLIFT",'MAXES+CHART'!$D$19*AS50,))),5),MROUND(IF(AO50="SQUAT",'MAXES+CHART'!$D$17*AS50, IF(AO50="BENCH",'MAXES+CHART'!$D$18*AS50, IF(AO50="DEADLIFT",'MAXES+CHART'!$D$19*AS50,))),2.5))),"")</f>
        <v xml:space="preserve"> </v>
      </c>
      <c r="AV50" s="95"/>
      <c r="AX50" s="201"/>
      <c r="AZ50" s="57" t="str">
        <f t="shared" si="22"/>
        <v/>
      </c>
      <c r="BA50" s="57" t="str">
        <f t="shared" si="23"/>
        <v/>
      </c>
      <c r="BB50" s="57" t="str">
        <f t="shared" si="24"/>
        <v/>
      </c>
      <c r="BC50" s="57" t="str">
        <f t="shared" si="25"/>
        <v/>
      </c>
      <c r="BD50" s="57" t="str">
        <f t="shared" si="26"/>
        <v/>
      </c>
      <c r="BE50" s="57" t="str">
        <f t="shared" si="27"/>
        <v/>
      </c>
      <c r="BG50" s="39"/>
      <c r="BH50" s="58" t="str">
        <f t="shared" ref="BH50:BH54" si="224">$BH$49</f>
        <v>ACC</v>
      </c>
      <c r="BI50" s="90" t="str">
        <f t="shared" ref="BI50:BI54" si="225">$BI$49</f>
        <v/>
      </c>
      <c r="BJ50" s="86" t="str">
        <f t="shared" si="30"/>
        <v/>
      </c>
      <c r="BK50" s="78" t="str">
        <f t="shared" si="31"/>
        <v/>
      </c>
      <c r="BL50" s="79" t="str">
        <f t="shared" si="32"/>
        <v/>
      </c>
      <c r="BM50" s="78" t="str">
        <f>IFERROR(IF(BH50="ACC"," ",IF('MAXES+CHART'!$D$16="lbs",MROUND(IF(BH50="SQUAT",'MAXES+CHART'!$D$17*BL50, IF(BH50="BENCH",'MAXES+CHART'!$D$18*BL50, IF(BH50="DEADLIFT",'MAXES+CHART'!$D$19*BL50,))),5),MROUND(IF(BH50="SQUAT",'MAXES+CHART'!$D$17*BL50, IF(BH50="BENCH",'MAXES+CHART'!$D$18*BL50, IF(BH50="DEADLIFT",'MAXES+CHART'!$D$19*BL50,))),2.5))),"")</f>
        <v xml:space="preserve"> </v>
      </c>
      <c r="BO50" s="95"/>
      <c r="BQ50" s="201"/>
      <c r="BS50" s="57" t="str">
        <f t="shared" si="33"/>
        <v/>
      </c>
      <c r="BT50" s="57" t="str">
        <f t="shared" si="34"/>
        <v/>
      </c>
      <c r="BU50" s="57" t="str">
        <f t="shared" si="35"/>
        <v/>
      </c>
      <c r="BV50" s="57" t="str">
        <f t="shared" si="36"/>
        <v/>
      </c>
      <c r="BW50" s="57" t="str">
        <f t="shared" si="37"/>
        <v/>
      </c>
      <c r="BX50" s="57" t="str">
        <f t="shared" si="38"/>
        <v/>
      </c>
      <c r="CA50" s="39"/>
      <c r="CB50" s="58" t="str">
        <f t="shared" ref="CB50:CB54" si="226">$CB$49</f>
        <v>ACC</v>
      </c>
      <c r="CC50" s="90" t="str">
        <f t="shared" ref="CC50:CC54" si="227">$CC$49</f>
        <v/>
      </c>
      <c r="CD50" s="86" t="str">
        <f t="shared" si="41"/>
        <v/>
      </c>
      <c r="CE50" s="78" t="str">
        <f t="shared" si="42"/>
        <v/>
      </c>
      <c r="CF50" s="79" t="str">
        <f t="shared" si="43"/>
        <v/>
      </c>
      <c r="CG50" s="78" t="str">
        <f>IFERROR(IF(CB50="ACC"," ",IF('MAXES+CHART'!$D$16="lbs",MROUND(IF(CB50="SQUAT",'MAXES+CHART'!$D$17*CF50, IF(CB50="BENCH",'MAXES+CHART'!$D$18*CF50, IF(CB50="DEADLIFT",'MAXES+CHART'!$D$19*CF50,))),5),MROUND(IF(CB50="SQUAT",'MAXES+CHART'!$D$17*CF50, IF(CB50="BENCH",'MAXES+CHART'!$D$18*CF50, IF(CB50="DEADLIFT",'MAXES+CHART'!$D$19*CF50,))),2.5))),"")</f>
        <v xml:space="preserve"> </v>
      </c>
      <c r="CI50" s="95"/>
      <c r="CK50" s="201"/>
      <c r="CM50" s="57" t="str">
        <f t="shared" si="44"/>
        <v/>
      </c>
      <c r="CN50" s="57" t="str">
        <f t="shared" si="45"/>
        <v/>
      </c>
      <c r="CO50" s="57" t="str">
        <f t="shared" si="46"/>
        <v/>
      </c>
      <c r="CP50" s="57" t="str">
        <f t="shared" si="47"/>
        <v/>
      </c>
      <c r="CQ50" s="57" t="str">
        <f t="shared" si="48"/>
        <v/>
      </c>
      <c r="CR50" s="57" t="str">
        <f t="shared" si="49"/>
        <v/>
      </c>
      <c r="CS50" s="39"/>
      <c r="CT50" s="58" t="str">
        <f t="shared" ref="CT50:CT54" si="228">$CT$49</f>
        <v>ACC</v>
      </c>
      <c r="CU50" s="90" t="str">
        <f t="shared" ref="CU50:CU54" si="229">$CU$49</f>
        <v/>
      </c>
      <c r="CV50" s="86" t="str">
        <f t="shared" si="52"/>
        <v/>
      </c>
      <c r="CW50" s="78" t="str">
        <f t="shared" si="53"/>
        <v/>
      </c>
      <c r="CX50" s="79" t="str">
        <f t="shared" si="54"/>
        <v/>
      </c>
      <c r="CY50" s="78" t="str">
        <f>IFERROR(IF(CT50="ACC"," ",IF('MAXES+CHART'!$D$16="lbs",MROUND(IF(CT50="SQUAT",'MAXES+CHART'!$D$17*CX50, IF(CT50="BENCH",'MAXES+CHART'!$D$18*CX50, IF(CT50="DEADLIFT",'MAXES+CHART'!$D$19*CX50,))),5),MROUND(IF(CT50="SQUAT",'MAXES+CHART'!$D$17*CX50, IF(CT50="BENCH",'MAXES+CHART'!$D$18*CX50, IF(CT50="DEADLIFT",'MAXES+CHART'!$D$19*CX50,))),2.5))),"")</f>
        <v xml:space="preserve"> </v>
      </c>
      <c r="DA50" s="95"/>
      <c r="DC50" s="201"/>
      <c r="DE50" s="57" t="str">
        <f t="shared" si="55"/>
        <v/>
      </c>
      <c r="DF50" s="57" t="str">
        <f t="shared" si="56"/>
        <v/>
      </c>
      <c r="DG50" s="57" t="str">
        <f t="shared" si="57"/>
        <v/>
      </c>
      <c r="DH50" s="57" t="str">
        <f t="shared" si="58"/>
        <v/>
      </c>
      <c r="DI50" s="57" t="str">
        <f t="shared" si="59"/>
        <v/>
      </c>
      <c r="DJ50" s="57" t="str">
        <f t="shared" si="60"/>
        <v/>
      </c>
      <c r="DL50" s="39"/>
      <c r="DM50" s="58" t="str">
        <f t="shared" ref="DM50:DM54" si="230">$DM$49</f>
        <v>ACC</v>
      </c>
      <c r="DN50" s="90" t="str">
        <f t="shared" ref="DN50:DN54" si="231">$DN$49</f>
        <v/>
      </c>
      <c r="DO50" s="86" t="str">
        <f t="shared" si="63"/>
        <v/>
      </c>
      <c r="DP50" s="78" t="str">
        <f t="shared" si="64"/>
        <v/>
      </c>
      <c r="DQ50" s="79" t="str">
        <f t="shared" si="65"/>
        <v/>
      </c>
      <c r="DR50" s="78" t="str">
        <f>IFERROR(IF(DM50="ACC"," ",IF('MAXES+CHART'!$D$16="lbs",MROUND(IF(DM50="SQUAT",'MAXES+CHART'!$D$17*DQ50, IF(DM50="BENCH",'MAXES+CHART'!$D$18*DQ50, IF(DM50="DEADLIFT",'MAXES+CHART'!$D$19*DQ50,))),5),MROUND(IF(DM50="SQUAT",'MAXES+CHART'!$D$17*DQ50, IF(DM50="BENCH",'MAXES+CHART'!$D$18*DQ50, IF(DM50="DEADLIFT",'MAXES+CHART'!$D$19*DQ50,))),2.5))),"")</f>
        <v xml:space="preserve"> </v>
      </c>
      <c r="DT50" s="95"/>
      <c r="DV50" s="201"/>
      <c r="DX50" s="57" t="str">
        <f t="shared" si="66"/>
        <v/>
      </c>
      <c r="DY50" s="57" t="str">
        <f t="shared" si="67"/>
        <v/>
      </c>
      <c r="DZ50" s="57" t="str">
        <f t="shared" si="68"/>
        <v/>
      </c>
      <c r="EA50" s="57" t="str">
        <f t="shared" si="69"/>
        <v/>
      </c>
      <c r="EB50" s="57" t="str">
        <f t="shared" si="70"/>
        <v/>
      </c>
      <c r="EC50" s="57" t="str">
        <f t="shared" si="71"/>
        <v/>
      </c>
      <c r="EE50" s="39"/>
      <c r="EF50" s="58" t="str">
        <f t="shared" ref="EF50:EF54" si="232">$EF$49</f>
        <v>ACC</v>
      </c>
      <c r="EG50" s="90" t="str">
        <f t="shared" ref="EG50:EG54" si="233">$EG$49</f>
        <v/>
      </c>
      <c r="EH50" s="86" t="str">
        <f t="shared" si="125"/>
        <v/>
      </c>
      <c r="EI50" s="78" t="str">
        <f t="shared" si="126"/>
        <v/>
      </c>
      <c r="EJ50" s="79" t="str">
        <f t="shared" si="127"/>
        <v/>
      </c>
      <c r="EK50" s="78" t="str">
        <f>IFERROR(IF(EF50="ACC"," ",IF('MAXES+CHART'!$D$16="lbs",MROUND(IF(EF50="SQUAT",'MAXES+CHART'!$D$17*EJ50, IF(EF50="BENCH",'MAXES+CHART'!$D$18*EJ50, IF(EF50="DEADLIFT",'MAXES+CHART'!$D$19*EJ50,))),5),MROUND(IF(EF50="SQUAT",'MAXES+CHART'!$D$17*EJ50, IF(EF50="BENCH",'MAXES+CHART'!$D$18*EJ50, IF(EF50="DEADLIFT",'MAXES+CHART'!$D$19*EJ50,))),2.5))),"")</f>
        <v xml:space="preserve"> </v>
      </c>
      <c r="EM50" s="95"/>
      <c r="EO50" s="201"/>
      <c r="EQ50" s="57" t="str">
        <f t="shared" si="74"/>
        <v/>
      </c>
      <c r="ER50" s="57" t="str">
        <f t="shared" si="75"/>
        <v/>
      </c>
      <c r="ES50" s="57" t="str">
        <f t="shared" si="76"/>
        <v/>
      </c>
      <c r="ET50" s="57" t="str">
        <f t="shared" si="77"/>
        <v/>
      </c>
      <c r="EU50" s="57" t="str">
        <f t="shared" si="78"/>
        <v/>
      </c>
      <c r="EV50" s="57" t="str">
        <f t="shared" si="79"/>
        <v/>
      </c>
      <c r="EY50" s="39"/>
      <c r="EZ50" s="58" t="str">
        <f t="shared" ref="EZ50:EZ54" si="234">$EZ$49</f>
        <v>ACC</v>
      </c>
      <c r="FA50" s="90" t="str">
        <f t="shared" ref="FA50:FA54" si="235">$FA$49</f>
        <v/>
      </c>
      <c r="FB50" s="86" t="str">
        <f t="shared" si="82"/>
        <v/>
      </c>
      <c r="FC50" s="78" t="str">
        <f t="shared" si="83"/>
        <v/>
      </c>
      <c r="FD50" s="79" t="str">
        <f t="shared" si="84"/>
        <v/>
      </c>
      <c r="FE50" s="78" t="str">
        <f>IFERROR(IF(EZ50="ACC"," ",IF('MAXES+CHART'!$D$16="lbs",MROUND(IF(EZ50="SQUAT",'MAXES+CHART'!$D$17*FD50, IF(EZ50="BENCH",'MAXES+CHART'!$D$18*FD50, IF(EZ50="DEADLIFT",'MAXES+CHART'!$D$19*FD50,))),5),MROUND(IF(EZ50="SQUAT",'MAXES+CHART'!$D$17*FD50, IF(EZ50="BENCH",'MAXES+CHART'!$D$18*FD50, IF(EZ50="DEADLIFT",'MAXES+CHART'!$D$19*FD50,))),2.5))),"")</f>
        <v xml:space="preserve"> </v>
      </c>
      <c r="FG50" s="124"/>
      <c r="FI50" s="207"/>
      <c r="FK50" s="57" t="str">
        <f t="shared" si="85"/>
        <v/>
      </c>
      <c r="FL50" s="57" t="str">
        <f t="shared" si="86"/>
        <v/>
      </c>
      <c r="FM50" s="57" t="str">
        <f t="shared" si="87"/>
        <v/>
      </c>
      <c r="FN50" s="57" t="str">
        <f t="shared" si="88"/>
        <v/>
      </c>
      <c r="FO50" s="57" t="str">
        <f t="shared" si="89"/>
        <v/>
      </c>
      <c r="FP50" s="57" t="str">
        <f t="shared" si="90"/>
        <v/>
      </c>
      <c r="FQ50" s="39"/>
      <c r="FR50" s="58" t="str">
        <f t="shared" ref="FR50:FR54" si="236">$FR$49</f>
        <v>ACC</v>
      </c>
      <c r="FS50" s="90" t="str">
        <f t="shared" ref="FS50:FS54" si="237">$FS$49</f>
        <v/>
      </c>
      <c r="FT50" s="86" t="str">
        <f t="shared" si="93"/>
        <v/>
      </c>
      <c r="FU50" s="78" t="str">
        <f t="shared" si="94"/>
        <v/>
      </c>
      <c r="FV50" s="79" t="str">
        <f t="shared" si="95"/>
        <v/>
      </c>
      <c r="FW50" s="78" t="str">
        <f>IFERROR(IF(FR50="ACC"," ",IF('MAXES+CHART'!$D$16="lbs",MROUND(IF(FR50="SQUAT",'MAXES+CHART'!$D$17*FV50, IF(FR50="BENCH",'MAXES+CHART'!$D$18*FV50, IF(FR50="DEADLIFT",'MAXES+CHART'!$D$19*FV50,))),5),MROUND(IF(FR50="SQUAT",'MAXES+CHART'!$D$17*FV50, IF(FR50="BENCH",'MAXES+CHART'!$D$18*FV50, IF(FR50="DEADLIFT",'MAXES+CHART'!$D$19*FV50,))),2.5))),"")</f>
        <v xml:space="preserve"> </v>
      </c>
      <c r="FY50" s="95"/>
      <c r="GA50" s="201"/>
      <c r="GC50" s="57" t="str">
        <f t="shared" si="96"/>
        <v/>
      </c>
      <c r="GD50" s="57" t="str">
        <f t="shared" si="97"/>
        <v/>
      </c>
      <c r="GE50" s="57" t="str">
        <f t="shared" si="98"/>
        <v/>
      </c>
      <c r="GF50" s="57" t="str">
        <f t="shared" si="99"/>
        <v/>
      </c>
      <c r="GG50" s="57" t="str">
        <f t="shared" si="100"/>
        <v/>
      </c>
      <c r="GH50" s="57" t="str">
        <f t="shared" si="101"/>
        <v/>
      </c>
      <c r="GJ50" s="39"/>
      <c r="GK50" s="58" t="str">
        <f t="shared" ref="GK50:GK54" si="238">$GK$49</f>
        <v>ACC</v>
      </c>
      <c r="GL50" s="90" t="str">
        <f t="shared" ref="GL50:GL54" si="239">$GL$49</f>
        <v/>
      </c>
      <c r="GM50" s="86" t="str">
        <f t="shared" si="104"/>
        <v/>
      </c>
      <c r="GN50" s="78" t="str">
        <f t="shared" si="105"/>
        <v/>
      </c>
      <c r="GO50" s="79" t="str">
        <f t="shared" si="106"/>
        <v/>
      </c>
      <c r="GP50" s="78" t="str">
        <f>IFERROR(IF(GK50="ACC"," ",IF('MAXES+CHART'!$D$16="lbs",MROUND(IF(GK50="SQUAT",'MAXES+CHART'!$D$17*GO50, IF(GK50="BENCH",'MAXES+CHART'!$D$18*GO50, IF(GK50="DEADLIFT",'MAXES+CHART'!$D$19*GO50,))),5),MROUND(IF(GK50="SQUAT",'MAXES+CHART'!$D$17*GO50, IF(GK50="BENCH",'MAXES+CHART'!$D$18*GO50, IF(GK50="DEADLIFT",'MAXES+CHART'!$D$19*GO50,))),2.5))),"")</f>
        <v xml:space="preserve"> </v>
      </c>
      <c r="GR50" s="95"/>
      <c r="GT50" s="201"/>
      <c r="GV50" s="57" t="str">
        <f t="shared" si="107"/>
        <v/>
      </c>
      <c r="GW50" s="57" t="str">
        <f t="shared" si="108"/>
        <v/>
      </c>
      <c r="GX50" s="57" t="str">
        <f t="shared" si="109"/>
        <v/>
      </c>
      <c r="GY50" s="57" t="str">
        <f t="shared" si="110"/>
        <v/>
      </c>
      <c r="GZ50" s="57" t="str">
        <f t="shared" si="111"/>
        <v/>
      </c>
      <c r="HA50" s="57" t="str">
        <f t="shared" si="112"/>
        <v/>
      </c>
      <c r="HC50" s="39"/>
      <c r="HD50" s="58" t="str">
        <f t="shared" ref="HD50:HD54" si="240">$HD$49</f>
        <v>ACC</v>
      </c>
      <c r="HE50" s="90" t="str">
        <f t="shared" ref="HE50:HE54" si="241">$HE$49</f>
        <v/>
      </c>
      <c r="HF50" s="86" t="str">
        <f t="shared" si="115"/>
        <v/>
      </c>
      <c r="HG50" s="78" t="str">
        <f t="shared" si="116"/>
        <v/>
      </c>
      <c r="HH50" s="79" t="str">
        <f t="shared" si="117"/>
        <v/>
      </c>
      <c r="HI50" s="78" t="str">
        <f>IFERROR(IF(HD50="ACC"," ",IF('MAXES+CHART'!$D$16="lbs",MROUND(IF(HD50="SQUAT",'MAXES+CHART'!$D$17*HH50, IF(HD50="BENCH",'MAXES+CHART'!$D$18*HH50, IF(HD50="DEADLIFT",'MAXES+CHART'!$D$19*HH50,))),5),MROUND(IF(HD50="SQUAT",'MAXES+CHART'!$D$17*HH50, IF(HD50="BENCH",'MAXES+CHART'!$D$18*HH50, IF(HD50="DEADLIFT",'MAXES+CHART'!$D$19*HH50,))),2.5))),"")</f>
        <v xml:space="preserve"> </v>
      </c>
      <c r="HK50" s="95"/>
      <c r="HM50" s="201"/>
      <c r="HO50" s="57" t="str">
        <f t="shared" si="118"/>
        <v/>
      </c>
      <c r="HP50" s="57" t="str">
        <f t="shared" si="119"/>
        <v/>
      </c>
      <c r="HQ50" s="57" t="str">
        <f t="shared" si="120"/>
        <v/>
      </c>
      <c r="HR50" s="57" t="str">
        <f t="shared" si="121"/>
        <v/>
      </c>
      <c r="HS50" s="57" t="str">
        <f t="shared" si="122"/>
        <v/>
      </c>
      <c r="HT50" s="57" t="str">
        <f t="shared" si="123"/>
        <v/>
      </c>
    </row>
    <row r="51" spans="3:228" hidden="1" outlineLevel="2">
      <c r="C51" s="39"/>
      <c r="D51" s="58" t="str">
        <f t="shared" ref="D51:D54" si="242">$D$49</f>
        <v>ACC</v>
      </c>
      <c r="E51" s="91">
        <f t="shared" ref="E51:E54" si="243">$E$49</f>
        <v>0</v>
      </c>
      <c r="F51" s="85"/>
      <c r="G51" s="76"/>
      <c r="H51" s="77"/>
      <c r="I51" s="76" t="str">
        <f>IF(D51="ACC"," ",IF('MAXES+CHART'!$D$16="lbs",MROUND(IF(D51="SQUAT",'MAXES+CHART'!$D$17*H51, IF(D51="BENCH",'MAXES+CHART'!$D$18*H51, IF(D51="DEADLIFT",'MAXES+CHART'!$D$19*H51,))),5),MROUND(IF(D51="SQUAT",'MAXES+CHART'!$D$17*H51, IF(D51="BENCH",'MAXES+CHART'!$D$18*H51, IF(D51="DEADLIFT",'MAXES+CHART'!$D$19*H51,))),2.5)))</f>
        <v xml:space="preserve"> </v>
      </c>
      <c r="K51" s="95"/>
      <c r="M51" s="202"/>
      <c r="O51" s="57" t="str">
        <f t="shared" si="0"/>
        <v/>
      </c>
      <c r="P51" s="57" t="str">
        <f t="shared" si="1"/>
        <v/>
      </c>
      <c r="Q51" s="57" t="str">
        <f t="shared" si="2"/>
        <v/>
      </c>
      <c r="R51" s="57" t="str">
        <f t="shared" si="3"/>
        <v/>
      </c>
      <c r="S51" s="57" t="str">
        <f t="shared" si="4"/>
        <v/>
      </c>
      <c r="T51" s="57" t="str">
        <f t="shared" si="5"/>
        <v/>
      </c>
      <c r="U51" s="39"/>
      <c r="V51" s="58" t="str">
        <f t="shared" ref="V51:V54" si="244">$V$49</f>
        <v>ACC</v>
      </c>
      <c r="W51" s="91" t="str">
        <f t="shared" si="221"/>
        <v/>
      </c>
      <c r="X51" s="85" t="str">
        <f t="shared" si="8"/>
        <v/>
      </c>
      <c r="Y51" s="76" t="str">
        <f t="shared" si="9"/>
        <v/>
      </c>
      <c r="Z51" s="77" t="str">
        <f t="shared" si="10"/>
        <v/>
      </c>
      <c r="AA51" s="76" t="str">
        <f>IFERROR(IF(V51="ACC"," ",IF('MAXES+CHART'!$D$16="lbs",MROUND(IF(V51="SQUAT",'MAXES+CHART'!$D$17*Z51, IF(V51="BENCH",'MAXES+CHART'!$D$18*Z51, IF(V51="DEADLIFT",'MAXES+CHART'!$D$19*Z51,))),5),MROUND(IF(V51="SQUAT",'MAXES+CHART'!$D$17*Z51, IF(V51="BENCH",'MAXES+CHART'!$D$18*Z51, IF(V51="DEADLIFT",'MAXES+CHART'!$D$19*Z51,))),2.5))),"")</f>
        <v xml:space="preserve"> </v>
      </c>
      <c r="AC51" s="95"/>
      <c r="AE51" s="202"/>
      <c r="AG51" s="57" t="str">
        <f t="shared" si="11"/>
        <v/>
      </c>
      <c r="AH51" s="57" t="str">
        <f t="shared" si="12"/>
        <v/>
      </c>
      <c r="AI51" s="57" t="str">
        <f t="shared" si="13"/>
        <v/>
      </c>
      <c r="AJ51" s="57" t="str">
        <f t="shared" si="14"/>
        <v/>
      </c>
      <c r="AK51" s="57" t="str">
        <f t="shared" si="15"/>
        <v/>
      </c>
      <c r="AL51" s="57" t="str">
        <f t="shared" si="16"/>
        <v/>
      </c>
      <c r="AN51" s="39"/>
      <c r="AO51" s="58" t="str">
        <f t="shared" si="222"/>
        <v>ACC</v>
      </c>
      <c r="AP51" s="91" t="str">
        <f t="shared" si="223"/>
        <v/>
      </c>
      <c r="AQ51" s="85" t="str">
        <f t="shared" si="19"/>
        <v/>
      </c>
      <c r="AR51" s="76" t="str">
        <f t="shared" si="20"/>
        <v/>
      </c>
      <c r="AS51" s="77" t="str">
        <f t="shared" si="21"/>
        <v/>
      </c>
      <c r="AT51" s="76" t="str">
        <f>IFERROR(IF(AO51="ACC"," ",IF('MAXES+CHART'!$D$16="lbs",MROUND(IF(AO51="SQUAT",'MAXES+CHART'!$D$17*AS51, IF(AO51="BENCH",'MAXES+CHART'!$D$18*AS51, IF(AO51="DEADLIFT",'MAXES+CHART'!$D$19*AS51,))),5),MROUND(IF(AO51="SQUAT",'MAXES+CHART'!$D$17*AS51, IF(AO51="BENCH",'MAXES+CHART'!$D$18*AS51, IF(AO51="DEADLIFT",'MAXES+CHART'!$D$19*AS51,))),2.5))),"")</f>
        <v xml:space="preserve"> </v>
      </c>
      <c r="AV51" s="95"/>
      <c r="AX51" s="202"/>
      <c r="AZ51" s="57" t="str">
        <f t="shared" si="22"/>
        <v/>
      </c>
      <c r="BA51" s="57" t="str">
        <f t="shared" si="23"/>
        <v/>
      </c>
      <c r="BB51" s="57" t="str">
        <f t="shared" si="24"/>
        <v/>
      </c>
      <c r="BC51" s="57" t="str">
        <f t="shared" si="25"/>
        <v/>
      </c>
      <c r="BD51" s="57" t="str">
        <f t="shared" si="26"/>
        <v/>
      </c>
      <c r="BE51" s="57" t="str">
        <f t="shared" si="27"/>
        <v/>
      </c>
      <c r="BG51" s="39"/>
      <c r="BH51" s="58" t="str">
        <f t="shared" si="224"/>
        <v>ACC</v>
      </c>
      <c r="BI51" s="91" t="str">
        <f t="shared" si="225"/>
        <v/>
      </c>
      <c r="BJ51" s="85" t="str">
        <f t="shared" si="30"/>
        <v/>
      </c>
      <c r="BK51" s="76" t="str">
        <f t="shared" si="31"/>
        <v/>
      </c>
      <c r="BL51" s="77" t="str">
        <f t="shared" si="32"/>
        <v/>
      </c>
      <c r="BM51" s="76" t="str">
        <f>IFERROR(IF(BH51="ACC"," ",IF('MAXES+CHART'!$D$16="lbs",MROUND(IF(BH51="SQUAT",'MAXES+CHART'!$D$17*BL51, IF(BH51="BENCH",'MAXES+CHART'!$D$18*BL51, IF(BH51="DEADLIFT",'MAXES+CHART'!$D$19*BL51,))),5),MROUND(IF(BH51="SQUAT",'MAXES+CHART'!$D$17*BL51, IF(BH51="BENCH",'MAXES+CHART'!$D$18*BL51, IF(BH51="DEADLIFT",'MAXES+CHART'!$D$19*BL51,))),2.5))),"")</f>
        <v xml:space="preserve"> </v>
      </c>
      <c r="BO51" s="95"/>
      <c r="BQ51" s="202"/>
      <c r="BS51" s="57" t="str">
        <f t="shared" si="33"/>
        <v/>
      </c>
      <c r="BT51" s="57" t="str">
        <f t="shared" si="34"/>
        <v/>
      </c>
      <c r="BU51" s="57" t="str">
        <f t="shared" si="35"/>
        <v/>
      </c>
      <c r="BV51" s="57" t="str">
        <f t="shared" si="36"/>
        <v/>
      </c>
      <c r="BW51" s="57" t="str">
        <f t="shared" si="37"/>
        <v/>
      </c>
      <c r="BX51" s="57" t="str">
        <f t="shared" si="38"/>
        <v/>
      </c>
      <c r="CA51" s="39"/>
      <c r="CB51" s="58" t="str">
        <f t="shared" si="226"/>
        <v>ACC</v>
      </c>
      <c r="CC51" s="91" t="str">
        <f t="shared" si="227"/>
        <v/>
      </c>
      <c r="CD51" s="85" t="str">
        <f t="shared" si="41"/>
        <v/>
      </c>
      <c r="CE51" s="76" t="str">
        <f t="shared" si="42"/>
        <v/>
      </c>
      <c r="CF51" s="77" t="str">
        <f t="shared" si="43"/>
        <v/>
      </c>
      <c r="CG51" s="76" t="str">
        <f>IFERROR(IF(CB51="ACC"," ",IF('MAXES+CHART'!$D$16="lbs",MROUND(IF(CB51="SQUAT",'MAXES+CHART'!$D$17*CF51, IF(CB51="BENCH",'MAXES+CHART'!$D$18*CF51, IF(CB51="DEADLIFT",'MAXES+CHART'!$D$19*CF51,))),5),MROUND(IF(CB51="SQUAT",'MAXES+CHART'!$D$17*CF51, IF(CB51="BENCH",'MAXES+CHART'!$D$18*CF51, IF(CB51="DEADLIFT",'MAXES+CHART'!$D$19*CF51,))),2.5))),"")</f>
        <v xml:space="preserve"> </v>
      </c>
      <c r="CI51" s="95"/>
      <c r="CK51" s="202"/>
      <c r="CM51" s="57" t="str">
        <f t="shared" si="44"/>
        <v/>
      </c>
      <c r="CN51" s="57" t="str">
        <f t="shared" si="45"/>
        <v/>
      </c>
      <c r="CO51" s="57" t="str">
        <f t="shared" si="46"/>
        <v/>
      </c>
      <c r="CP51" s="57" t="str">
        <f t="shared" si="47"/>
        <v/>
      </c>
      <c r="CQ51" s="57" t="str">
        <f t="shared" si="48"/>
        <v/>
      </c>
      <c r="CR51" s="57" t="str">
        <f t="shared" si="49"/>
        <v/>
      </c>
      <c r="CS51" s="39"/>
      <c r="CT51" s="58" t="str">
        <f t="shared" si="228"/>
        <v>ACC</v>
      </c>
      <c r="CU51" s="91" t="str">
        <f t="shared" si="229"/>
        <v/>
      </c>
      <c r="CV51" s="85" t="str">
        <f t="shared" si="52"/>
        <v/>
      </c>
      <c r="CW51" s="76" t="str">
        <f t="shared" si="53"/>
        <v/>
      </c>
      <c r="CX51" s="77" t="str">
        <f t="shared" si="54"/>
        <v/>
      </c>
      <c r="CY51" s="76" t="str">
        <f>IFERROR(IF(CT51="ACC"," ",IF('MAXES+CHART'!$D$16="lbs",MROUND(IF(CT51="SQUAT",'MAXES+CHART'!$D$17*CX51, IF(CT51="BENCH",'MAXES+CHART'!$D$18*CX51, IF(CT51="DEADLIFT",'MAXES+CHART'!$D$19*CX51,))),5),MROUND(IF(CT51="SQUAT",'MAXES+CHART'!$D$17*CX51, IF(CT51="BENCH",'MAXES+CHART'!$D$18*CX51, IF(CT51="DEADLIFT",'MAXES+CHART'!$D$19*CX51,))),2.5))),"")</f>
        <v xml:space="preserve"> </v>
      </c>
      <c r="DA51" s="95"/>
      <c r="DC51" s="202"/>
      <c r="DE51" s="57" t="str">
        <f t="shared" si="55"/>
        <v/>
      </c>
      <c r="DF51" s="57" t="str">
        <f t="shared" si="56"/>
        <v/>
      </c>
      <c r="DG51" s="57" t="str">
        <f t="shared" si="57"/>
        <v/>
      </c>
      <c r="DH51" s="57" t="str">
        <f t="shared" si="58"/>
        <v/>
      </c>
      <c r="DI51" s="57" t="str">
        <f t="shared" si="59"/>
        <v/>
      </c>
      <c r="DJ51" s="57" t="str">
        <f t="shared" si="60"/>
        <v/>
      </c>
      <c r="DL51" s="39"/>
      <c r="DM51" s="58" t="str">
        <f t="shared" si="230"/>
        <v>ACC</v>
      </c>
      <c r="DN51" s="91" t="str">
        <f t="shared" si="231"/>
        <v/>
      </c>
      <c r="DO51" s="85" t="str">
        <f t="shared" si="63"/>
        <v/>
      </c>
      <c r="DP51" s="76" t="str">
        <f t="shared" si="64"/>
        <v/>
      </c>
      <c r="DQ51" s="77" t="str">
        <f t="shared" si="65"/>
        <v/>
      </c>
      <c r="DR51" s="76" t="str">
        <f>IFERROR(IF(DM51="ACC"," ",IF('MAXES+CHART'!$D$16="lbs",MROUND(IF(DM51="SQUAT",'MAXES+CHART'!$D$17*DQ51, IF(DM51="BENCH",'MAXES+CHART'!$D$18*DQ51, IF(DM51="DEADLIFT",'MAXES+CHART'!$D$19*DQ51,))),5),MROUND(IF(DM51="SQUAT",'MAXES+CHART'!$D$17*DQ51, IF(DM51="BENCH",'MAXES+CHART'!$D$18*DQ51, IF(DM51="DEADLIFT",'MAXES+CHART'!$D$19*DQ51,))),2.5))),"")</f>
        <v xml:space="preserve"> </v>
      </c>
      <c r="DT51" s="95"/>
      <c r="DV51" s="202"/>
      <c r="DX51" s="57" t="str">
        <f t="shared" si="66"/>
        <v/>
      </c>
      <c r="DY51" s="57" t="str">
        <f t="shared" si="67"/>
        <v/>
      </c>
      <c r="DZ51" s="57" t="str">
        <f t="shared" si="68"/>
        <v/>
      </c>
      <c r="EA51" s="57" t="str">
        <f t="shared" si="69"/>
        <v/>
      </c>
      <c r="EB51" s="57" t="str">
        <f t="shared" si="70"/>
        <v/>
      </c>
      <c r="EC51" s="57" t="str">
        <f t="shared" si="71"/>
        <v/>
      </c>
      <c r="EE51" s="39"/>
      <c r="EF51" s="58" t="str">
        <f t="shared" si="232"/>
        <v>ACC</v>
      </c>
      <c r="EG51" s="91" t="str">
        <f t="shared" si="233"/>
        <v/>
      </c>
      <c r="EH51" s="85" t="str">
        <f t="shared" si="125"/>
        <v/>
      </c>
      <c r="EI51" s="76" t="str">
        <f t="shared" si="126"/>
        <v/>
      </c>
      <c r="EJ51" s="77" t="str">
        <f t="shared" si="127"/>
        <v/>
      </c>
      <c r="EK51" s="76" t="str">
        <f>IFERROR(IF(EF51="ACC"," ",IF('MAXES+CHART'!$D$16="lbs",MROUND(IF(EF51="SQUAT",'MAXES+CHART'!$D$17*EJ51, IF(EF51="BENCH",'MAXES+CHART'!$D$18*EJ51, IF(EF51="DEADLIFT",'MAXES+CHART'!$D$19*EJ51,))),5),MROUND(IF(EF51="SQUAT",'MAXES+CHART'!$D$17*EJ51, IF(EF51="BENCH",'MAXES+CHART'!$D$18*EJ51, IF(EF51="DEADLIFT",'MAXES+CHART'!$D$19*EJ51,))),2.5))),"")</f>
        <v xml:space="preserve"> </v>
      </c>
      <c r="EM51" s="95"/>
      <c r="EO51" s="202"/>
      <c r="EQ51" s="57" t="str">
        <f t="shared" si="74"/>
        <v/>
      </c>
      <c r="ER51" s="57" t="str">
        <f t="shared" si="75"/>
        <v/>
      </c>
      <c r="ES51" s="57" t="str">
        <f t="shared" si="76"/>
        <v/>
      </c>
      <c r="ET51" s="57" t="str">
        <f t="shared" si="77"/>
        <v/>
      </c>
      <c r="EU51" s="57" t="str">
        <f t="shared" si="78"/>
        <v/>
      </c>
      <c r="EV51" s="57" t="str">
        <f t="shared" si="79"/>
        <v/>
      </c>
      <c r="EY51" s="39"/>
      <c r="EZ51" s="58" t="str">
        <f t="shared" si="234"/>
        <v>ACC</v>
      </c>
      <c r="FA51" s="91" t="str">
        <f t="shared" si="235"/>
        <v/>
      </c>
      <c r="FB51" s="85" t="str">
        <f t="shared" si="82"/>
        <v/>
      </c>
      <c r="FC51" s="76" t="str">
        <f t="shared" si="83"/>
        <v/>
      </c>
      <c r="FD51" s="77" t="str">
        <f t="shared" si="84"/>
        <v/>
      </c>
      <c r="FE51" s="76" t="str">
        <f>IFERROR(IF(EZ51="ACC"," ",IF('MAXES+CHART'!$D$16="lbs",MROUND(IF(EZ51="SQUAT",'MAXES+CHART'!$D$17*FD51, IF(EZ51="BENCH",'MAXES+CHART'!$D$18*FD51, IF(EZ51="DEADLIFT",'MAXES+CHART'!$D$19*FD51,))),5),MROUND(IF(EZ51="SQUAT",'MAXES+CHART'!$D$17*FD51, IF(EZ51="BENCH",'MAXES+CHART'!$D$18*FD51, IF(EZ51="DEADLIFT",'MAXES+CHART'!$D$19*FD51,))),2.5))),"")</f>
        <v xml:space="preserve"> </v>
      </c>
      <c r="FG51" s="124"/>
      <c r="FI51" s="208"/>
      <c r="FK51" s="57" t="str">
        <f t="shared" si="85"/>
        <v/>
      </c>
      <c r="FL51" s="57" t="str">
        <f t="shared" si="86"/>
        <v/>
      </c>
      <c r="FM51" s="57" t="str">
        <f t="shared" si="87"/>
        <v/>
      </c>
      <c r="FN51" s="57" t="str">
        <f t="shared" si="88"/>
        <v/>
      </c>
      <c r="FO51" s="57" t="str">
        <f t="shared" si="89"/>
        <v/>
      </c>
      <c r="FP51" s="57" t="str">
        <f t="shared" si="90"/>
        <v/>
      </c>
      <c r="FQ51" s="39"/>
      <c r="FR51" s="58" t="str">
        <f t="shared" si="236"/>
        <v>ACC</v>
      </c>
      <c r="FS51" s="91" t="str">
        <f t="shared" si="237"/>
        <v/>
      </c>
      <c r="FT51" s="85" t="str">
        <f t="shared" si="93"/>
        <v/>
      </c>
      <c r="FU51" s="76" t="str">
        <f t="shared" si="94"/>
        <v/>
      </c>
      <c r="FV51" s="77" t="str">
        <f t="shared" si="95"/>
        <v/>
      </c>
      <c r="FW51" s="76" t="str">
        <f>IFERROR(IF(FR51="ACC"," ",IF('MAXES+CHART'!$D$16="lbs",MROUND(IF(FR51="SQUAT",'MAXES+CHART'!$D$17*FV51, IF(FR51="BENCH",'MAXES+CHART'!$D$18*FV51, IF(FR51="DEADLIFT",'MAXES+CHART'!$D$19*FV51,))),5),MROUND(IF(FR51="SQUAT",'MAXES+CHART'!$D$17*FV51, IF(FR51="BENCH",'MAXES+CHART'!$D$18*FV51, IF(FR51="DEADLIFT",'MAXES+CHART'!$D$19*FV51,))),2.5))),"")</f>
        <v xml:space="preserve"> </v>
      </c>
      <c r="FY51" s="95"/>
      <c r="GA51" s="202"/>
      <c r="GC51" s="57" t="str">
        <f t="shared" si="96"/>
        <v/>
      </c>
      <c r="GD51" s="57" t="str">
        <f t="shared" si="97"/>
        <v/>
      </c>
      <c r="GE51" s="57" t="str">
        <f t="shared" si="98"/>
        <v/>
      </c>
      <c r="GF51" s="57" t="str">
        <f t="shared" si="99"/>
        <v/>
      </c>
      <c r="GG51" s="57" t="str">
        <f t="shared" si="100"/>
        <v/>
      </c>
      <c r="GH51" s="57" t="str">
        <f t="shared" si="101"/>
        <v/>
      </c>
      <c r="GJ51" s="39"/>
      <c r="GK51" s="58" t="str">
        <f t="shared" si="238"/>
        <v>ACC</v>
      </c>
      <c r="GL51" s="91" t="str">
        <f t="shared" si="239"/>
        <v/>
      </c>
      <c r="GM51" s="85" t="str">
        <f t="shared" si="104"/>
        <v/>
      </c>
      <c r="GN51" s="76" t="str">
        <f t="shared" si="105"/>
        <v/>
      </c>
      <c r="GO51" s="77" t="str">
        <f t="shared" si="106"/>
        <v/>
      </c>
      <c r="GP51" s="76" t="str">
        <f>IFERROR(IF(GK51="ACC"," ",IF('MAXES+CHART'!$D$16="lbs",MROUND(IF(GK51="SQUAT",'MAXES+CHART'!$D$17*GO51, IF(GK51="BENCH",'MAXES+CHART'!$D$18*GO51, IF(GK51="DEADLIFT",'MAXES+CHART'!$D$19*GO51,))),5),MROUND(IF(GK51="SQUAT",'MAXES+CHART'!$D$17*GO51, IF(GK51="BENCH",'MAXES+CHART'!$D$18*GO51, IF(GK51="DEADLIFT",'MAXES+CHART'!$D$19*GO51,))),2.5))),"")</f>
        <v xml:space="preserve"> </v>
      </c>
      <c r="GR51" s="95"/>
      <c r="GT51" s="202"/>
      <c r="GV51" s="57" t="str">
        <f t="shared" si="107"/>
        <v/>
      </c>
      <c r="GW51" s="57" t="str">
        <f t="shared" si="108"/>
        <v/>
      </c>
      <c r="GX51" s="57" t="str">
        <f t="shared" si="109"/>
        <v/>
      </c>
      <c r="GY51" s="57" t="str">
        <f t="shared" si="110"/>
        <v/>
      </c>
      <c r="GZ51" s="57" t="str">
        <f t="shared" si="111"/>
        <v/>
      </c>
      <c r="HA51" s="57" t="str">
        <f t="shared" si="112"/>
        <v/>
      </c>
      <c r="HC51" s="39"/>
      <c r="HD51" s="58" t="str">
        <f t="shared" si="240"/>
        <v>ACC</v>
      </c>
      <c r="HE51" s="91" t="str">
        <f t="shared" si="241"/>
        <v/>
      </c>
      <c r="HF51" s="85" t="str">
        <f t="shared" si="115"/>
        <v/>
      </c>
      <c r="HG51" s="76" t="str">
        <f t="shared" si="116"/>
        <v/>
      </c>
      <c r="HH51" s="77" t="str">
        <f t="shared" si="117"/>
        <v/>
      </c>
      <c r="HI51" s="76" t="str">
        <f>IFERROR(IF(HD51="ACC"," ",IF('MAXES+CHART'!$D$16="lbs",MROUND(IF(HD51="SQUAT",'MAXES+CHART'!$D$17*HH51, IF(HD51="BENCH",'MAXES+CHART'!$D$18*HH51, IF(HD51="DEADLIFT",'MAXES+CHART'!$D$19*HH51,))),5),MROUND(IF(HD51="SQUAT",'MAXES+CHART'!$D$17*HH51, IF(HD51="BENCH",'MAXES+CHART'!$D$18*HH51, IF(HD51="DEADLIFT",'MAXES+CHART'!$D$19*HH51,))),2.5))),"")</f>
        <v xml:space="preserve"> </v>
      </c>
      <c r="HK51" s="95"/>
      <c r="HM51" s="202"/>
      <c r="HO51" s="57" t="str">
        <f t="shared" si="118"/>
        <v/>
      </c>
      <c r="HP51" s="57" t="str">
        <f t="shared" si="119"/>
        <v/>
      </c>
      <c r="HQ51" s="57" t="str">
        <f t="shared" si="120"/>
        <v/>
      </c>
      <c r="HR51" s="57" t="str">
        <f t="shared" si="121"/>
        <v/>
      </c>
      <c r="HS51" s="57" t="str">
        <f t="shared" si="122"/>
        <v/>
      </c>
      <c r="HT51" s="57" t="str">
        <f t="shared" si="123"/>
        <v/>
      </c>
    </row>
    <row r="52" spans="3:228" hidden="1" outlineLevel="2">
      <c r="C52" s="39"/>
      <c r="D52" s="58" t="str">
        <f t="shared" si="242"/>
        <v>ACC</v>
      </c>
      <c r="E52" s="90">
        <f t="shared" si="243"/>
        <v>0</v>
      </c>
      <c r="F52" s="86"/>
      <c r="G52" s="78"/>
      <c r="H52" s="79"/>
      <c r="I52" s="78" t="str">
        <f>IF(D52="ACC"," ",IF('MAXES+CHART'!$D$16="lbs",MROUND(IF(D52="SQUAT",'MAXES+CHART'!$D$17*H52, IF(D52="BENCH",'MAXES+CHART'!$D$18*H52, IF(D52="DEADLIFT",'MAXES+CHART'!$D$19*H52,))),5),MROUND(IF(D52="SQUAT",'MAXES+CHART'!$D$17*H52, IF(D52="BENCH",'MAXES+CHART'!$D$18*H52, IF(D52="DEADLIFT",'MAXES+CHART'!$D$19*H52,))),2.5)))</f>
        <v xml:space="preserve"> </v>
      </c>
      <c r="K52" s="95"/>
      <c r="M52" s="117"/>
      <c r="O52" s="57" t="str">
        <f t="shared" si="0"/>
        <v/>
      </c>
      <c r="P52" s="57" t="str">
        <f t="shared" si="1"/>
        <v/>
      </c>
      <c r="Q52" s="57" t="str">
        <f t="shared" si="2"/>
        <v/>
      </c>
      <c r="R52" s="57" t="str">
        <f t="shared" si="3"/>
        <v/>
      </c>
      <c r="S52" s="57" t="str">
        <f t="shared" si="4"/>
        <v/>
      </c>
      <c r="T52" s="57" t="str">
        <f t="shared" si="5"/>
        <v/>
      </c>
      <c r="U52" s="39"/>
      <c r="V52" s="58" t="str">
        <f t="shared" si="244"/>
        <v>ACC</v>
      </c>
      <c r="W52" s="90" t="str">
        <f t="shared" si="221"/>
        <v/>
      </c>
      <c r="X52" s="86" t="str">
        <f t="shared" si="8"/>
        <v/>
      </c>
      <c r="Y52" s="78" t="str">
        <f t="shared" si="9"/>
        <v/>
      </c>
      <c r="Z52" s="79" t="str">
        <f t="shared" si="10"/>
        <v/>
      </c>
      <c r="AA52" s="78" t="str">
        <f>IFERROR(IF(V52="ACC"," ",IF('MAXES+CHART'!$D$16="lbs",MROUND(IF(V52="SQUAT",'MAXES+CHART'!$D$17*Z52, IF(V52="BENCH",'MAXES+CHART'!$D$18*Z52, IF(V52="DEADLIFT",'MAXES+CHART'!$D$19*Z52,))),5),MROUND(IF(V52="SQUAT",'MAXES+CHART'!$D$17*Z52, IF(V52="BENCH",'MAXES+CHART'!$D$18*Z52, IF(V52="DEADLIFT",'MAXES+CHART'!$D$19*Z52,))),2.5))),"")</f>
        <v xml:space="preserve"> </v>
      </c>
      <c r="AC52" s="95"/>
      <c r="AE52" s="117"/>
      <c r="AG52" s="57" t="str">
        <f t="shared" si="11"/>
        <v/>
      </c>
      <c r="AH52" s="57" t="str">
        <f t="shared" si="12"/>
        <v/>
      </c>
      <c r="AI52" s="57" t="str">
        <f t="shared" si="13"/>
        <v/>
      </c>
      <c r="AJ52" s="57" t="str">
        <f t="shared" si="14"/>
        <v/>
      </c>
      <c r="AK52" s="57" t="str">
        <f t="shared" si="15"/>
        <v/>
      </c>
      <c r="AL52" s="57" t="str">
        <f t="shared" si="16"/>
        <v/>
      </c>
      <c r="AN52" s="39"/>
      <c r="AO52" s="58" t="str">
        <f t="shared" si="222"/>
        <v>ACC</v>
      </c>
      <c r="AP52" s="90" t="str">
        <f t="shared" si="223"/>
        <v/>
      </c>
      <c r="AQ52" s="86" t="str">
        <f t="shared" si="19"/>
        <v/>
      </c>
      <c r="AR52" s="78" t="str">
        <f t="shared" si="20"/>
        <v/>
      </c>
      <c r="AS52" s="79" t="str">
        <f t="shared" si="21"/>
        <v/>
      </c>
      <c r="AT52" s="78" t="str">
        <f>IFERROR(IF(AO52="ACC"," ",IF('MAXES+CHART'!$D$16="lbs",MROUND(IF(AO52="SQUAT",'MAXES+CHART'!$D$17*AS52, IF(AO52="BENCH",'MAXES+CHART'!$D$18*AS52, IF(AO52="DEADLIFT",'MAXES+CHART'!$D$19*AS52,))),5),MROUND(IF(AO52="SQUAT",'MAXES+CHART'!$D$17*AS52, IF(AO52="BENCH",'MAXES+CHART'!$D$18*AS52, IF(AO52="DEADLIFT",'MAXES+CHART'!$D$19*AS52,))),2.5))),"")</f>
        <v xml:space="preserve"> </v>
      </c>
      <c r="AV52" s="95"/>
      <c r="AX52" s="117"/>
      <c r="AZ52" s="57" t="str">
        <f t="shared" si="22"/>
        <v/>
      </c>
      <c r="BA52" s="57" t="str">
        <f t="shared" si="23"/>
        <v/>
      </c>
      <c r="BB52" s="57" t="str">
        <f t="shared" si="24"/>
        <v/>
      </c>
      <c r="BC52" s="57" t="str">
        <f t="shared" si="25"/>
        <v/>
      </c>
      <c r="BD52" s="57" t="str">
        <f t="shared" si="26"/>
        <v/>
      </c>
      <c r="BE52" s="57" t="str">
        <f t="shared" si="27"/>
        <v/>
      </c>
      <c r="BG52" s="39"/>
      <c r="BH52" s="58" t="str">
        <f t="shared" si="224"/>
        <v>ACC</v>
      </c>
      <c r="BI52" s="90" t="str">
        <f t="shared" si="225"/>
        <v/>
      </c>
      <c r="BJ52" s="86" t="str">
        <f t="shared" si="30"/>
        <v/>
      </c>
      <c r="BK52" s="78" t="str">
        <f t="shared" si="31"/>
        <v/>
      </c>
      <c r="BL52" s="79" t="str">
        <f t="shared" si="32"/>
        <v/>
      </c>
      <c r="BM52" s="78" t="str">
        <f>IFERROR(IF(BH52="ACC"," ",IF('MAXES+CHART'!$D$16="lbs",MROUND(IF(BH52="SQUAT",'MAXES+CHART'!$D$17*BL52, IF(BH52="BENCH",'MAXES+CHART'!$D$18*BL52, IF(BH52="DEADLIFT",'MAXES+CHART'!$D$19*BL52,))),5),MROUND(IF(BH52="SQUAT",'MAXES+CHART'!$D$17*BL52, IF(BH52="BENCH",'MAXES+CHART'!$D$18*BL52, IF(BH52="DEADLIFT",'MAXES+CHART'!$D$19*BL52,))),2.5))),"")</f>
        <v xml:space="preserve"> </v>
      </c>
      <c r="BO52" s="95"/>
      <c r="BQ52" s="117"/>
      <c r="BS52" s="57" t="str">
        <f t="shared" si="33"/>
        <v/>
      </c>
      <c r="BT52" s="57" t="str">
        <f t="shared" si="34"/>
        <v/>
      </c>
      <c r="BU52" s="57" t="str">
        <f t="shared" si="35"/>
        <v/>
      </c>
      <c r="BV52" s="57" t="str">
        <f t="shared" si="36"/>
        <v/>
      </c>
      <c r="BW52" s="57" t="str">
        <f t="shared" si="37"/>
        <v/>
      </c>
      <c r="BX52" s="57" t="str">
        <f t="shared" si="38"/>
        <v/>
      </c>
      <c r="CA52" s="39"/>
      <c r="CB52" s="58" t="str">
        <f t="shared" si="226"/>
        <v>ACC</v>
      </c>
      <c r="CC52" s="90" t="str">
        <f t="shared" si="227"/>
        <v/>
      </c>
      <c r="CD52" s="86" t="str">
        <f t="shared" si="41"/>
        <v/>
      </c>
      <c r="CE52" s="78" t="str">
        <f t="shared" si="42"/>
        <v/>
      </c>
      <c r="CF52" s="79" t="str">
        <f t="shared" si="43"/>
        <v/>
      </c>
      <c r="CG52" s="78" t="str">
        <f>IFERROR(IF(CB52="ACC"," ",IF('MAXES+CHART'!$D$16="lbs",MROUND(IF(CB52="SQUAT",'MAXES+CHART'!$D$17*CF52, IF(CB52="BENCH",'MAXES+CHART'!$D$18*CF52, IF(CB52="DEADLIFT",'MAXES+CHART'!$D$19*CF52,))),5),MROUND(IF(CB52="SQUAT",'MAXES+CHART'!$D$17*CF52, IF(CB52="BENCH",'MAXES+CHART'!$D$18*CF52, IF(CB52="DEADLIFT",'MAXES+CHART'!$D$19*CF52,))),2.5))),"")</f>
        <v xml:space="preserve"> </v>
      </c>
      <c r="CI52" s="95"/>
      <c r="CK52" s="117"/>
      <c r="CM52" s="57" t="str">
        <f t="shared" si="44"/>
        <v/>
      </c>
      <c r="CN52" s="57" t="str">
        <f t="shared" si="45"/>
        <v/>
      </c>
      <c r="CO52" s="57" t="str">
        <f t="shared" si="46"/>
        <v/>
      </c>
      <c r="CP52" s="57" t="str">
        <f t="shared" si="47"/>
        <v/>
      </c>
      <c r="CQ52" s="57" t="str">
        <f t="shared" si="48"/>
        <v/>
      </c>
      <c r="CR52" s="57" t="str">
        <f t="shared" si="49"/>
        <v/>
      </c>
      <c r="CS52" s="39"/>
      <c r="CT52" s="58" t="str">
        <f t="shared" si="228"/>
        <v>ACC</v>
      </c>
      <c r="CU52" s="90" t="str">
        <f t="shared" si="229"/>
        <v/>
      </c>
      <c r="CV52" s="86" t="str">
        <f t="shared" si="52"/>
        <v/>
      </c>
      <c r="CW52" s="78" t="str">
        <f t="shared" si="53"/>
        <v/>
      </c>
      <c r="CX52" s="79" t="str">
        <f t="shared" si="54"/>
        <v/>
      </c>
      <c r="CY52" s="78" t="str">
        <f>IFERROR(IF(CT52="ACC"," ",IF('MAXES+CHART'!$D$16="lbs",MROUND(IF(CT52="SQUAT",'MAXES+CHART'!$D$17*CX52, IF(CT52="BENCH",'MAXES+CHART'!$D$18*CX52, IF(CT52="DEADLIFT",'MAXES+CHART'!$D$19*CX52,))),5),MROUND(IF(CT52="SQUAT",'MAXES+CHART'!$D$17*CX52, IF(CT52="BENCH",'MAXES+CHART'!$D$18*CX52, IF(CT52="DEADLIFT",'MAXES+CHART'!$D$19*CX52,))),2.5))),"")</f>
        <v xml:space="preserve"> </v>
      </c>
      <c r="DA52" s="95"/>
      <c r="DC52" s="117"/>
      <c r="DE52" s="57" t="str">
        <f t="shared" si="55"/>
        <v/>
      </c>
      <c r="DF52" s="57" t="str">
        <f t="shared" si="56"/>
        <v/>
      </c>
      <c r="DG52" s="57" t="str">
        <f t="shared" si="57"/>
        <v/>
      </c>
      <c r="DH52" s="57" t="str">
        <f t="shared" si="58"/>
        <v/>
      </c>
      <c r="DI52" s="57" t="str">
        <f t="shared" si="59"/>
        <v/>
      </c>
      <c r="DJ52" s="57" t="str">
        <f t="shared" si="60"/>
        <v/>
      </c>
      <c r="DL52" s="39"/>
      <c r="DM52" s="58" t="str">
        <f t="shared" si="230"/>
        <v>ACC</v>
      </c>
      <c r="DN52" s="90" t="str">
        <f t="shared" si="231"/>
        <v/>
      </c>
      <c r="DO52" s="86" t="str">
        <f t="shared" si="63"/>
        <v/>
      </c>
      <c r="DP52" s="78" t="str">
        <f t="shared" si="64"/>
        <v/>
      </c>
      <c r="DQ52" s="79" t="str">
        <f t="shared" si="65"/>
        <v/>
      </c>
      <c r="DR52" s="78" t="str">
        <f>IFERROR(IF(DM52="ACC"," ",IF('MAXES+CHART'!$D$16="lbs",MROUND(IF(DM52="SQUAT",'MAXES+CHART'!$D$17*DQ52, IF(DM52="BENCH",'MAXES+CHART'!$D$18*DQ52, IF(DM52="DEADLIFT",'MAXES+CHART'!$D$19*DQ52,))),5),MROUND(IF(DM52="SQUAT",'MAXES+CHART'!$D$17*DQ52, IF(DM52="BENCH",'MAXES+CHART'!$D$18*DQ52, IF(DM52="DEADLIFT",'MAXES+CHART'!$D$19*DQ52,))),2.5))),"")</f>
        <v xml:space="preserve"> </v>
      </c>
      <c r="DT52" s="95"/>
      <c r="DV52" s="117"/>
      <c r="DX52" s="57" t="str">
        <f t="shared" si="66"/>
        <v/>
      </c>
      <c r="DY52" s="57" t="str">
        <f t="shared" si="67"/>
        <v/>
      </c>
      <c r="DZ52" s="57" t="str">
        <f t="shared" si="68"/>
        <v/>
      </c>
      <c r="EA52" s="57" t="str">
        <f t="shared" si="69"/>
        <v/>
      </c>
      <c r="EB52" s="57" t="str">
        <f t="shared" si="70"/>
        <v/>
      </c>
      <c r="EC52" s="57" t="str">
        <f t="shared" si="71"/>
        <v/>
      </c>
      <c r="EE52" s="39"/>
      <c r="EF52" s="58" t="str">
        <f t="shared" si="232"/>
        <v>ACC</v>
      </c>
      <c r="EG52" s="90" t="str">
        <f t="shared" si="233"/>
        <v/>
      </c>
      <c r="EH52" s="86" t="str">
        <f t="shared" si="125"/>
        <v/>
      </c>
      <c r="EI52" s="78" t="str">
        <f t="shared" si="126"/>
        <v/>
      </c>
      <c r="EJ52" s="79" t="str">
        <f t="shared" si="127"/>
        <v/>
      </c>
      <c r="EK52" s="78" t="str">
        <f>IFERROR(IF(EF52="ACC"," ",IF('MAXES+CHART'!$D$16="lbs",MROUND(IF(EF52="SQUAT",'MAXES+CHART'!$D$17*EJ52, IF(EF52="BENCH",'MAXES+CHART'!$D$18*EJ52, IF(EF52="DEADLIFT",'MAXES+CHART'!$D$19*EJ52,))),5),MROUND(IF(EF52="SQUAT",'MAXES+CHART'!$D$17*EJ52, IF(EF52="BENCH",'MAXES+CHART'!$D$18*EJ52, IF(EF52="DEADLIFT",'MAXES+CHART'!$D$19*EJ52,))),2.5))),"")</f>
        <v xml:space="preserve"> </v>
      </c>
      <c r="EM52" s="95"/>
      <c r="EO52" s="117"/>
      <c r="EQ52" s="57" t="str">
        <f t="shared" si="74"/>
        <v/>
      </c>
      <c r="ER52" s="57" t="str">
        <f t="shared" si="75"/>
        <v/>
      </c>
      <c r="ES52" s="57" t="str">
        <f t="shared" si="76"/>
        <v/>
      </c>
      <c r="ET52" s="57" t="str">
        <f t="shared" si="77"/>
        <v/>
      </c>
      <c r="EU52" s="57" t="str">
        <f t="shared" si="78"/>
        <v/>
      </c>
      <c r="EV52" s="57" t="str">
        <f t="shared" si="79"/>
        <v/>
      </c>
      <c r="EY52" s="39"/>
      <c r="EZ52" s="58" t="str">
        <f t="shared" si="234"/>
        <v>ACC</v>
      </c>
      <c r="FA52" s="90" t="str">
        <f t="shared" si="235"/>
        <v/>
      </c>
      <c r="FB52" s="86" t="str">
        <f t="shared" si="82"/>
        <v/>
      </c>
      <c r="FC52" s="78" t="str">
        <f t="shared" si="83"/>
        <v/>
      </c>
      <c r="FD52" s="79" t="str">
        <f t="shared" si="84"/>
        <v/>
      </c>
      <c r="FE52" s="78" t="str">
        <f>IFERROR(IF(EZ52="ACC"," ",IF('MAXES+CHART'!$D$16="lbs",MROUND(IF(EZ52="SQUAT",'MAXES+CHART'!$D$17*FD52, IF(EZ52="BENCH",'MAXES+CHART'!$D$18*FD52, IF(EZ52="DEADLIFT",'MAXES+CHART'!$D$19*FD52,))),5),MROUND(IF(EZ52="SQUAT",'MAXES+CHART'!$D$17*FD52, IF(EZ52="BENCH",'MAXES+CHART'!$D$18*FD52, IF(EZ52="DEADLIFT",'MAXES+CHART'!$D$19*FD52,))),2.5))),"")</f>
        <v xml:space="preserve"> </v>
      </c>
      <c r="FG52" s="124"/>
      <c r="FI52" s="117"/>
      <c r="FK52" s="57" t="str">
        <f t="shared" si="85"/>
        <v/>
      </c>
      <c r="FL52" s="57" t="str">
        <f t="shared" si="86"/>
        <v/>
      </c>
      <c r="FM52" s="57" t="str">
        <f t="shared" si="87"/>
        <v/>
      </c>
      <c r="FN52" s="57" t="str">
        <f t="shared" si="88"/>
        <v/>
      </c>
      <c r="FO52" s="57" t="str">
        <f t="shared" si="89"/>
        <v/>
      </c>
      <c r="FP52" s="57" t="str">
        <f t="shared" si="90"/>
        <v/>
      </c>
      <c r="FQ52" s="39"/>
      <c r="FR52" s="58" t="str">
        <f t="shared" si="236"/>
        <v>ACC</v>
      </c>
      <c r="FS52" s="90" t="str">
        <f t="shared" si="237"/>
        <v/>
      </c>
      <c r="FT52" s="86" t="str">
        <f t="shared" si="93"/>
        <v/>
      </c>
      <c r="FU52" s="78" t="str">
        <f t="shared" si="94"/>
        <v/>
      </c>
      <c r="FV52" s="79" t="str">
        <f t="shared" si="95"/>
        <v/>
      </c>
      <c r="FW52" s="78" t="str">
        <f>IFERROR(IF(FR52="ACC"," ",IF('MAXES+CHART'!$D$16="lbs",MROUND(IF(FR52="SQUAT",'MAXES+CHART'!$D$17*FV52, IF(FR52="BENCH",'MAXES+CHART'!$D$18*FV52, IF(FR52="DEADLIFT",'MAXES+CHART'!$D$19*FV52,))),5),MROUND(IF(FR52="SQUAT",'MAXES+CHART'!$D$17*FV52, IF(FR52="BENCH",'MAXES+CHART'!$D$18*FV52, IF(FR52="DEADLIFT",'MAXES+CHART'!$D$19*FV52,))),2.5))),"")</f>
        <v xml:space="preserve"> </v>
      </c>
      <c r="FY52" s="95"/>
      <c r="GA52" s="117"/>
      <c r="GC52" s="57" t="str">
        <f t="shared" si="96"/>
        <v/>
      </c>
      <c r="GD52" s="57" t="str">
        <f t="shared" si="97"/>
        <v/>
      </c>
      <c r="GE52" s="57" t="str">
        <f t="shared" si="98"/>
        <v/>
      </c>
      <c r="GF52" s="57" t="str">
        <f t="shared" si="99"/>
        <v/>
      </c>
      <c r="GG52" s="57" t="str">
        <f t="shared" si="100"/>
        <v/>
      </c>
      <c r="GH52" s="57" t="str">
        <f t="shared" si="101"/>
        <v/>
      </c>
      <c r="GJ52" s="39"/>
      <c r="GK52" s="58" t="str">
        <f t="shared" si="238"/>
        <v>ACC</v>
      </c>
      <c r="GL52" s="90" t="str">
        <f t="shared" si="239"/>
        <v/>
      </c>
      <c r="GM52" s="86" t="str">
        <f t="shared" si="104"/>
        <v/>
      </c>
      <c r="GN52" s="78" t="str">
        <f t="shared" si="105"/>
        <v/>
      </c>
      <c r="GO52" s="79" t="str">
        <f t="shared" si="106"/>
        <v/>
      </c>
      <c r="GP52" s="78" t="str">
        <f>IFERROR(IF(GK52="ACC"," ",IF('MAXES+CHART'!$D$16="lbs",MROUND(IF(GK52="SQUAT",'MAXES+CHART'!$D$17*GO52, IF(GK52="BENCH",'MAXES+CHART'!$D$18*GO52, IF(GK52="DEADLIFT",'MAXES+CHART'!$D$19*GO52,))),5),MROUND(IF(GK52="SQUAT",'MAXES+CHART'!$D$17*GO52, IF(GK52="BENCH",'MAXES+CHART'!$D$18*GO52, IF(GK52="DEADLIFT",'MAXES+CHART'!$D$19*GO52,))),2.5))),"")</f>
        <v xml:space="preserve"> </v>
      </c>
      <c r="GR52" s="95"/>
      <c r="GT52" s="117"/>
      <c r="GV52" s="57" t="str">
        <f t="shared" si="107"/>
        <v/>
      </c>
      <c r="GW52" s="57" t="str">
        <f t="shared" si="108"/>
        <v/>
      </c>
      <c r="GX52" s="57" t="str">
        <f t="shared" si="109"/>
        <v/>
      </c>
      <c r="GY52" s="57" t="str">
        <f t="shared" si="110"/>
        <v/>
      </c>
      <c r="GZ52" s="57" t="str">
        <f t="shared" si="111"/>
        <v/>
      </c>
      <c r="HA52" s="57" t="str">
        <f t="shared" si="112"/>
        <v/>
      </c>
      <c r="HC52" s="39"/>
      <c r="HD52" s="58" t="str">
        <f t="shared" si="240"/>
        <v>ACC</v>
      </c>
      <c r="HE52" s="90" t="str">
        <f t="shared" si="241"/>
        <v/>
      </c>
      <c r="HF52" s="86" t="str">
        <f t="shared" si="115"/>
        <v/>
      </c>
      <c r="HG52" s="78" t="str">
        <f t="shared" si="116"/>
        <v/>
      </c>
      <c r="HH52" s="79" t="str">
        <f t="shared" si="117"/>
        <v/>
      </c>
      <c r="HI52" s="78" t="str">
        <f>IFERROR(IF(HD52="ACC"," ",IF('MAXES+CHART'!$D$16="lbs",MROUND(IF(HD52="SQUAT",'MAXES+CHART'!$D$17*HH52, IF(HD52="BENCH",'MAXES+CHART'!$D$18*HH52, IF(HD52="DEADLIFT",'MAXES+CHART'!$D$19*HH52,))),5),MROUND(IF(HD52="SQUAT",'MAXES+CHART'!$D$17*HH52, IF(HD52="BENCH",'MAXES+CHART'!$D$18*HH52, IF(HD52="DEADLIFT",'MAXES+CHART'!$D$19*HH52,))),2.5))),"")</f>
        <v xml:space="preserve"> </v>
      </c>
      <c r="HK52" s="95"/>
      <c r="HM52" s="117"/>
      <c r="HO52" s="57" t="str">
        <f t="shared" si="118"/>
        <v/>
      </c>
      <c r="HP52" s="57" t="str">
        <f t="shared" si="119"/>
        <v/>
      </c>
      <c r="HQ52" s="57" t="str">
        <f t="shared" si="120"/>
        <v/>
      </c>
      <c r="HR52" s="57" t="str">
        <f t="shared" si="121"/>
        <v/>
      </c>
      <c r="HS52" s="57" t="str">
        <f t="shared" si="122"/>
        <v/>
      </c>
      <c r="HT52" s="57" t="str">
        <f t="shared" si="123"/>
        <v/>
      </c>
    </row>
    <row r="53" spans="3:228" hidden="1" outlineLevel="2">
      <c r="C53" s="39"/>
      <c r="D53" s="58" t="str">
        <f t="shared" si="242"/>
        <v>ACC</v>
      </c>
      <c r="E53" s="91">
        <f t="shared" si="243"/>
        <v>0</v>
      </c>
      <c r="F53" s="85"/>
      <c r="G53" s="76"/>
      <c r="H53" s="77"/>
      <c r="I53" s="76" t="str">
        <f>IF(D53="ACC"," ",IF('MAXES+CHART'!$D$16="lbs",MROUND(IF(D53="SQUAT",'MAXES+CHART'!$D$17*H53, IF(D53="BENCH",'MAXES+CHART'!$D$18*H53, IF(D53="DEADLIFT",'MAXES+CHART'!$D$19*H53,))),5),MROUND(IF(D53="SQUAT",'MAXES+CHART'!$D$17*H53, IF(D53="BENCH",'MAXES+CHART'!$D$18*H53, IF(D53="DEADLIFT",'MAXES+CHART'!$D$19*H53,))),2.5)))</f>
        <v xml:space="preserve"> </v>
      </c>
      <c r="K53" s="95"/>
      <c r="M53" s="119" t="str">
        <f ca="1">"e1RM: "&amp;IFERROR(MROUND(IF(H50="",  I49/VLOOKUP(K49,'MAXES+CHART'!$B$3:$N$11,G49+1,FALSE),  OFFSET(H49,MATCH(MAX(H50:H54),H50:H54,0),1)/VLOOKUP(OFFSET(H49,MATCH(MAX(H50:H54),H50:H54,0),3),'MAXES+CHART'!$B$3:$N$11,OFFSET(H49,MATCH(MAX(H50:H54),H50:H54,0),-1)+1,FALSE)),1),"")</f>
        <v xml:space="preserve">e1RM: </v>
      </c>
      <c r="O53" s="57" t="str">
        <f t="shared" si="0"/>
        <v/>
      </c>
      <c r="P53" s="57" t="str">
        <f t="shared" si="1"/>
        <v/>
      </c>
      <c r="Q53" s="57" t="str">
        <f t="shared" si="2"/>
        <v/>
      </c>
      <c r="R53" s="57" t="str">
        <f t="shared" si="3"/>
        <v/>
      </c>
      <c r="S53" s="57" t="str">
        <f t="shared" si="4"/>
        <v/>
      </c>
      <c r="T53" s="57" t="str">
        <f t="shared" si="5"/>
        <v/>
      </c>
      <c r="U53" s="39"/>
      <c r="V53" s="58" t="str">
        <f t="shared" si="244"/>
        <v>ACC</v>
      </c>
      <c r="W53" s="91" t="str">
        <f t="shared" si="221"/>
        <v/>
      </c>
      <c r="X53" s="85" t="str">
        <f t="shared" si="8"/>
        <v/>
      </c>
      <c r="Y53" s="76" t="str">
        <f t="shared" si="9"/>
        <v/>
      </c>
      <c r="Z53" s="77" t="str">
        <f t="shared" si="10"/>
        <v/>
      </c>
      <c r="AA53" s="76" t="str">
        <f>IFERROR(IF(V53="ACC"," ",IF('MAXES+CHART'!$D$16="lbs",MROUND(IF(V53="SQUAT",'MAXES+CHART'!$D$17*Z53, IF(V53="BENCH",'MAXES+CHART'!$D$18*Z53, IF(V53="DEADLIFT",'MAXES+CHART'!$D$19*Z53,))),5),MROUND(IF(V53="SQUAT",'MAXES+CHART'!$D$17*Z53, IF(V53="BENCH",'MAXES+CHART'!$D$18*Z53, IF(V53="DEADLIFT",'MAXES+CHART'!$D$19*Z53,))),2.5))),"")</f>
        <v xml:space="preserve"> </v>
      </c>
      <c r="AC53" s="95"/>
      <c r="AE53" s="119" t="str">
        <f ca="1">"e1RM: "&amp;IFERROR(MROUND(IF(Z50="",  AA49/VLOOKUP(AC49,'MAXES+CHART'!$B$3:$N$11,Y49+1,FALSE),  OFFSET(Z49,MATCH(MAX(Z50:Z54),Z50:Z54,0),1)/VLOOKUP(OFFSET(Z49,MATCH(MAX(Z50:Z54),Z50:Z54,0),3),'MAXES+CHART'!$B$3:$N$11,OFFSET(Z49,MATCH(MAX(Z50:Z54),Z50:Z54,0),-1)+1,FALSE)),1),"")</f>
        <v xml:space="preserve">e1RM: </v>
      </c>
      <c r="AG53" s="57" t="str">
        <f t="shared" si="11"/>
        <v/>
      </c>
      <c r="AH53" s="57" t="str">
        <f t="shared" si="12"/>
        <v/>
      </c>
      <c r="AI53" s="57" t="str">
        <f t="shared" si="13"/>
        <v/>
      </c>
      <c r="AJ53" s="57" t="str">
        <f t="shared" si="14"/>
        <v/>
      </c>
      <c r="AK53" s="57" t="str">
        <f t="shared" si="15"/>
        <v/>
      </c>
      <c r="AL53" s="57" t="str">
        <f t="shared" si="16"/>
        <v/>
      </c>
      <c r="AN53" s="39"/>
      <c r="AO53" s="58" t="str">
        <f t="shared" si="222"/>
        <v>ACC</v>
      </c>
      <c r="AP53" s="91" t="str">
        <f t="shared" si="223"/>
        <v/>
      </c>
      <c r="AQ53" s="85" t="str">
        <f t="shared" si="19"/>
        <v/>
      </c>
      <c r="AR53" s="76" t="str">
        <f t="shared" si="20"/>
        <v/>
      </c>
      <c r="AS53" s="77" t="str">
        <f t="shared" si="21"/>
        <v/>
      </c>
      <c r="AT53" s="76" t="str">
        <f>IFERROR(IF(AO53="ACC"," ",IF('MAXES+CHART'!$D$16="lbs",MROUND(IF(AO53="SQUAT",'MAXES+CHART'!$D$17*AS53, IF(AO53="BENCH",'MAXES+CHART'!$D$18*AS53, IF(AO53="DEADLIFT",'MAXES+CHART'!$D$19*AS53,))),5),MROUND(IF(AO53="SQUAT",'MAXES+CHART'!$D$17*AS53, IF(AO53="BENCH",'MAXES+CHART'!$D$18*AS53, IF(AO53="DEADLIFT",'MAXES+CHART'!$D$19*AS53,))),2.5))),"")</f>
        <v xml:space="preserve"> </v>
      </c>
      <c r="AV53" s="95"/>
      <c r="AX53" s="119" t="str">
        <f ca="1">"e1RM: "&amp;IFERROR(MROUND(IF(AS50="",  AT49/VLOOKUP(AV49,'MAXES+CHART'!$B$3:$N$11,AR49+1,FALSE),  OFFSET(AS49,MATCH(MAX(AS50:AS54),AS50:AS54,0),1)/VLOOKUP(OFFSET(AS49,MATCH(MAX(AS50:AS54),AS50:AS54,0),3),'MAXES+CHART'!$B$3:$N$11,OFFSET(AS49,MATCH(MAX(AS50:AS54),AS50:AS54,0),-1)+1,FALSE)),1),"")</f>
        <v xml:space="preserve">e1RM: </v>
      </c>
      <c r="AZ53" s="57" t="str">
        <f t="shared" si="22"/>
        <v/>
      </c>
      <c r="BA53" s="57" t="str">
        <f t="shared" si="23"/>
        <v/>
      </c>
      <c r="BB53" s="57" t="str">
        <f t="shared" si="24"/>
        <v/>
      </c>
      <c r="BC53" s="57" t="str">
        <f t="shared" si="25"/>
        <v/>
      </c>
      <c r="BD53" s="57" t="str">
        <f t="shared" si="26"/>
        <v/>
      </c>
      <c r="BE53" s="57" t="str">
        <f t="shared" si="27"/>
        <v/>
      </c>
      <c r="BG53" s="39"/>
      <c r="BH53" s="58" t="str">
        <f t="shared" si="224"/>
        <v>ACC</v>
      </c>
      <c r="BI53" s="91" t="str">
        <f t="shared" si="225"/>
        <v/>
      </c>
      <c r="BJ53" s="85" t="str">
        <f t="shared" si="30"/>
        <v/>
      </c>
      <c r="BK53" s="76" t="str">
        <f t="shared" si="31"/>
        <v/>
      </c>
      <c r="BL53" s="77" t="str">
        <f t="shared" si="32"/>
        <v/>
      </c>
      <c r="BM53" s="76" t="str">
        <f>IFERROR(IF(BH53="ACC"," ",IF('MAXES+CHART'!$D$16="lbs",MROUND(IF(BH53="SQUAT",'MAXES+CHART'!$D$17*BL53, IF(BH53="BENCH",'MAXES+CHART'!$D$18*BL53, IF(BH53="DEADLIFT",'MAXES+CHART'!$D$19*BL53,))),5),MROUND(IF(BH53="SQUAT",'MAXES+CHART'!$D$17*BL53, IF(BH53="BENCH",'MAXES+CHART'!$D$18*BL53, IF(BH53="DEADLIFT",'MAXES+CHART'!$D$19*BL53,))),2.5))),"")</f>
        <v xml:space="preserve"> </v>
      </c>
      <c r="BO53" s="95"/>
      <c r="BQ53" s="119" t="str">
        <f ca="1">"e1RM: "&amp;IFERROR(MROUND(IF(BL50="",  BM49/VLOOKUP(BO49,'MAXES+CHART'!$B$3:$N$11,BK49+1,FALSE),  OFFSET(BL49,MATCH(MAX(BL50:BL54),BL50:BL54,0),1)/VLOOKUP(OFFSET(BL49,MATCH(MAX(BL50:BL54),BL50:BL54,0),3),'MAXES+CHART'!$B$3:$N$11,OFFSET(BL49,MATCH(MAX(BL50:BL54),BL50:BL54,0),-1)+1,FALSE)),1),"")</f>
        <v xml:space="preserve">e1RM: </v>
      </c>
      <c r="BS53" s="57" t="str">
        <f t="shared" si="33"/>
        <v/>
      </c>
      <c r="BT53" s="57" t="str">
        <f t="shared" si="34"/>
        <v/>
      </c>
      <c r="BU53" s="57" t="str">
        <f t="shared" si="35"/>
        <v/>
      </c>
      <c r="BV53" s="57" t="str">
        <f t="shared" si="36"/>
        <v/>
      </c>
      <c r="BW53" s="57" t="str">
        <f t="shared" si="37"/>
        <v/>
      </c>
      <c r="BX53" s="57" t="str">
        <f t="shared" si="38"/>
        <v/>
      </c>
      <c r="CA53" s="39"/>
      <c r="CB53" s="58" t="str">
        <f t="shared" si="226"/>
        <v>ACC</v>
      </c>
      <c r="CC53" s="91" t="str">
        <f t="shared" si="227"/>
        <v/>
      </c>
      <c r="CD53" s="85" t="str">
        <f t="shared" si="41"/>
        <v/>
      </c>
      <c r="CE53" s="76" t="str">
        <f t="shared" si="42"/>
        <v/>
      </c>
      <c r="CF53" s="77" t="str">
        <f t="shared" si="43"/>
        <v/>
      </c>
      <c r="CG53" s="76" t="str">
        <f>IFERROR(IF(CB53="ACC"," ",IF('MAXES+CHART'!$D$16="lbs",MROUND(IF(CB53="SQUAT",'MAXES+CHART'!$D$17*CF53, IF(CB53="BENCH",'MAXES+CHART'!$D$18*CF53, IF(CB53="DEADLIFT",'MAXES+CHART'!$D$19*CF53,))),5),MROUND(IF(CB53="SQUAT",'MAXES+CHART'!$D$17*CF53, IF(CB53="BENCH",'MAXES+CHART'!$D$18*CF53, IF(CB53="DEADLIFT",'MAXES+CHART'!$D$19*CF53,))),2.5))),"")</f>
        <v xml:space="preserve"> </v>
      </c>
      <c r="CI53" s="95"/>
      <c r="CK53" s="119" t="str">
        <f ca="1">"e1RM: "&amp;IFERROR(MROUND(IF(CF50="",  CG49/VLOOKUP(CI49,'MAXES+CHART'!$B$3:$N$11,CE49+1,FALSE),  OFFSET(CF49,MATCH(MAX(CF50:CF54),CF50:CF54,0),1)/VLOOKUP(OFFSET(CF49,MATCH(MAX(CF50:CF54),CF50:CF54,0),3),'MAXES+CHART'!$B$3:$N$11,OFFSET(CF49,MATCH(MAX(CF50:CF54),CF50:CF54,0),-1)+1,FALSE)),1),"")</f>
        <v xml:space="preserve">e1RM: </v>
      </c>
      <c r="CM53" s="57" t="str">
        <f t="shared" si="44"/>
        <v/>
      </c>
      <c r="CN53" s="57" t="str">
        <f t="shared" si="45"/>
        <v/>
      </c>
      <c r="CO53" s="57" t="str">
        <f t="shared" si="46"/>
        <v/>
      </c>
      <c r="CP53" s="57" t="str">
        <f t="shared" si="47"/>
        <v/>
      </c>
      <c r="CQ53" s="57" t="str">
        <f t="shared" si="48"/>
        <v/>
      </c>
      <c r="CR53" s="57" t="str">
        <f t="shared" si="49"/>
        <v/>
      </c>
      <c r="CS53" s="39"/>
      <c r="CT53" s="58" t="str">
        <f t="shared" si="228"/>
        <v>ACC</v>
      </c>
      <c r="CU53" s="91" t="str">
        <f t="shared" si="229"/>
        <v/>
      </c>
      <c r="CV53" s="85" t="str">
        <f t="shared" si="52"/>
        <v/>
      </c>
      <c r="CW53" s="76" t="str">
        <f t="shared" si="53"/>
        <v/>
      </c>
      <c r="CX53" s="77" t="str">
        <f t="shared" si="54"/>
        <v/>
      </c>
      <c r="CY53" s="76" t="str">
        <f>IFERROR(IF(CT53="ACC"," ",IF('MAXES+CHART'!$D$16="lbs",MROUND(IF(CT53="SQUAT",'MAXES+CHART'!$D$17*CX53, IF(CT53="BENCH",'MAXES+CHART'!$D$18*CX53, IF(CT53="DEADLIFT",'MAXES+CHART'!$D$19*CX53,))),5),MROUND(IF(CT53="SQUAT",'MAXES+CHART'!$D$17*CX53, IF(CT53="BENCH",'MAXES+CHART'!$D$18*CX53, IF(CT53="DEADLIFT",'MAXES+CHART'!$D$19*CX53,))),2.5))),"")</f>
        <v xml:space="preserve"> </v>
      </c>
      <c r="DA53" s="95"/>
      <c r="DC53" s="119" t="str">
        <f ca="1">"e1RM: "&amp;IFERROR(MROUND(IF(CX50="",  CY49/VLOOKUP(DA49,'MAXES+CHART'!$B$3:$N$11,CW49+1,FALSE),  OFFSET(CX49,MATCH(MAX(CX50:CX54),CX50:CX54,0),1)/VLOOKUP(OFFSET(CX49,MATCH(MAX(CX50:CX54),CX50:CX54,0),3),'MAXES+CHART'!$B$3:$N$11,OFFSET(CX49,MATCH(MAX(CX50:CX54),CX50:CX54,0),-1)+1,FALSE)),1),"")</f>
        <v xml:space="preserve">e1RM: </v>
      </c>
      <c r="DE53" s="57" t="str">
        <f t="shared" si="55"/>
        <v/>
      </c>
      <c r="DF53" s="57" t="str">
        <f t="shared" si="56"/>
        <v/>
      </c>
      <c r="DG53" s="57" t="str">
        <f t="shared" si="57"/>
        <v/>
      </c>
      <c r="DH53" s="57" t="str">
        <f t="shared" si="58"/>
        <v/>
      </c>
      <c r="DI53" s="57" t="str">
        <f t="shared" si="59"/>
        <v/>
      </c>
      <c r="DJ53" s="57" t="str">
        <f t="shared" si="60"/>
        <v/>
      </c>
      <c r="DL53" s="39"/>
      <c r="DM53" s="58" t="str">
        <f t="shared" si="230"/>
        <v>ACC</v>
      </c>
      <c r="DN53" s="91" t="str">
        <f t="shared" si="231"/>
        <v/>
      </c>
      <c r="DO53" s="85" t="str">
        <f t="shared" si="63"/>
        <v/>
      </c>
      <c r="DP53" s="76" t="str">
        <f t="shared" si="64"/>
        <v/>
      </c>
      <c r="DQ53" s="77" t="str">
        <f t="shared" si="65"/>
        <v/>
      </c>
      <c r="DR53" s="76" t="str">
        <f>IFERROR(IF(DM53="ACC"," ",IF('MAXES+CHART'!$D$16="lbs",MROUND(IF(DM53="SQUAT",'MAXES+CHART'!$D$17*DQ53, IF(DM53="BENCH",'MAXES+CHART'!$D$18*DQ53, IF(DM53="DEADLIFT",'MAXES+CHART'!$D$19*DQ53,))),5),MROUND(IF(DM53="SQUAT",'MAXES+CHART'!$D$17*DQ53, IF(DM53="BENCH",'MAXES+CHART'!$D$18*DQ53, IF(DM53="DEADLIFT",'MAXES+CHART'!$D$19*DQ53,))),2.5))),"")</f>
        <v xml:space="preserve"> </v>
      </c>
      <c r="DT53" s="95"/>
      <c r="DV53" s="119" t="str">
        <f ca="1">"e1RM: "&amp;IFERROR(MROUND(IF(DQ50="",  DR49/VLOOKUP(DT49,'MAXES+CHART'!$B$3:$N$11,DP49+1,FALSE),  OFFSET(DQ49,MATCH(MAX(DQ50:DQ54),DQ50:DQ54,0),1)/VLOOKUP(OFFSET(DQ49,MATCH(MAX(DQ50:DQ54),DQ50:DQ54,0),3),'MAXES+CHART'!$B$3:$N$11,OFFSET(DQ49,MATCH(MAX(DQ50:DQ54),DQ50:DQ54,0),-1)+1,FALSE)),1),"")</f>
        <v xml:space="preserve">e1RM: </v>
      </c>
      <c r="DX53" s="57" t="str">
        <f t="shared" si="66"/>
        <v/>
      </c>
      <c r="DY53" s="57" t="str">
        <f t="shared" si="67"/>
        <v/>
      </c>
      <c r="DZ53" s="57" t="str">
        <f t="shared" si="68"/>
        <v/>
      </c>
      <c r="EA53" s="57" t="str">
        <f t="shared" si="69"/>
        <v/>
      </c>
      <c r="EB53" s="57" t="str">
        <f t="shared" si="70"/>
        <v/>
      </c>
      <c r="EC53" s="57" t="str">
        <f t="shared" si="71"/>
        <v/>
      </c>
      <c r="EE53" s="39"/>
      <c r="EF53" s="58" t="str">
        <f t="shared" si="232"/>
        <v>ACC</v>
      </c>
      <c r="EG53" s="91" t="str">
        <f t="shared" si="233"/>
        <v/>
      </c>
      <c r="EH53" s="85" t="str">
        <f t="shared" si="125"/>
        <v/>
      </c>
      <c r="EI53" s="76" t="str">
        <f t="shared" si="126"/>
        <v/>
      </c>
      <c r="EJ53" s="77" t="str">
        <f t="shared" si="127"/>
        <v/>
      </c>
      <c r="EK53" s="76" t="str">
        <f>IFERROR(IF(EF53="ACC"," ",IF('MAXES+CHART'!$D$16="lbs",MROUND(IF(EF53="SQUAT",'MAXES+CHART'!$D$17*EJ53, IF(EF53="BENCH",'MAXES+CHART'!$D$18*EJ53, IF(EF53="DEADLIFT",'MAXES+CHART'!$D$19*EJ53,))),5),MROUND(IF(EF53="SQUAT",'MAXES+CHART'!$D$17*EJ53, IF(EF53="BENCH",'MAXES+CHART'!$D$18*EJ53, IF(EF53="DEADLIFT",'MAXES+CHART'!$D$19*EJ53,))),2.5))),"")</f>
        <v xml:space="preserve"> </v>
      </c>
      <c r="EM53" s="95"/>
      <c r="EO53" s="119" t="str">
        <f ca="1">"e1RM: "&amp;IFERROR(MROUND(IF(EJ50="",  EK49/VLOOKUP(EM49,'MAXES+CHART'!$B$3:$N$11,EI49+1,FALSE),  OFFSET(EJ49,MATCH(MAX(EJ50:EJ54),EJ50:EJ54,0),1)/VLOOKUP(OFFSET(EJ49,MATCH(MAX(EJ50:EJ54),EJ50:EJ54,0),3),'MAXES+CHART'!$B$3:$N$11,OFFSET(EJ49,MATCH(MAX(EJ50:EJ54),EJ50:EJ54,0),-1)+1,FALSE)),1),"")</f>
        <v xml:space="preserve">e1RM: </v>
      </c>
      <c r="EQ53" s="57" t="str">
        <f t="shared" si="74"/>
        <v/>
      </c>
      <c r="ER53" s="57" t="str">
        <f t="shared" si="75"/>
        <v/>
      </c>
      <c r="ES53" s="57" t="str">
        <f t="shared" si="76"/>
        <v/>
      </c>
      <c r="ET53" s="57" t="str">
        <f t="shared" si="77"/>
        <v/>
      </c>
      <c r="EU53" s="57" t="str">
        <f t="shared" si="78"/>
        <v/>
      </c>
      <c r="EV53" s="57" t="str">
        <f t="shared" si="79"/>
        <v/>
      </c>
      <c r="EY53" s="39"/>
      <c r="EZ53" s="58" t="str">
        <f t="shared" si="234"/>
        <v>ACC</v>
      </c>
      <c r="FA53" s="91" t="str">
        <f t="shared" si="235"/>
        <v/>
      </c>
      <c r="FB53" s="85" t="str">
        <f t="shared" si="82"/>
        <v/>
      </c>
      <c r="FC53" s="76" t="str">
        <f t="shared" si="83"/>
        <v/>
      </c>
      <c r="FD53" s="77" t="str">
        <f t="shared" si="84"/>
        <v/>
      </c>
      <c r="FE53" s="76" t="str">
        <f>IFERROR(IF(EZ53="ACC"," ",IF('MAXES+CHART'!$D$16="lbs",MROUND(IF(EZ53="SQUAT",'MAXES+CHART'!$D$17*FD53, IF(EZ53="BENCH",'MAXES+CHART'!$D$18*FD53, IF(EZ53="DEADLIFT",'MAXES+CHART'!$D$19*FD53,))),5),MROUND(IF(EZ53="SQUAT",'MAXES+CHART'!$D$17*FD53, IF(EZ53="BENCH",'MAXES+CHART'!$D$18*FD53, IF(EZ53="DEADLIFT",'MAXES+CHART'!$D$19*FD53,))),2.5))),"")</f>
        <v xml:space="preserve"> </v>
      </c>
      <c r="FG53" s="124"/>
      <c r="FI53" s="119" t="str">
        <f ca="1">"e1RM: "&amp;IFERROR(MROUND(IF(FD50="",  FE49/VLOOKUP(FG49,'MAXES+CHART'!$B$3:$N$11,FC49+1,FALSE),  OFFSET(FD49,MATCH(MAX(FD50:FD54),FD50:FD54,0),1)/VLOOKUP(OFFSET(FD49,MATCH(MAX(FD50:FD54),FD50:FD54,0),3),'MAXES+CHART'!$B$3:$N$11,OFFSET(FD49,MATCH(MAX(FD50:FD54),FD50:FD54,0),-1)+1,FALSE)),1),"")</f>
        <v xml:space="preserve">e1RM: </v>
      </c>
      <c r="FK53" s="57" t="str">
        <f t="shared" si="85"/>
        <v/>
      </c>
      <c r="FL53" s="57" t="str">
        <f t="shared" si="86"/>
        <v/>
      </c>
      <c r="FM53" s="57" t="str">
        <f t="shared" si="87"/>
        <v/>
      </c>
      <c r="FN53" s="57" t="str">
        <f t="shared" si="88"/>
        <v/>
      </c>
      <c r="FO53" s="57" t="str">
        <f t="shared" si="89"/>
        <v/>
      </c>
      <c r="FP53" s="57" t="str">
        <f t="shared" si="90"/>
        <v/>
      </c>
      <c r="FQ53" s="39"/>
      <c r="FR53" s="58" t="str">
        <f t="shared" si="236"/>
        <v>ACC</v>
      </c>
      <c r="FS53" s="91" t="str">
        <f t="shared" si="237"/>
        <v/>
      </c>
      <c r="FT53" s="85" t="str">
        <f t="shared" si="93"/>
        <v/>
      </c>
      <c r="FU53" s="76" t="str">
        <f t="shared" si="94"/>
        <v/>
      </c>
      <c r="FV53" s="77" t="str">
        <f t="shared" si="95"/>
        <v/>
      </c>
      <c r="FW53" s="76" t="str">
        <f>IFERROR(IF(FR53="ACC"," ",IF('MAXES+CHART'!$D$16="lbs",MROUND(IF(FR53="SQUAT",'MAXES+CHART'!$D$17*FV53, IF(FR53="BENCH",'MAXES+CHART'!$D$18*FV53, IF(FR53="DEADLIFT",'MAXES+CHART'!$D$19*FV53,))),5),MROUND(IF(FR53="SQUAT",'MAXES+CHART'!$D$17*FV53, IF(FR53="BENCH",'MAXES+CHART'!$D$18*FV53, IF(FR53="DEADLIFT",'MAXES+CHART'!$D$19*FV53,))),2.5))),"")</f>
        <v xml:space="preserve"> </v>
      </c>
      <c r="FY53" s="95"/>
      <c r="GA53" s="119" t="str">
        <f ca="1">"e1RM: "&amp;IFERROR(MROUND(IF(FV50="",  FW49/VLOOKUP(FY49,'MAXES+CHART'!$B$3:$N$11,FU49+1,FALSE),  OFFSET(FV49,MATCH(MAX(FV50:FV54),FV50:FV54,0),1)/VLOOKUP(OFFSET(FV49,MATCH(MAX(FV50:FV54),FV50:FV54,0),3),'MAXES+CHART'!$B$3:$N$11,OFFSET(FV49,MATCH(MAX(FV50:FV54),FV50:FV54,0),-1)+1,FALSE)),1),"")</f>
        <v xml:space="preserve">e1RM: </v>
      </c>
      <c r="GC53" s="57" t="str">
        <f t="shared" si="96"/>
        <v/>
      </c>
      <c r="GD53" s="57" t="str">
        <f t="shared" si="97"/>
        <v/>
      </c>
      <c r="GE53" s="57" t="str">
        <f t="shared" si="98"/>
        <v/>
      </c>
      <c r="GF53" s="57" t="str">
        <f t="shared" si="99"/>
        <v/>
      </c>
      <c r="GG53" s="57" t="str">
        <f t="shared" si="100"/>
        <v/>
      </c>
      <c r="GH53" s="57" t="str">
        <f t="shared" si="101"/>
        <v/>
      </c>
      <c r="GJ53" s="39"/>
      <c r="GK53" s="58" t="str">
        <f t="shared" si="238"/>
        <v>ACC</v>
      </c>
      <c r="GL53" s="91" t="str">
        <f t="shared" si="239"/>
        <v/>
      </c>
      <c r="GM53" s="85" t="str">
        <f t="shared" si="104"/>
        <v/>
      </c>
      <c r="GN53" s="76" t="str">
        <f t="shared" si="105"/>
        <v/>
      </c>
      <c r="GO53" s="77" t="str">
        <f t="shared" si="106"/>
        <v/>
      </c>
      <c r="GP53" s="76" t="str">
        <f>IFERROR(IF(GK53="ACC"," ",IF('MAXES+CHART'!$D$16="lbs",MROUND(IF(GK53="SQUAT",'MAXES+CHART'!$D$17*GO53, IF(GK53="BENCH",'MAXES+CHART'!$D$18*GO53, IF(GK53="DEADLIFT",'MAXES+CHART'!$D$19*GO53,))),5),MROUND(IF(GK53="SQUAT",'MAXES+CHART'!$D$17*GO53, IF(GK53="BENCH",'MAXES+CHART'!$D$18*GO53, IF(GK53="DEADLIFT",'MAXES+CHART'!$D$19*GO53,))),2.5))),"")</f>
        <v xml:space="preserve"> </v>
      </c>
      <c r="GR53" s="95"/>
      <c r="GT53" s="119" t="str">
        <f ca="1">"e1RM: "&amp;IFERROR(MROUND(IF(GO50="",  GP49/VLOOKUP(GR49,'MAXES+CHART'!$B$3:$N$11,GN49+1,FALSE),  OFFSET(GO49,MATCH(MAX(GO50:GO54),GO50:GO54,0),1)/VLOOKUP(OFFSET(GO49,MATCH(MAX(GO50:GO54),GO50:GO54,0),3),'MAXES+CHART'!$B$3:$N$11,OFFSET(GO49,MATCH(MAX(GO50:GO54),GO50:GO54,0),-1)+1,FALSE)),1),"")</f>
        <v xml:space="preserve">e1RM: </v>
      </c>
      <c r="GV53" s="57" t="str">
        <f t="shared" si="107"/>
        <v/>
      </c>
      <c r="GW53" s="57" t="str">
        <f t="shared" si="108"/>
        <v/>
      </c>
      <c r="GX53" s="57" t="str">
        <f t="shared" si="109"/>
        <v/>
      </c>
      <c r="GY53" s="57" t="str">
        <f t="shared" si="110"/>
        <v/>
      </c>
      <c r="GZ53" s="57" t="str">
        <f t="shared" si="111"/>
        <v/>
      </c>
      <c r="HA53" s="57" t="str">
        <f t="shared" si="112"/>
        <v/>
      </c>
      <c r="HC53" s="39"/>
      <c r="HD53" s="58" t="str">
        <f t="shared" si="240"/>
        <v>ACC</v>
      </c>
      <c r="HE53" s="91" t="str">
        <f t="shared" si="241"/>
        <v/>
      </c>
      <c r="HF53" s="85" t="str">
        <f t="shared" si="115"/>
        <v/>
      </c>
      <c r="HG53" s="76" t="str">
        <f t="shared" si="116"/>
        <v/>
      </c>
      <c r="HH53" s="77" t="str">
        <f t="shared" si="117"/>
        <v/>
      </c>
      <c r="HI53" s="76" t="str">
        <f>IFERROR(IF(HD53="ACC"," ",IF('MAXES+CHART'!$D$16="lbs",MROUND(IF(HD53="SQUAT",'MAXES+CHART'!$D$17*HH53, IF(HD53="BENCH",'MAXES+CHART'!$D$18*HH53, IF(HD53="DEADLIFT",'MAXES+CHART'!$D$19*HH53,))),5),MROUND(IF(HD53="SQUAT",'MAXES+CHART'!$D$17*HH53, IF(HD53="BENCH",'MAXES+CHART'!$D$18*HH53, IF(HD53="DEADLIFT",'MAXES+CHART'!$D$19*HH53,))),2.5))),"")</f>
        <v xml:space="preserve"> </v>
      </c>
      <c r="HK53" s="95"/>
      <c r="HM53" s="119" t="str">
        <f ca="1">"e1RM: "&amp;IFERROR(MROUND(IF(HH50="",  HI49/VLOOKUP(HK49,'MAXES+CHART'!$B$3:$N$11,HG49+1,FALSE),  OFFSET(HH49,MATCH(MAX(HH50:HH54),HH50:HH54,0),1)/VLOOKUP(OFFSET(HH49,MATCH(MAX(HH50:HH54),HH50:HH54,0),3),'MAXES+CHART'!$B$3:$N$11,OFFSET(HH49,MATCH(MAX(HH50:HH54),HH50:HH54,0),-1)+1,FALSE)),1),"")</f>
        <v xml:space="preserve">e1RM: </v>
      </c>
      <c r="HO53" s="57" t="str">
        <f t="shared" si="118"/>
        <v/>
      </c>
      <c r="HP53" s="57" t="str">
        <f t="shared" si="119"/>
        <v/>
      </c>
      <c r="HQ53" s="57" t="str">
        <f t="shared" si="120"/>
        <v/>
      </c>
      <c r="HR53" s="57" t="str">
        <f t="shared" si="121"/>
        <v/>
      </c>
      <c r="HS53" s="57" t="str">
        <f t="shared" si="122"/>
        <v/>
      </c>
      <c r="HT53" s="57" t="str">
        <f t="shared" si="123"/>
        <v/>
      </c>
    </row>
    <row r="54" spans="3:228" hidden="1" outlineLevel="2">
      <c r="C54" s="39"/>
      <c r="D54" s="58" t="str">
        <f t="shared" si="242"/>
        <v>ACC</v>
      </c>
      <c r="E54" s="90">
        <f t="shared" si="243"/>
        <v>0</v>
      </c>
      <c r="F54" s="86"/>
      <c r="G54" s="78"/>
      <c r="H54" s="79"/>
      <c r="I54" s="78" t="str">
        <f>IF(D54="ACC"," ",IF('MAXES+CHART'!$D$16="lbs",MROUND(IF(D54="SQUAT",'MAXES+CHART'!$D$17*H54, IF(D54="BENCH",'MAXES+CHART'!$D$18*H54, IF(D54="DEADLIFT",'MAXES+CHART'!$D$19*H54,))),5),MROUND(IF(D54="SQUAT",'MAXES+CHART'!$D$17*H54, IF(D54="BENCH",'MAXES+CHART'!$D$18*H54, IF(D54="DEADLIFT",'MAXES+CHART'!$D$19*H54,))),2.5)))</f>
        <v xml:space="preserve"> </v>
      </c>
      <c r="K54" s="95"/>
      <c r="M54" s="121"/>
      <c r="O54" s="57" t="str">
        <f t="shared" si="0"/>
        <v/>
      </c>
      <c r="P54" s="57" t="str">
        <f t="shared" si="1"/>
        <v/>
      </c>
      <c r="Q54" s="57" t="str">
        <f t="shared" si="2"/>
        <v/>
      </c>
      <c r="R54" s="57" t="str">
        <f t="shared" si="3"/>
        <v/>
      </c>
      <c r="S54" s="57" t="str">
        <f t="shared" si="4"/>
        <v/>
      </c>
      <c r="T54" s="57" t="str">
        <f t="shared" si="5"/>
        <v/>
      </c>
      <c r="U54" s="39"/>
      <c r="V54" s="58" t="str">
        <f t="shared" si="244"/>
        <v>ACC</v>
      </c>
      <c r="W54" s="90" t="str">
        <f t="shared" si="221"/>
        <v/>
      </c>
      <c r="X54" s="86" t="str">
        <f t="shared" si="8"/>
        <v/>
      </c>
      <c r="Y54" s="78" t="str">
        <f t="shared" si="9"/>
        <v/>
      </c>
      <c r="Z54" s="79" t="str">
        <f t="shared" si="10"/>
        <v/>
      </c>
      <c r="AA54" s="78" t="str">
        <f>IFERROR(IF(V54="ACC"," ",IF('MAXES+CHART'!$D$16="lbs",MROUND(IF(V54="SQUAT",'MAXES+CHART'!$D$17*Z54, IF(V54="BENCH",'MAXES+CHART'!$D$18*Z54, IF(V54="DEADLIFT",'MAXES+CHART'!$D$19*Z54,))),5),MROUND(IF(V54="SQUAT",'MAXES+CHART'!$D$17*Z54, IF(V54="BENCH",'MAXES+CHART'!$D$18*Z54, IF(V54="DEADLIFT",'MAXES+CHART'!$D$19*Z54,))),2.5))),"")</f>
        <v xml:space="preserve"> </v>
      </c>
      <c r="AC54" s="95"/>
      <c r="AE54" s="121"/>
      <c r="AG54" s="57" t="str">
        <f t="shared" si="11"/>
        <v/>
      </c>
      <c r="AH54" s="57" t="str">
        <f t="shared" si="12"/>
        <v/>
      </c>
      <c r="AI54" s="57" t="str">
        <f t="shared" si="13"/>
        <v/>
      </c>
      <c r="AJ54" s="57" t="str">
        <f t="shared" si="14"/>
        <v/>
      </c>
      <c r="AK54" s="57" t="str">
        <f t="shared" si="15"/>
        <v/>
      </c>
      <c r="AL54" s="57" t="str">
        <f t="shared" si="16"/>
        <v/>
      </c>
      <c r="AN54" s="39"/>
      <c r="AO54" s="58" t="str">
        <f t="shared" si="222"/>
        <v>ACC</v>
      </c>
      <c r="AP54" s="90" t="str">
        <f t="shared" si="223"/>
        <v/>
      </c>
      <c r="AQ54" s="86" t="str">
        <f t="shared" si="19"/>
        <v/>
      </c>
      <c r="AR54" s="78" t="str">
        <f t="shared" si="20"/>
        <v/>
      </c>
      <c r="AS54" s="79" t="str">
        <f t="shared" si="21"/>
        <v/>
      </c>
      <c r="AT54" s="78" t="str">
        <f>IFERROR(IF(AO54="ACC"," ",IF('MAXES+CHART'!$D$16="lbs",MROUND(IF(AO54="SQUAT",'MAXES+CHART'!$D$17*AS54, IF(AO54="BENCH",'MAXES+CHART'!$D$18*AS54, IF(AO54="DEADLIFT",'MAXES+CHART'!$D$19*AS54,))),5),MROUND(IF(AO54="SQUAT",'MAXES+CHART'!$D$17*AS54, IF(AO54="BENCH",'MAXES+CHART'!$D$18*AS54, IF(AO54="DEADLIFT",'MAXES+CHART'!$D$19*AS54,))),2.5))),"")</f>
        <v xml:space="preserve"> </v>
      </c>
      <c r="AV54" s="95"/>
      <c r="AX54" s="121"/>
      <c r="AZ54" s="57" t="str">
        <f t="shared" si="22"/>
        <v/>
      </c>
      <c r="BA54" s="57" t="str">
        <f t="shared" si="23"/>
        <v/>
      </c>
      <c r="BB54" s="57" t="str">
        <f t="shared" si="24"/>
        <v/>
      </c>
      <c r="BC54" s="57" t="str">
        <f t="shared" si="25"/>
        <v/>
      </c>
      <c r="BD54" s="57" t="str">
        <f t="shared" si="26"/>
        <v/>
      </c>
      <c r="BE54" s="57" t="str">
        <f t="shared" si="27"/>
        <v/>
      </c>
      <c r="BG54" s="39"/>
      <c r="BH54" s="58" t="str">
        <f t="shared" si="224"/>
        <v>ACC</v>
      </c>
      <c r="BI54" s="90" t="str">
        <f t="shared" si="225"/>
        <v/>
      </c>
      <c r="BJ54" s="86" t="str">
        <f t="shared" si="30"/>
        <v/>
      </c>
      <c r="BK54" s="78" t="str">
        <f t="shared" si="31"/>
        <v/>
      </c>
      <c r="BL54" s="79" t="str">
        <f t="shared" si="32"/>
        <v/>
      </c>
      <c r="BM54" s="78" t="str">
        <f>IFERROR(IF(BH54="ACC"," ",IF('MAXES+CHART'!$D$16="lbs",MROUND(IF(BH54="SQUAT",'MAXES+CHART'!$D$17*BL54, IF(BH54="BENCH",'MAXES+CHART'!$D$18*BL54, IF(BH54="DEADLIFT",'MAXES+CHART'!$D$19*BL54,))),5),MROUND(IF(BH54="SQUAT",'MAXES+CHART'!$D$17*BL54, IF(BH54="BENCH",'MAXES+CHART'!$D$18*BL54, IF(BH54="DEADLIFT",'MAXES+CHART'!$D$19*BL54,))),2.5))),"")</f>
        <v xml:space="preserve"> </v>
      </c>
      <c r="BO54" s="95"/>
      <c r="BQ54" s="121"/>
      <c r="BS54" s="57" t="str">
        <f t="shared" si="33"/>
        <v/>
      </c>
      <c r="BT54" s="57" t="str">
        <f t="shared" si="34"/>
        <v/>
      </c>
      <c r="BU54" s="57" t="str">
        <f t="shared" si="35"/>
        <v/>
      </c>
      <c r="BV54" s="57" t="str">
        <f t="shared" si="36"/>
        <v/>
      </c>
      <c r="BW54" s="57" t="str">
        <f t="shared" si="37"/>
        <v/>
      </c>
      <c r="BX54" s="57" t="str">
        <f t="shared" si="38"/>
        <v/>
      </c>
      <c r="CA54" s="39"/>
      <c r="CB54" s="58" t="str">
        <f t="shared" si="226"/>
        <v>ACC</v>
      </c>
      <c r="CC54" s="90" t="str">
        <f t="shared" si="227"/>
        <v/>
      </c>
      <c r="CD54" s="86" t="str">
        <f t="shared" si="41"/>
        <v/>
      </c>
      <c r="CE54" s="78" t="str">
        <f t="shared" si="42"/>
        <v/>
      </c>
      <c r="CF54" s="79" t="str">
        <f t="shared" si="43"/>
        <v/>
      </c>
      <c r="CG54" s="78" t="str">
        <f>IFERROR(IF(CB54="ACC"," ",IF('MAXES+CHART'!$D$16="lbs",MROUND(IF(CB54="SQUAT",'MAXES+CHART'!$D$17*CF54, IF(CB54="BENCH",'MAXES+CHART'!$D$18*CF54, IF(CB54="DEADLIFT",'MAXES+CHART'!$D$19*CF54,))),5),MROUND(IF(CB54="SQUAT",'MAXES+CHART'!$D$17*CF54, IF(CB54="BENCH",'MAXES+CHART'!$D$18*CF54, IF(CB54="DEADLIFT",'MAXES+CHART'!$D$19*CF54,))),2.5))),"")</f>
        <v xml:space="preserve"> </v>
      </c>
      <c r="CI54" s="95"/>
      <c r="CK54" s="121"/>
      <c r="CM54" s="57" t="str">
        <f t="shared" si="44"/>
        <v/>
      </c>
      <c r="CN54" s="57" t="str">
        <f t="shared" si="45"/>
        <v/>
      </c>
      <c r="CO54" s="57" t="str">
        <f t="shared" si="46"/>
        <v/>
      </c>
      <c r="CP54" s="57" t="str">
        <f t="shared" si="47"/>
        <v/>
      </c>
      <c r="CQ54" s="57" t="str">
        <f t="shared" si="48"/>
        <v/>
      </c>
      <c r="CR54" s="57" t="str">
        <f t="shared" si="49"/>
        <v/>
      </c>
      <c r="CS54" s="39"/>
      <c r="CT54" s="58" t="str">
        <f t="shared" si="228"/>
        <v>ACC</v>
      </c>
      <c r="CU54" s="90" t="str">
        <f t="shared" si="229"/>
        <v/>
      </c>
      <c r="CV54" s="86" t="str">
        <f t="shared" si="52"/>
        <v/>
      </c>
      <c r="CW54" s="78" t="str">
        <f t="shared" si="53"/>
        <v/>
      </c>
      <c r="CX54" s="79" t="str">
        <f t="shared" si="54"/>
        <v/>
      </c>
      <c r="CY54" s="78" t="str">
        <f>IFERROR(IF(CT54="ACC"," ",IF('MAXES+CHART'!$D$16="lbs",MROUND(IF(CT54="SQUAT",'MAXES+CHART'!$D$17*CX54, IF(CT54="BENCH",'MAXES+CHART'!$D$18*CX54, IF(CT54="DEADLIFT",'MAXES+CHART'!$D$19*CX54,))),5),MROUND(IF(CT54="SQUAT",'MAXES+CHART'!$D$17*CX54, IF(CT54="BENCH",'MAXES+CHART'!$D$18*CX54, IF(CT54="DEADLIFT",'MAXES+CHART'!$D$19*CX54,))),2.5))),"")</f>
        <v xml:space="preserve"> </v>
      </c>
      <c r="DA54" s="95"/>
      <c r="DC54" s="121"/>
      <c r="DE54" s="57" t="str">
        <f t="shared" si="55"/>
        <v/>
      </c>
      <c r="DF54" s="57" t="str">
        <f t="shared" si="56"/>
        <v/>
      </c>
      <c r="DG54" s="57" t="str">
        <f t="shared" si="57"/>
        <v/>
      </c>
      <c r="DH54" s="57" t="str">
        <f t="shared" si="58"/>
        <v/>
      </c>
      <c r="DI54" s="57" t="str">
        <f t="shared" si="59"/>
        <v/>
      </c>
      <c r="DJ54" s="57" t="str">
        <f t="shared" si="60"/>
        <v/>
      </c>
      <c r="DL54" s="39"/>
      <c r="DM54" s="58" t="str">
        <f t="shared" si="230"/>
        <v>ACC</v>
      </c>
      <c r="DN54" s="90" t="str">
        <f t="shared" si="231"/>
        <v/>
      </c>
      <c r="DO54" s="86" t="str">
        <f t="shared" si="63"/>
        <v/>
      </c>
      <c r="DP54" s="78" t="str">
        <f t="shared" si="64"/>
        <v/>
      </c>
      <c r="DQ54" s="79" t="str">
        <f t="shared" si="65"/>
        <v/>
      </c>
      <c r="DR54" s="78" t="str">
        <f>IFERROR(IF(DM54="ACC"," ",IF('MAXES+CHART'!$D$16="lbs",MROUND(IF(DM54="SQUAT",'MAXES+CHART'!$D$17*DQ54, IF(DM54="BENCH",'MAXES+CHART'!$D$18*DQ54, IF(DM54="DEADLIFT",'MAXES+CHART'!$D$19*DQ54,))),5),MROUND(IF(DM54="SQUAT",'MAXES+CHART'!$D$17*DQ54, IF(DM54="BENCH",'MAXES+CHART'!$D$18*DQ54, IF(DM54="DEADLIFT",'MAXES+CHART'!$D$19*DQ54,))),2.5))),"")</f>
        <v xml:space="preserve"> </v>
      </c>
      <c r="DT54" s="95"/>
      <c r="DV54" s="121"/>
      <c r="DX54" s="57" t="str">
        <f t="shared" si="66"/>
        <v/>
      </c>
      <c r="DY54" s="57" t="str">
        <f t="shared" si="67"/>
        <v/>
      </c>
      <c r="DZ54" s="57" t="str">
        <f t="shared" si="68"/>
        <v/>
      </c>
      <c r="EA54" s="57" t="str">
        <f t="shared" si="69"/>
        <v/>
      </c>
      <c r="EB54" s="57" t="str">
        <f t="shared" si="70"/>
        <v/>
      </c>
      <c r="EC54" s="57" t="str">
        <f t="shared" si="71"/>
        <v/>
      </c>
      <c r="EE54" s="39"/>
      <c r="EF54" s="58" t="str">
        <f t="shared" si="232"/>
        <v>ACC</v>
      </c>
      <c r="EG54" s="90" t="str">
        <f t="shared" si="233"/>
        <v/>
      </c>
      <c r="EH54" s="86" t="str">
        <f t="shared" si="125"/>
        <v/>
      </c>
      <c r="EI54" s="78" t="str">
        <f t="shared" si="126"/>
        <v/>
      </c>
      <c r="EJ54" s="79" t="str">
        <f t="shared" si="127"/>
        <v/>
      </c>
      <c r="EK54" s="78" t="str">
        <f>IFERROR(IF(EF54="ACC"," ",IF('MAXES+CHART'!$D$16="lbs",MROUND(IF(EF54="SQUAT",'MAXES+CHART'!$D$17*EJ54, IF(EF54="BENCH",'MAXES+CHART'!$D$18*EJ54, IF(EF54="DEADLIFT",'MAXES+CHART'!$D$19*EJ54,))),5),MROUND(IF(EF54="SQUAT",'MAXES+CHART'!$D$17*EJ54, IF(EF54="BENCH",'MAXES+CHART'!$D$18*EJ54, IF(EF54="DEADLIFT",'MAXES+CHART'!$D$19*EJ54,))),2.5))),"")</f>
        <v xml:space="preserve"> </v>
      </c>
      <c r="EM54" s="95"/>
      <c r="EO54" s="121"/>
      <c r="EQ54" s="57" t="str">
        <f t="shared" si="74"/>
        <v/>
      </c>
      <c r="ER54" s="57" t="str">
        <f t="shared" si="75"/>
        <v/>
      </c>
      <c r="ES54" s="57" t="str">
        <f t="shared" si="76"/>
        <v/>
      </c>
      <c r="ET54" s="57" t="str">
        <f t="shared" si="77"/>
        <v/>
      </c>
      <c r="EU54" s="57" t="str">
        <f t="shared" si="78"/>
        <v/>
      </c>
      <c r="EV54" s="57" t="str">
        <f t="shared" si="79"/>
        <v/>
      </c>
      <c r="EY54" s="39"/>
      <c r="EZ54" s="58" t="str">
        <f t="shared" si="234"/>
        <v>ACC</v>
      </c>
      <c r="FA54" s="90" t="str">
        <f t="shared" si="235"/>
        <v/>
      </c>
      <c r="FB54" s="86" t="str">
        <f t="shared" si="82"/>
        <v/>
      </c>
      <c r="FC54" s="78" t="str">
        <f t="shared" si="83"/>
        <v/>
      </c>
      <c r="FD54" s="79" t="str">
        <f t="shared" si="84"/>
        <v/>
      </c>
      <c r="FE54" s="78" t="str">
        <f>IFERROR(IF(EZ54="ACC"," ",IF('MAXES+CHART'!$D$16="lbs",MROUND(IF(EZ54="SQUAT",'MAXES+CHART'!$D$17*FD54, IF(EZ54="BENCH",'MAXES+CHART'!$D$18*FD54, IF(EZ54="DEADLIFT",'MAXES+CHART'!$D$19*FD54,))),5),MROUND(IF(EZ54="SQUAT",'MAXES+CHART'!$D$17*FD54, IF(EZ54="BENCH",'MAXES+CHART'!$D$18*FD54, IF(EZ54="DEADLIFT",'MAXES+CHART'!$D$19*FD54,))),2.5))),"")</f>
        <v xml:space="preserve"> </v>
      </c>
      <c r="FG54" s="124"/>
      <c r="FI54" s="121"/>
      <c r="FK54" s="57" t="str">
        <f t="shared" si="85"/>
        <v/>
      </c>
      <c r="FL54" s="57" t="str">
        <f t="shared" si="86"/>
        <v/>
      </c>
      <c r="FM54" s="57" t="str">
        <f t="shared" si="87"/>
        <v/>
      </c>
      <c r="FN54" s="57" t="str">
        <f t="shared" si="88"/>
        <v/>
      </c>
      <c r="FO54" s="57" t="str">
        <f t="shared" si="89"/>
        <v/>
      </c>
      <c r="FP54" s="57" t="str">
        <f t="shared" si="90"/>
        <v/>
      </c>
      <c r="FQ54" s="39"/>
      <c r="FR54" s="58" t="str">
        <f t="shared" si="236"/>
        <v>ACC</v>
      </c>
      <c r="FS54" s="90" t="str">
        <f t="shared" si="237"/>
        <v/>
      </c>
      <c r="FT54" s="86" t="str">
        <f t="shared" si="93"/>
        <v/>
      </c>
      <c r="FU54" s="78" t="str">
        <f t="shared" si="94"/>
        <v/>
      </c>
      <c r="FV54" s="79" t="str">
        <f t="shared" si="95"/>
        <v/>
      </c>
      <c r="FW54" s="78" t="str">
        <f>IFERROR(IF(FR54="ACC"," ",IF('MAXES+CHART'!$D$16="lbs",MROUND(IF(FR54="SQUAT",'MAXES+CHART'!$D$17*FV54, IF(FR54="BENCH",'MAXES+CHART'!$D$18*FV54, IF(FR54="DEADLIFT",'MAXES+CHART'!$D$19*FV54,))),5),MROUND(IF(FR54="SQUAT",'MAXES+CHART'!$D$17*FV54, IF(FR54="BENCH",'MAXES+CHART'!$D$18*FV54, IF(FR54="DEADLIFT",'MAXES+CHART'!$D$19*FV54,))),2.5))),"")</f>
        <v xml:space="preserve"> </v>
      </c>
      <c r="FY54" s="95"/>
      <c r="GA54" s="121"/>
      <c r="GC54" s="57" t="str">
        <f t="shared" si="96"/>
        <v/>
      </c>
      <c r="GD54" s="57" t="str">
        <f t="shared" si="97"/>
        <v/>
      </c>
      <c r="GE54" s="57" t="str">
        <f t="shared" si="98"/>
        <v/>
      </c>
      <c r="GF54" s="57" t="str">
        <f t="shared" si="99"/>
        <v/>
      </c>
      <c r="GG54" s="57" t="str">
        <f t="shared" si="100"/>
        <v/>
      </c>
      <c r="GH54" s="57" t="str">
        <f t="shared" si="101"/>
        <v/>
      </c>
      <c r="GJ54" s="39"/>
      <c r="GK54" s="58" t="str">
        <f t="shared" si="238"/>
        <v>ACC</v>
      </c>
      <c r="GL54" s="90" t="str">
        <f t="shared" si="239"/>
        <v/>
      </c>
      <c r="GM54" s="86" t="str">
        <f t="shared" si="104"/>
        <v/>
      </c>
      <c r="GN54" s="78" t="str">
        <f t="shared" si="105"/>
        <v/>
      </c>
      <c r="GO54" s="79" t="str">
        <f t="shared" si="106"/>
        <v/>
      </c>
      <c r="GP54" s="78" t="str">
        <f>IFERROR(IF(GK54="ACC"," ",IF('MAXES+CHART'!$D$16="lbs",MROUND(IF(GK54="SQUAT",'MAXES+CHART'!$D$17*GO54, IF(GK54="BENCH",'MAXES+CHART'!$D$18*GO54, IF(GK54="DEADLIFT",'MAXES+CHART'!$D$19*GO54,))),5),MROUND(IF(GK54="SQUAT",'MAXES+CHART'!$D$17*GO54, IF(GK54="BENCH",'MAXES+CHART'!$D$18*GO54, IF(GK54="DEADLIFT",'MAXES+CHART'!$D$19*GO54,))),2.5))),"")</f>
        <v xml:space="preserve"> </v>
      </c>
      <c r="GR54" s="95"/>
      <c r="GT54" s="121"/>
      <c r="GV54" s="57" t="str">
        <f t="shared" si="107"/>
        <v/>
      </c>
      <c r="GW54" s="57" t="str">
        <f t="shared" si="108"/>
        <v/>
      </c>
      <c r="GX54" s="57" t="str">
        <f t="shared" si="109"/>
        <v/>
      </c>
      <c r="GY54" s="57" t="str">
        <f t="shared" si="110"/>
        <v/>
      </c>
      <c r="GZ54" s="57" t="str">
        <f t="shared" si="111"/>
        <v/>
      </c>
      <c r="HA54" s="57" t="str">
        <f t="shared" si="112"/>
        <v/>
      </c>
      <c r="HC54" s="39"/>
      <c r="HD54" s="58" t="str">
        <f t="shared" si="240"/>
        <v>ACC</v>
      </c>
      <c r="HE54" s="90" t="str">
        <f t="shared" si="241"/>
        <v/>
      </c>
      <c r="HF54" s="86" t="str">
        <f t="shared" si="115"/>
        <v/>
      </c>
      <c r="HG54" s="78" t="str">
        <f t="shared" si="116"/>
        <v/>
      </c>
      <c r="HH54" s="79" t="str">
        <f t="shared" si="117"/>
        <v/>
      </c>
      <c r="HI54" s="78" t="str">
        <f>IFERROR(IF(HD54="ACC"," ",IF('MAXES+CHART'!$D$16="lbs",MROUND(IF(HD54="SQUAT",'MAXES+CHART'!$D$17*HH54, IF(HD54="BENCH",'MAXES+CHART'!$D$18*HH54, IF(HD54="DEADLIFT",'MAXES+CHART'!$D$19*HH54,))),5),MROUND(IF(HD54="SQUAT",'MAXES+CHART'!$D$17*HH54, IF(HD54="BENCH",'MAXES+CHART'!$D$18*HH54, IF(HD54="DEADLIFT",'MAXES+CHART'!$D$19*HH54,))),2.5))),"")</f>
        <v xml:space="preserve"> </v>
      </c>
      <c r="HK54" s="95"/>
      <c r="HM54" s="121"/>
      <c r="HO54" s="57" t="str">
        <f t="shared" si="118"/>
        <v/>
      </c>
      <c r="HP54" s="57" t="str">
        <f t="shared" si="119"/>
        <v/>
      </c>
      <c r="HQ54" s="57" t="str">
        <f t="shared" si="120"/>
        <v/>
      </c>
      <c r="HR54" s="57" t="str">
        <f t="shared" si="121"/>
        <v/>
      </c>
      <c r="HS54" s="57" t="str">
        <f t="shared" si="122"/>
        <v/>
      </c>
      <c r="HT54" s="57" t="str">
        <f t="shared" si="123"/>
        <v/>
      </c>
    </row>
    <row r="55" spans="3:228" outlineLevel="1" collapsed="1">
      <c r="CT55" s="45" t="str">
        <f t="shared" si="135"/>
        <v/>
      </c>
      <c r="CU55" s="45" t="str">
        <f t="shared" si="136"/>
        <v/>
      </c>
      <c r="CV55" s="41" t="str">
        <f t="shared" si="52"/>
        <v/>
      </c>
      <c r="CW55" s="41" t="str">
        <f t="shared" si="53"/>
        <v/>
      </c>
      <c r="CX55" s="41" t="str">
        <f t="shared" si="54"/>
        <v/>
      </c>
      <c r="CY55" s="41" t="str">
        <f>IFERROR(IF(CT55="ACC"," ",IF('MAXES+CHART'!$D$16="lbs",MROUND(IF(CT55="SQUAT",'MAXES+CHART'!$D$17*CX55, IF(CT55="BENCH",'MAXES+CHART'!$D$18*CX55, IF(CT55="DEADLIFT",'MAXES+CHART'!$D$19*CX55,))),5),MROUND(IF(CT55="SQUAT",'MAXES+CHART'!$D$17*CX55, IF(CT55="BENCH",'MAXES+CHART'!$D$18*CX55, IF(CT55="DEADLIFT",'MAXES+CHART'!$D$19*CX55,))),2.5))),"")</f>
        <v/>
      </c>
      <c r="DM55" s="45" t="str">
        <f t="shared" si="137"/>
        <v/>
      </c>
      <c r="DN55" s="45" t="str">
        <f t="shared" si="138"/>
        <v/>
      </c>
      <c r="DO55" s="41" t="str">
        <f t="shared" si="63"/>
        <v/>
      </c>
      <c r="DP55" s="41" t="str">
        <f t="shared" si="64"/>
        <v/>
      </c>
      <c r="DQ55" s="41" t="str">
        <f t="shared" si="65"/>
        <v/>
      </c>
      <c r="DR55" s="41" t="str">
        <f>IFERROR(IF(DM55="ACC"," ",IF('MAXES+CHART'!$D$16="lbs",MROUND(IF(DM55="SQUAT",'MAXES+CHART'!$D$17*DQ55, IF(DM55="BENCH",'MAXES+CHART'!$D$18*DQ55, IF(DM55="DEADLIFT",'MAXES+CHART'!$D$19*DQ55,))),5),MROUND(IF(DM55="SQUAT",'MAXES+CHART'!$D$17*DQ55, IF(DM55="BENCH",'MAXES+CHART'!$D$18*DQ55, IF(DM55="DEADLIFT",'MAXES+CHART'!$D$19*DQ55,))),2.5))),"")</f>
        <v/>
      </c>
      <c r="EF55" s="45" t="str">
        <f t="shared" si="139"/>
        <v/>
      </c>
      <c r="EG55" s="45" t="str">
        <f t="shared" si="140"/>
        <v/>
      </c>
      <c r="EH55" s="41" t="str">
        <f t="shared" si="125"/>
        <v/>
      </c>
      <c r="EI55" s="41" t="str">
        <f t="shared" si="126"/>
        <v/>
      </c>
      <c r="EJ55" s="41" t="str">
        <f t="shared" si="127"/>
        <v/>
      </c>
      <c r="EK55" s="41" t="str">
        <f>IFERROR(IF(EF55="ACC"," ",IF('MAXES+CHART'!$D$16="lbs",MROUND(IF(EF55="SQUAT",'MAXES+CHART'!$D$17*EJ55, IF(EF55="BENCH",'MAXES+CHART'!$D$18*EJ55, IF(EF55="DEADLIFT",'MAXES+CHART'!$D$19*EJ55,))),5),MROUND(IF(EF55="SQUAT",'MAXES+CHART'!$D$17*EJ55, IF(EF55="BENCH",'MAXES+CHART'!$D$18*EJ55, IF(EF55="DEADLIFT",'MAXES+CHART'!$D$19*EJ55,))),2.5))),"")</f>
        <v/>
      </c>
      <c r="FG55" s="126"/>
      <c r="FR55" s="45" t="str">
        <f t="shared" si="142"/>
        <v/>
      </c>
      <c r="FS55" s="45" t="str">
        <f t="shared" si="143"/>
        <v/>
      </c>
      <c r="FT55" s="41" t="str">
        <f t="shared" si="93"/>
        <v/>
      </c>
      <c r="FU55" s="41" t="str">
        <f t="shared" si="94"/>
        <v/>
      </c>
      <c r="FV55" s="41" t="str">
        <f t="shared" si="95"/>
        <v/>
      </c>
      <c r="FW55" s="41" t="str">
        <f>IFERROR(IF(FR55="ACC"," ",IF('MAXES+CHART'!$D$16="lbs",MROUND(IF(FR55="SQUAT",'MAXES+CHART'!$D$17*FV55, IF(FR55="BENCH",'MAXES+CHART'!$D$18*FV55, IF(FR55="DEADLIFT",'MAXES+CHART'!$D$19*FV55,))),5),MROUND(IF(FR55="SQUAT",'MAXES+CHART'!$D$17*FV55, IF(FR55="BENCH",'MAXES+CHART'!$D$18*FV55, IF(FR55="DEADLIFT",'MAXES+CHART'!$D$19*FV55,))),2.5))),"")</f>
        <v/>
      </c>
      <c r="GK55" s="45" t="str">
        <f t="shared" si="144"/>
        <v/>
      </c>
      <c r="GL55" s="45" t="str">
        <f t="shared" si="145"/>
        <v/>
      </c>
      <c r="GM55" s="41" t="str">
        <f t="shared" si="104"/>
        <v/>
      </c>
      <c r="GN55" s="41" t="str">
        <f t="shared" si="105"/>
        <v/>
      </c>
      <c r="GO55" s="41" t="str">
        <f t="shared" si="106"/>
        <v/>
      </c>
      <c r="GP55" s="41" t="str">
        <f>IFERROR(IF(GK55="ACC"," ",IF('MAXES+CHART'!$D$16="lbs",MROUND(IF(GK55="SQUAT",'MAXES+CHART'!$D$17*GO55, IF(GK55="BENCH",'MAXES+CHART'!$D$18*GO55, IF(GK55="DEADLIFT",'MAXES+CHART'!$D$19*GO55,))),5),MROUND(IF(GK55="SQUAT",'MAXES+CHART'!$D$17*GO55, IF(GK55="BENCH",'MAXES+CHART'!$D$18*GO55, IF(GK55="DEADLIFT",'MAXES+CHART'!$D$19*GO55,))),2.5))),"")</f>
        <v/>
      </c>
      <c r="HD55" s="45" t="str">
        <f t="shared" si="146"/>
        <v/>
      </c>
      <c r="HE55" s="45" t="str">
        <f t="shared" si="147"/>
        <v/>
      </c>
      <c r="HF55" s="41" t="str">
        <f t="shared" si="115"/>
        <v/>
      </c>
      <c r="HG55" s="41" t="str">
        <f t="shared" si="116"/>
        <v/>
      </c>
      <c r="HH55" s="41" t="str">
        <f t="shared" si="117"/>
        <v/>
      </c>
      <c r="HI55" s="41" t="str">
        <f>IFERROR(IF(HD55="ACC"," ",IF('MAXES+CHART'!$D$16="lbs",MROUND(IF(HD55="SQUAT",'MAXES+CHART'!$D$17*HH55, IF(HD55="BENCH",'MAXES+CHART'!$D$18*HH55, IF(HD55="DEADLIFT",'MAXES+CHART'!$D$19*HH55,))),5),MROUND(IF(HD55="SQUAT",'MAXES+CHART'!$D$17*HH55, IF(HD55="BENCH",'MAXES+CHART'!$D$18*HH55, IF(HD55="DEADLIFT",'MAXES+CHART'!$D$19*HH55,))),2.5))),"")</f>
        <v/>
      </c>
    </row>
    <row r="56" spans="3:228">
      <c r="CT56" s="45" t="str">
        <f t="shared" si="135"/>
        <v/>
      </c>
      <c r="CU56" s="45" t="str">
        <f t="shared" si="136"/>
        <v/>
      </c>
      <c r="CV56" s="41" t="str">
        <f t="shared" si="52"/>
        <v/>
      </c>
      <c r="CW56" s="41" t="str">
        <f t="shared" si="53"/>
        <v/>
      </c>
      <c r="CX56" s="41" t="str">
        <f t="shared" si="54"/>
        <v/>
      </c>
      <c r="CY56" s="41" t="str">
        <f>IFERROR(IF(CT56="ACC"," ",IF('MAXES+CHART'!$D$16="lbs",MROUND(IF(CT56="SQUAT",'MAXES+CHART'!$D$17*CX56, IF(CT56="BENCH",'MAXES+CHART'!$D$18*CX56, IF(CT56="DEADLIFT",'MAXES+CHART'!$D$19*CX56,))),5),MROUND(IF(CT56="SQUAT",'MAXES+CHART'!$D$17*CX56, IF(CT56="BENCH",'MAXES+CHART'!$D$18*CX56, IF(CT56="DEADLIFT",'MAXES+CHART'!$D$19*CX56,))),2.5))),"")</f>
        <v/>
      </c>
      <c r="DM56" s="45" t="str">
        <f t="shared" si="137"/>
        <v/>
      </c>
      <c r="DN56" s="45" t="str">
        <f t="shared" si="138"/>
        <v/>
      </c>
      <c r="DO56" s="41" t="str">
        <f t="shared" si="63"/>
        <v/>
      </c>
      <c r="DP56" s="41" t="str">
        <f t="shared" si="64"/>
        <v/>
      </c>
      <c r="DQ56" s="41" t="str">
        <f t="shared" si="65"/>
        <v/>
      </c>
      <c r="DR56" s="41" t="str">
        <f>IFERROR(IF(DM56="ACC"," ",IF('MAXES+CHART'!$D$16="lbs",MROUND(IF(DM56="SQUAT",'MAXES+CHART'!$D$17*DQ56, IF(DM56="BENCH",'MAXES+CHART'!$D$18*DQ56, IF(DM56="DEADLIFT",'MAXES+CHART'!$D$19*DQ56,))),5),MROUND(IF(DM56="SQUAT",'MAXES+CHART'!$D$17*DQ56, IF(DM56="BENCH",'MAXES+CHART'!$D$18*DQ56, IF(DM56="DEADLIFT",'MAXES+CHART'!$D$19*DQ56,))),2.5))),"")</f>
        <v/>
      </c>
      <c r="EF56" s="45" t="str">
        <f t="shared" si="139"/>
        <v/>
      </c>
      <c r="EG56" s="45" t="str">
        <f t="shared" si="140"/>
        <v/>
      </c>
      <c r="EH56" s="41" t="str">
        <f t="shared" si="125"/>
        <v/>
      </c>
      <c r="EI56" s="41" t="str">
        <f t="shared" si="126"/>
        <v/>
      </c>
      <c r="EJ56" s="41" t="str">
        <f t="shared" si="127"/>
        <v/>
      </c>
      <c r="EK56" s="41" t="str">
        <f>IFERROR(IF(EF56="ACC"," ",IF('MAXES+CHART'!$D$16="lbs",MROUND(IF(EF56="SQUAT",'MAXES+CHART'!$D$17*EJ56, IF(EF56="BENCH",'MAXES+CHART'!$D$18*EJ56, IF(EF56="DEADLIFT",'MAXES+CHART'!$D$19*EJ56,))),5),MROUND(IF(EF56="SQUAT",'MAXES+CHART'!$D$17*EJ56, IF(EF56="BENCH",'MAXES+CHART'!$D$18*EJ56, IF(EF56="DEADLIFT",'MAXES+CHART'!$D$19*EJ56,))),2.5))),"")</f>
        <v/>
      </c>
      <c r="FG56" s="126"/>
      <c r="FR56" s="45" t="str">
        <f t="shared" si="142"/>
        <v/>
      </c>
      <c r="FS56" s="45" t="str">
        <f t="shared" si="143"/>
        <v/>
      </c>
      <c r="FT56" s="41" t="str">
        <f t="shared" si="93"/>
        <v/>
      </c>
      <c r="FU56" s="41" t="str">
        <f t="shared" si="94"/>
        <v/>
      </c>
      <c r="FV56" s="41" t="str">
        <f t="shared" si="95"/>
        <v/>
      </c>
      <c r="FW56" s="41" t="str">
        <f>IFERROR(IF(FR56="ACC"," ",IF('MAXES+CHART'!$D$16="lbs",MROUND(IF(FR56="SQUAT",'MAXES+CHART'!$D$17*FV56, IF(FR56="BENCH",'MAXES+CHART'!$D$18*FV56, IF(FR56="DEADLIFT",'MAXES+CHART'!$D$19*FV56,))),5),MROUND(IF(FR56="SQUAT",'MAXES+CHART'!$D$17*FV56, IF(FR56="BENCH",'MAXES+CHART'!$D$18*FV56, IF(FR56="DEADLIFT",'MAXES+CHART'!$D$19*FV56,))),2.5))),"")</f>
        <v/>
      </c>
      <c r="GK56" s="45" t="str">
        <f t="shared" si="144"/>
        <v/>
      </c>
      <c r="GL56" s="45" t="str">
        <f t="shared" si="145"/>
        <v/>
      </c>
      <c r="GM56" s="41" t="str">
        <f t="shared" si="104"/>
        <v/>
      </c>
      <c r="GN56" s="41" t="str">
        <f t="shared" si="105"/>
        <v/>
      </c>
      <c r="GO56" s="41" t="str">
        <f t="shared" si="106"/>
        <v/>
      </c>
      <c r="GP56" s="41" t="str">
        <f>IFERROR(IF(GK56="ACC"," ",IF('MAXES+CHART'!$D$16="lbs",MROUND(IF(GK56="SQUAT",'MAXES+CHART'!$D$17*GO56, IF(GK56="BENCH",'MAXES+CHART'!$D$18*GO56, IF(GK56="DEADLIFT",'MAXES+CHART'!$D$19*GO56,))),5),MROUND(IF(GK56="SQUAT",'MAXES+CHART'!$D$17*GO56, IF(GK56="BENCH",'MAXES+CHART'!$D$18*GO56, IF(GK56="DEADLIFT",'MAXES+CHART'!$D$19*GO56,))),2.5))),"")</f>
        <v/>
      </c>
      <c r="HD56" s="45" t="str">
        <f t="shared" si="146"/>
        <v/>
      </c>
      <c r="HE56" s="45" t="str">
        <f t="shared" si="147"/>
        <v/>
      </c>
      <c r="HF56" s="41" t="str">
        <f t="shared" si="115"/>
        <v/>
      </c>
      <c r="HG56" s="41" t="str">
        <f t="shared" si="116"/>
        <v/>
      </c>
      <c r="HH56" s="41" t="str">
        <f t="shared" si="117"/>
        <v/>
      </c>
      <c r="HI56" s="41" t="str">
        <f>IFERROR(IF(HD56="ACC"," ",IF('MAXES+CHART'!$D$16="lbs",MROUND(IF(HD56="SQUAT",'MAXES+CHART'!$D$17*HH56, IF(HD56="BENCH",'MAXES+CHART'!$D$18*HH56, IF(HD56="DEADLIFT",'MAXES+CHART'!$D$19*HH56,))),5),MROUND(IF(HD56="SQUAT",'MAXES+CHART'!$D$17*HH56, IF(HD56="BENCH",'MAXES+CHART'!$D$18*HH56, IF(HD56="DEADLIFT",'MAXES+CHART'!$D$19*HH56,))),2.5))),"")</f>
        <v/>
      </c>
    </row>
    <row r="57" spans="3:228">
      <c r="D57" s="47" t="s">
        <v>17</v>
      </c>
      <c r="O57" s="59"/>
      <c r="P57" s="59"/>
      <c r="Q57" s="59"/>
      <c r="R57" s="59"/>
      <c r="S57" s="59"/>
      <c r="T57" s="59"/>
      <c r="V57" s="47" t="s">
        <v>17</v>
      </c>
      <c r="AG57" s="59"/>
      <c r="AH57" s="59"/>
      <c r="AI57" s="59"/>
      <c r="AJ57" s="59"/>
      <c r="AK57" s="59"/>
      <c r="AL57" s="59"/>
      <c r="AO57" s="47" t="s">
        <v>17</v>
      </c>
      <c r="AZ57" s="59"/>
      <c r="BA57" s="59"/>
      <c r="BB57" s="59"/>
      <c r="BC57" s="59"/>
      <c r="BD57" s="59"/>
      <c r="BE57" s="59"/>
      <c r="BH57" s="47" t="s">
        <v>17</v>
      </c>
      <c r="BS57" s="59"/>
      <c r="BT57" s="59"/>
      <c r="BU57" s="59"/>
      <c r="BV57" s="59"/>
      <c r="BW57" s="59"/>
      <c r="BX57" s="59"/>
      <c r="CB57" s="47" t="s">
        <v>17</v>
      </c>
      <c r="CM57" s="59"/>
      <c r="CN57" s="59"/>
      <c r="CO57" s="59"/>
      <c r="CP57" s="59"/>
      <c r="CQ57" s="59"/>
      <c r="CR57" s="59"/>
      <c r="CT57" s="47" t="str">
        <f t="shared" si="135"/>
        <v>DAY 2</v>
      </c>
      <c r="CU57" s="45" t="str">
        <f t="shared" si="136"/>
        <v/>
      </c>
      <c r="CV57" s="41" t="str">
        <f t="shared" si="52"/>
        <v/>
      </c>
      <c r="CW57" s="41" t="str">
        <f t="shared" si="53"/>
        <v/>
      </c>
      <c r="CX57" s="41" t="str">
        <f t="shared" si="54"/>
        <v/>
      </c>
      <c r="CY57" s="41" t="str">
        <f>IFERROR(IF(CT57="ACC"," ",IF('MAXES+CHART'!$D$16="lbs",MROUND(IF(CT57="SQUAT",'MAXES+CHART'!$D$17*CX57, IF(CT57="BENCH",'MAXES+CHART'!$D$18*CX57, IF(CT57="DEADLIFT",'MAXES+CHART'!$D$19*CX57,))),5),MROUND(IF(CT57="SQUAT",'MAXES+CHART'!$D$17*CX57, IF(CT57="BENCH",'MAXES+CHART'!$D$18*CX57, IF(CT57="DEADLIFT",'MAXES+CHART'!$D$19*CX57,))),2.5))),"")</f>
        <v/>
      </c>
      <c r="DE57" s="59"/>
      <c r="DF57" s="59"/>
      <c r="DG57" s="59"/>
      <c r="DH57" s="59"/>
      <c r="DI57" s="59"/>
      <c r="DJ57" s="59"/>
      <c r="DM57" s="47" t="str">
        <f t="shared" si="137"/>
        <v>DAY 2</v>
      </c>
      <c r="DN57" s="45" t="str">
        <f t="shared" si="138"/>
        <v/>
      </c>
      <c r="DO57" s="41" t="str">
        <f t="shared" si="63"/>
        <v/>
      </c>
      <c r="DP57" s="41" t="str">
        <f t="shared" si="64"/>
        <v/>
      </c>
      <c r="DQ57" s="41" t="str">
        <f t="shared" si="65"/>
        <v/>
      </c>
      <c r="DR57" s="41" t="str">
        <f>IFERROR(IF(DM57="ACC"," ",IF('MAXES+CHART'!$D$16="lbs",MROUND(IF(DM57="SQUAT",'MAXES+CHART'!$D$17*DQ57, IF(DM57="BENCH",'MAXES+CHART'!$D$18*DQ57, IF(DM57="DEADLIFT",'MAXES+CHART'!$D$19*DQ57,))),5),MROUND(IF(DM57="SQUAT",'MAXES+CHART'!$D$17*DQ57, IF(DM57="BENCH",'MAXES+CHART'!$D$18*DQ57, IF(DM57="DEADLIFT",'MAXES+CHART'!$D$19*DQ57,))),2.5))),"")</f>
        <v/>
      </c>
      <c r="DX57" s="59"/>
      <c r="DY57" s="59"/>
      <c r="DZ57" s="59"/>
      <c r="EA57" s="59"/>
      <c r="EB57" s="59"/>
      <c r="EC57" s="59"/>
      <c r="EF57" s="47" t="str">
        <f t="shared" si="139"/>
        <v>DAY 2</v>
      </c>
      <c r="EG57" s="45" t="str">
        <f t="shared" si="140"/>
        <v/>
      </c>
      <c r="EH57" s="41" t="str">
        <f t="shared" si="125"/>
        <v/>
      </c>
      <c r="EI57" s="41" t="str">
        <f t="shared" si="126"/>
        <v/>
      </c>
      <c r="EJ57" s="41" t="str">
        <f t="shared" si="127"/>
        <v/>
      </c>
      <c r="EK57" s="41" t="str">
        <f>IFERROR(IF(EF57="ACC"," ",IF('MAXES+CHART'!$D$16="lbs",MROUND(IF(EF57="SQUAT",'MAXES+CHART'!$D$17*EJ57, IF(EF57="BENCH",'MAXES+CHART'!$D$18*EJ57, IF(EF57="DEADLIFT",'MAXES+CHART'!$D$19*EJ57,))),5),MROUND(IF(EF57="SQUAT",'MAXES+CHART'!$D$17*EJ57, IF(EF57="BENCH",'MAXES+CHART'!$D$18*EJ57, IF(EF57="DEADLIFT",'MAXES+CHART'!$D$19*EJ57,))),2.5))),"")</f>
        <v/>
      </c>
      <c r="EQ57" s="59"/>
      <c r="ER57" s="59"/>
      <c r="ES57" s="59"/>
      <c r="ET57" s="59"/>
      <c r="EU57" s="59"/>
      <c r="EV57" s="59"/>
      <c r="EZ57" s="47" t="s">
        <v>17</v>
      </c>
      <c r="FG57" s="126"/>
      <c r="FK57" s="59"/>
      <c r="FL57" s="59"/>
      <c r="FM57" s="59"/>
      <c r="FN57" s="59"/>
      <c r="FO57" s="59"/>
      <c r="FP57" s="59"/>
      <c r="FR57" s="47" t="str">
        <f t="shared" si="142"/>
        <v>DAY 2</v>
      </c>
      <c r="FS57" s="45" t="str">
        <f t="shared" si="143"/>
        <v/>
      </c>
      <c r="FT57" s="41" t="str">
        <f t="shared" si="93"/>
        <v/>
      </c>
      <c r="FU57" s="41" t="str">
        <f t="shared" si="94"/>
        <v/>
      </c>
      <c r="FV57" s="41" t="str">
        <f t="shared" si="95"/>
        <v/>
      </c>
      <c r="FW57" s="41" t="str">
        <f>IFERROR(IF(FR57="ACC"," ",IF('MAXES+CHART'!$D$16="lbs",MROUND(IF(FR57="SQUAT",'MAXES+CHART'!$D$17*FV57, IF(FR57="BENCH",'MAXES+CHART'!$D$18*FV57, IF(FR57="DEADLIFT",'MAXES+CHART'!$D$19*FV57,))),5),MROUND(IF(FR57="SQUAT",'MAXES+CHART'!$D$17*FV57, IF(FR57="BENCH",'MAXES+CHART'!$D$18*FV57, IF(FR57="DEADLIFT",'MAXES+CHART'!$D$19*FV57,))),2.5))),"")</f>
        <v/>
      </c>
      <c r="GC57" s="59"/>
      <c r="GD57" s="59"/>
      <c r="GE57" s="59"/>
      <c r="GF57" s="59"/>
      <c r="GG57" s="59"/>
      <c r="GH57" s="59"/>
      <c r="GK57" s="47" t="str">
        <f t="shared" si="144"/>
        <v>DAY 2</v>
      </c>
      <c r="GL57" s="45" t="str">
        <f t="shared" si="145"/>
        <v/>
      </c>
      <c r="GM57" s="41" t="str">
        <f t="shared" si="104"/>
        <v/>
      </c>
      <c r="GN57" s="41" t="str">
        <f t="shared" si="105"/>
        <v/>
      </c>
      <c r="GO57" s="41" t="str">
        <f t="shared" si="106"/>
        <v/>
      </c>
      <c r="GP57" s="41" t="str">
        <f>IFERROR(IF(GK57="ACC"," ",IF('MAXES+CHART'!$D$16="lbs",MROUND(IF(GK57="SQUAT",'MAXES+CHART'!$D$17*GO57, IF(GK57="BENCH",'MAXES+CHART'!$D$18*GO57, IF(GK57="DEADLIFT",'MAXES+CHART'!$D$19*GO57,))),5),MROUND(IF(GK57="SQUAT",'MAXES+CHART'!$D$17*GO57, IF(GK57="BENCH",'MAXES+CHART'!$D$18*GO57, IF(GK57="DEADLIFT",'MAXES+CHART'!$D$19*GO57,))),2.5))),"")</f>
        <v/>
      </c>
      <c r="GV57" s="59"/>
      <c r="GW57" s="59"/>
      <c r="GX57" s="59"/>
      <c r="GY57" s="59"/>
      <c r="GZ57" s="59"/>
      <c r="HA57" s="59"/>
      <c r="HD57" s="47" t="str">
        <f t="shared" si="146"/>
        <v>DAY 2</v>
      </c>
      <c r="HE57" s="45" t="str">
        <f t="shared" si="147"/>
        <v/>
      </c>
      <c r="HF57" s="41" t="str">
        <f t="shared" si="115"/>
        <v/>
      </c>
      <c r="HG57" s="41" t="str">
        <f t="shared" si="116"/>
        <v/>
      </c>
      <c r="HH57" s="41" t="str">
        <f t="shared" si="117"/>
        <v/>
      </c>
      <c r="HI57" s="41" t="str">
        <f>IFERROR(IF(HD57="ACC"," ",IF('MAXES+CHART'!$D$16="lbs",MROUND(IF(HD57="SQUAT",'MAXES+CHART'!$D$17*HH57, IF(HD57="BENCH",'MAXES+CHART'!$D$18*HH57, IF(HD57="DEADLIFT",'MAXES+CHART'!$D$19*HH57,))),5),MROUND(IF(HD57="SQUAT",'MAXES+CHART'!$D$17*HH57, IF(HD57="BENCH",'MAXES+CHART'!$D$18*HH57, IF(HD57="DEADLIFT",'MAXES+CHART'!$D$19*HH57,))),2.5))),"")</f>
        <v/>
      </c>
      <c r="HO57" s="59"/>
      <c r="HP57" s="59"/>
      <c r="HQ57" s="59"/>
      <c r="HR57" s="59"/>
      <c r="HS57" s="59"/>
      <c r="HT57" s="59"/>
    </row>
    <row r="58" spans="3:228" outlineLevel="1">
      <c r="C58" s="39" t="s">
        <v>65</v>
      </c>
      <c r="D58" s="54" t="s">
        <v>13</v>
      </c>
      <c r="E58" s="89" t="s">
        <v>76</v>
      </c>
      <c r="F58" s="85">
        <v>3</v>
      </c>
      <c r="G58" s="76">
        <v>4</v>
      </c>
      <c r="H58" s="77">
        <v>0.77</v>
      </c>
      <c r="I58" s="76">
        <f>IF(D58="ACC"," ",IF('MAXES+CHART'!$D$16="lbs",MROUND(IF(D58="SQUAT",'MAXES+CHART'!$D$17*H58,IF(D58="BENCH",'MAXES+CHART'!$D$18*H58,IF(D58="DEADLIFT",'MAXES+CHART'!$D$19*H58,))),5),IF('MAXES+CHART'!$D$16="kgs",MROUND(IF(D58="SQUAT",'MAXES+CHART'!$D$17*H58,IF(D58="BENCH",'MAXES+CHART'!$D$18*H58,IF(D58="DEADLIFT",'MAXES+CHART'!$D$19*H58,))),2.5))))</f>
        <v>230</v>
      </c>
      <c r="J58" s="55"/>
      <c r="K58" s="95"/>
      <c r="M58" s="200"/>
      <c r="O58" s="57" t="str">
        <f t="shared" ref="O58:O87" si="245">IF(D58="SQUAT",F58*G58, "")</f>
        <v/>
      </c>
      <c r="P58" s="57" t="str">
        <f t="shared" ref="P58:P87" si="246">IF(D58="SQUAT",I58*O58,"")</f>
        <v/>
      </c>
      <c r="Q58" s="57" t="str">
        <f t="shared" ref="Q58:Q87" si="247">IF(D58="BENCH",F58*G58, "")</f>
        <v/>
      </c>
      <c r="R58" s="57" t="str">
        <f t="shared" ref="R58:R87" si="248">IF(D58="BENCH",I58*Q58,"")</f>
        <v/>
      </c>
      <c r="S58" s="57">
        <f t="shared" ref="S58:S87" si="249">IF(D58="DEADLIFT",F58*G58, "")</f>
        <v>12</v>
      </c>
      <c r="T58" s="57">
        <f t="shared" ref="T58:T87" si="250">IF(D58="DEADLIFT",I58*S58,"")</f>
        <v>2760</v>
      </c>
      <c r="U58" s="39" t="str">
        <f>IF(ISBLANK($C58),"",$C58)</f>
        <v>DL 1</v>
      </c>
      <c r="V58" s="54" t="str">
        <f>IF(ISBLANK($D58),"",$D58)</f>
        <v>DEADLIFT</v>
      </c>
      <c r="W58" s="89" t="str">
        <f>IF(ISBLANK($E58),"",$E58)</f>
        <v>Deadlift</v>
      </c>
      <c r="X58" s="85">
        <v>4</v>
      </c>
      <c r="Y58" s="76">
        <f>IF(ISBLANK($G58),"",$G58)</f>
        <v>4</v>
      </c>
      <c r="Z58" s="77">
        <v>0.8</v>
      </c>
      <c r="AA58" s="76">
        <f>IFERROR(IF(V58="ACC"," ",IF('MAXES+CHART'!$D$16="lbs",MROUND(IF(V58="SQUAT",'MAXES+CHART'!$D$17*Z58, IF(V58="BENCH",'MAXES+CHART'!$D$18*Z58, IF(V58="DEADLIFT",'MAXES+CHART'!$D$19*Z58,))),5),MROUND(IF(V58="SQUAT",'MAXES+CHART'!$D$17*Z58, IF(V58="BENCH",'MAXES+CHART'!$D$18*Z58, IF(V58="DEADLIFT",'MAXES+CHART'!$D$19*Z58,))),2.5))),"")</f>
        <v>240</v>
      </c>
      <c r="AB58" s="55"/>
      <c r="AC58" s="95"/>
      <c r="AE58" s="200"/>
      <c r="AG58" s="57" t="str">
        <f t="shared" si="11"/>
        <v/>
      </c>
      <c r="AH58" s="57" t="str">
        <f t="shared" si="12"/>
        <v/>
      </c>
      <c r="AI58" s="57" t="str">
        <f t="shared" si="13"/>
        <v/>
      </c>
      <c r="AJ58" s="57" t="str">
        <f t="shared" si="14"/>
        <v/>
      </c>
      <c r="AK58" s="57">
        <f t="shared" si="15"/>
        <v>16</v>
      </c>
      <c r="AL58" s="57">
        <f t="shared" si="16"/>
        <v>3840</v>
      </c>
      <c r="AN58" s="39" t="str">
        <f>IF(ISBLANK($C58),"",$C58)</f>
        <v>DL 1</v>
      </c>
      <c r="AO58" s="54" t="str">
        <f>IF(ISBLANK($D58),"",$D58)</f>
        <v>DEADLIFT</v>
      </c>
      <c r="AP58" s="89" t="str">
        <f>IF(ISBLANK($E58),"",$E58)</f>
        <v>Deadlift</v>
      </c>
      <c r="AQ58" s="85">
        <v>4</v>
      </c>
      <c r="AR58" s="76">
        <f>IF(ISBLANK($G58),"",$G58)</f>
        <v>4</v>
      </c>
      <c r="AS58" s="77">
        <v>0.82</v>
      </c>
      <c r="AT58" s="76">
        <f>IFERROR(IF(AO58="ACC"," ",IF('MAXES+CHART'!$D$16="lbs",MROUND(IF(AO58="SQUAT",'MAXES+CHART'!$D$17*AS58, IF(AO58="BENCH",'MAXES+CHART'!$D$18*AS58, IF(AO58="DEADLIFT",'MAXES+CHART'!$D$19*AS58,))),5),MROUND(IF(AO58="SQUAT",'MAXES+CHART'!$D$17*AS58, IF(AO58="BENCH",'MAXES+CHART'!$D$18*AS58, IF(AO58="DEADLIFT",'MAXES+CHART'!$D$19*AS58,))),2.5))),"")</f>
        <v>245</v>
      </c>
      <c r="AU58" s="55"/>
      <c r="AV58" s="95"/>
      <c r="AX58" s="200"/>
      <c r="AZ58" s="57" t="str">
        <f t="shared" ref="AZ58:AZ87" si="251">IFERROR(IF(AO58="SQUAT",AQ58*AR58,""),"")</f>
        <v/>
      </c>
      <c r="BA58" s="57" t="str">
        <f t="shared" ref="BA58:BA87" si="252">IFERROR(IF(AO58="SQUAT",AT58*AZ58,""),"")</f>
        <v/>
      </c>
      <c r="BB58" s="57" t="str">
        <f t="shared" ref="BB58:BB87" si="253">IFERROR(IF(AO58="BENCH",AQ58*AR58, ""),"")</f>
        <v/>
      </c>
      <c r="BC58" s="57" t="str">
        <f t="shared" ref="BC58:BC87" si="254">IFERROR(IF(AO58="BENCH",AT58*BB58,""),"")</f>
        <v/>
      </c>
      <c r="BD58" s="57">
        <f t="shared" ref="BD58:BD87" si="255">IFERROR(IF(AO58="DEADLIFT",AQ58*AR58, ""),"")</f>
        <v>16</v>
      </c>
      <c r="BE58" s="57">
        <f t="shared" ref="BE58:BE87" si="256">IFERROR(IF(AO58="DEADLIFT",AT58*BD58,""),"")</f>
        <v>3920</v>
      </c>
      <c r="BG58" s="39" t="str">
        <f>IF(ISBLANK($C58),"",$C58)</f>
        <v>DL 1</v>
      </c>
      <c r="BH58" s="54" t="str">
        <f>IF(ISBLANK($D58),"",$D58)</f>
        <v>DEADLIFT</v>
      </c>
      <c r="BI58" s="89" t="str">
        <f>IF(ISBLANK($E58),"",$E58)</f>
        <v>Deadlift</v>
      </c>
      <c r="BJ58" s="85">
        <v>4</v>
      </c>
      <c r="BK58" s="76">
        <f>IF(ISBLANK($G58),"",$G58)</f>
        <v>4</v>
      </c>
      <c r="BL58" s="77">
        <v>0.84</v>
      </c>
      <c r="BM58" s="76">
        <f>IFERROR(IF(BH58="ACC"," ",IF('MAXES+CHART'!$D$16="lbs",MROUND(IF(BH58="SQUAT",'MAXES+CHART'!$D$17*BL58, IF(BH58="BENCH",'MAXES+CHART'!$D$18*BL58, IF(BH58="DEADLIFT",'MAXES+CHART'!$D$19*BL58,))),5),MROUND(IF(BH58="SQUAT",'MAXES+CHART'!$D$17*BL58, IF(BH58="BENCH",'MAXES+CHART'!$D$18*BL58, IF(BH58="DEADLIFT",'MAXES+CHART'!$D$19*BL58,))),2.5))),"")</f>
        <v>252.5</v>
      </c>
      <c r="BN58" s="55"/>
      <c r="BO58" s="95"/>
      <c r="BQ58" s="200"/>
      <c r="BS58" s="57" t="str">
        <f t="shared" ref="BS58:BS87" si="257">IFERROR(IF(BH58="SQUAT",BJ58*BK58,""),"")</f>
        <v/>
      </c>
      <c r="BT58" s="57" t="str">
        <f t="shared" ref="BT58:BT87" si="258">IFERROR(IF(BH58="SQUAT",BM58*BS58,""),"")</f>
        <v/>
      </c>
      <c r="BU58" s="57" t="str">
        <f t="shared" ref="BU58:BU87" si="259">IFERROR(IF(BH58="BENCH",BJ58*BK58, ""),"")</f>
        <v/>
      </c>
      <c r="BV58" s="57" t="str">
        <f t="shared" ref="BV58:BV87" si="260">IFERROR(IF(BH58="BENCH",BM58*BU58,""),"")</f>
        <v/>
      </c>
      <c r="BW58" s="57">
        <f t="shared" ref="BW58:BW87" si="261">IFERROR(IF(BH58="DEADLIFT",BJ58*BK58, ""),"")</f>
        <v>16</v>
      </c>
      <c r="BX58" s="57">
        <f t="shared" ref="BX58:BX87" si="262">IFERROR(IF(BH58="DEADLIFT",BM58*BW58,""),"")</f>
        <v>4040</v>
      </c>
      <c r="CA58" s="39" t="str">
        <f>IF(ISBLANK($C58),"",$C58)</f>
        <v>DL 1</v>
      </c>
      <c r="CB58" s="54" t="str">
        <f>IF(ISBLANK($D58),"",$D58)</f>
        <v>DEADLIFT</v>
      </c>
      <c r="CC58" s="89" t="str">
        <f>IF(ISBLANK($E58),"",$E58)</f>
        <v>Deadlift</v>
      </c>
      <c r="CD58" s="85">
        <v>4</v>
      </c>
      <c r="CE58" s="76">
        <f>IF(ISBLANK($G58),"",$G58)</f>
        <v>4</v>
      </c>
      <c r="CF58" s="77">
        <v>0.85</v>
      </c>
      <c r="CG58" s="76">
        <f>IFERROR(IF(CB58="ACC"," ",IF('MAXES+CHART'!$D$16="lbs",MROUND(IF(CB58="SQUAT",'MAXES+CHART'!$D$17*CF58, IF(CB58="BENCH",'MAXES+CHART'!$D$18*CF58, IF(CB58="DEADLIFT",'MAXES+CHART'!$D$19*CF58,))),5),MROUND(IF(CB58="SQUAT",'MAXES+CHART'!$D$17*CF58, IF(CB58="BENCH",'MAXES+CHART'!$D$18*CF58, IF(CB58="DEADLIFT",'MAXES+CHART'!$D$19*CF58,))),2.5))),"")</f>
        <v>255</v>
      </c>
      <c r="CH58" s="55"/>
      <c r="CI58" s="95"/>
      <c r="CK58" s="200"/>
      <c r="CM58" s="57" t="str">
        <f t="shared" ref="CM58:CM87" si="263">IFERROR(IF(CB58="SQUAT",CD58*CE58,""),"")</f>
        <v/>
      </c>
      <c r="CN58" s="57" t="str">
        <f t="shared" ref="CN58:CN87" si="264">IFERROR(IF(CB58="SQUAT",CG58*CM58,""),"")</f>
        <v/>
      </c>
      <c r="CO58" s="57" t="str">
        <f t="shared" ref="CO58:CO87" si="265">IFERROR(IF(CB58="BENCH",CD58*CE58, ""),"")</f>
        <v/>
      </c>
      <c r="CP58" s="57" t="str">
        <f t="shared" ref="CP58:CP87" si="266">IFERROR(IF(CB58="BENCH",CG58*CO58,""),"")</f>
        <v/>
      </c>
      <c r="CQ58" s="57">
        <f t="shared" ref="CQ58:CQ87" si="267">IFERROR(IF(CB58="DEADLIFT",CD58*CE58, ""),"")</f>
        <v>16</v>
      </c>
      <c r="CR58" s="57">
        <f t="shared" ref="CR58:CR87" si="268">IFERROR(IF(CB58="DEADLIFT",CG58*CQ58,""),"")</f>
        <v>4080</v>
      </c>
      <c r="CS58" s="39" t="str">
        <f>IF(ISBLANK($C58),"",$C58)</f>
        <v>DL 1</v>
      </c>
      <c r="CT58" s="54" t="str">
        <f t="shared" si="135"/>
        <v>DEADLIFT</v>
      </c>
      <c r="CU58" s="89" t="str">
        <f t="shared" si="136"/>
        <v>Deadlift</v>
      </c>
      <c r="CV58" s="85">
        <v>4</v>
      </c>
      <c r="CW58" s="76">
        <v>2</v>
      </c>
      <c r="CX58" s="77">
        <v>0.87</v>
      </c>
      <c r="CY58" s="76">
        <f>IFERROR(IF(CT58="ACC"," ",IF('MAXES+CHART'!$D$16="lbs",MROUND(IF(CT58="SQUAT",'MAXES+CHART'!$D$17*CX58, IF(CT58="BENCH",'MAXES+CHART'!$D$18*CX58, IF(CT58="DEADLIFT",'MAXES+CHART'!$D$19*CX58,))),5),MROUND(IF(CT58="SQUAT",'MAXES+CHART'!$D$17*CX58, IF(CT58="BENCH",'MAXES+CHART'!$D$18*CX58, IF(CT58="DEADLIFT",'MAXES+CHART'!$D$19*CX58,))),2.5))),"")</f>
        <v>260</v>
      </c>
      <c r="CZ58" s="55"/>
      <c r="DA58" s="95"/>
      <c r="DC58" s="200"/>
      <c r="DE58" s="57" t="str">
        <f t="shared" ref="DE58:DE87" si="269">IFERROR(IF(CT58="SQUAT",CV58*CW58,""),"")</f>
        <v/>
      </c>
      <c r="DF58" s="57" t="str">
        <f t="shared" ref="DF58:DF87" si="270">IFERROR(IF(CT58="SQUAT",CY58*DE58,""),"")</f>
        <v/>
      </c>
      <c r="DG58" s="57" t="str">
        <f t="shared" ref="DG58:DG87" si="271">IFERROR(IF(CT58="BENCH",CV58*CW58, ""),"")</f>
        <v/>
      </c>
      <c r="DH58" s="57" t="str">
        <f t="shared" ref="DH58:DH87" si="272">IFERROR(IF(CT58="BENCH",CY58*DG58,""),"")</f>
        <v/>
      </c>
      <c r="DI58" s="57">
        <f t="shared" ref="DI58:DI87" si="273">IFERROR(IF(CT58="DEADLIFT",CV58*CW58, ""),"")</f>
        <v>8</v>
      </c>
      <c r="DJ58" s="57">
        <f t="shared" ref="DJ58:DJ87" si="274">IFERROR(IF(CT58="DEADLIFT",CY58*DI58,""),"")</f>
        <v>2080</v>
      </c>
      <c r="DL58" s="39" t="str">
        <f>IF(ISBLANK($C58),"",$C58)</f>
        <v>DL 1</v>
      </c>
      <c r="DM58" s="54" t="str">
        <f t="shared" si="137"/>
        <v>DEADLIFT</v>
      </c>
      <c r="DN58" s="89" t="str">
        <f t="shared" si="138"/>
        <v>Deadlift</v>
      </c>
      <c r="DO58" s="85">
        <f t="shared" si="63"/>
        <v>4</v>
      </c>
      <c r="DP58" s="76">
        <v>1</v>
      </c>
      <c r="DQ58" s="77">
        <v>0.9</v>
      </c>
      <c r="DR58" s="76">
        <f>IFERROR(IF(DM58="ACC"," ",IF('MAXES+CHART'!$D$16="lbs",MROUND(IF(DM58="SQUAT",'MAXES+CHART'!$D$17*DQ58, IF(DM58="BENCH",'MAXES+CHART'!$D$18*DQ58, IF(DM58="DEADLIFT",'MAXES+CHART'!$D$19*DQ58,))),5),MROUND(IF(DM58="SQUAT",'MAXES+CHART'!$D$17*DQ58, IF(DM58="BENCH",'MAXES+CHART'!$D$18*DQ58, IF(DM58="DEADLIFT",'MAXES+CHART'!$D$19*DQ58,))),2.5))),"")</f>
        <v>270</v>
      </c>
      <c r="DS58" s="55"/>
      <c r="DT58" s="95"/>
      <c r="DV58" s="200"/>
      <c r="DX58" s="57" t="str">
        <f t="shared" ref="DX58:DX87" si="275">IFERROR(IF(DM58="SQUAT",DO58*DP58,""),"")</f>
        <v/>
      </c>
      <c r="DY58" s="57" t="str">
        <f t="shared" ref="DY58:DY87" si="276">IFERROR(IF(DM58="SQUAT",DR58*DX58,""),"")</f>
        <v/>
      </c>
      <c r="DZ58" s="57" t="str">
        <f t="shared" ref="DZ58:DZ87" si="277">IFERROR(IF(DM58="BENCH",DO58*DP58, ""),"")</f>
        <v/>
      </c>
      <c r="EA58" s="57" t="str">
        <f t="shared" ref="EA58:EA87" si="278">IFERROR(IF(DM58="BENCH",DR58*DZ58,""),"")</f>
        <v/>
      </c>
      <c r="EB58" s="57">
        <f t="shared" ref="EB58:EB87" si="279">IFERROR(IF(DM58="DEADLIFT",DO58*DP58, ""),"")</f>
        <v>4</v>
      </c>
      <c r="EC58" s="57">
        <f t="shared" ref="EC58:EC87" si="280">IFERROR(IF(DM58="DEADLIFT",DR58*EB58,""),"")</f>
        <v>1080</v>
      </c>
      <c r="EE58" s="39" t="str">
        <f>IF(ISBLANK($C58),"",$C58)</f>
        <v>DL 1</v>
      </c>
      <c r="EF58" s="54" t="str">
        <f t="shared" si="139"/>
        <v>DEADLIFT</v>
      </c>
      <c r="EG58" s="89" t="str">
        <f t="shared" si="140"/>
        <v>Deadlift</v>
      </c>
      <c r="EH58" s="85">
        <v>3</v>
      </c>
      <c r="EI58" s="76">
        <v>1</v>
      </c>
      <c r="EJ58" s="77">
        <v>0.93</v>
      </c>
      <c r="EK58" s="76">
        <f>IFERROR(IF(EF58="ACC"," ",IF('MAXES+CHART'!$D$16="lbs",MROUND(IF(EF58="SQUAT",'MAXES+CHART'!$D$17*EJ58, IF(EF58="BENCH",'MAXES+CHART'!$D$18*EJ58, IF(EF58="DEADLIFT",'MAXES+CHART'!$D$19*EJ58,))),5),MROUND(IF(EF58="SQUAT",'MAXES+CHART'!$D$17*EJ58, IF(EF58="BENCH",'MAXES+CHART'!$D$18*EJ58, IF(EF58="DEADLIFT",'MAXES+CHART'!$D$19*EJ58,))),2.5))),"")</f>
        <v>280</v>
      </c>
      <c r="EL58" s="55"/>
      <c r="EM58" s="95"/>
      <c r="EO58" s="200"/>
      <c r="EQ58" s="57" t="str">
        <f t="shared" ref="EQ58:EQ87" si="281">IFERROR(IF(EF58="SQUAT",EH58*EI58,""),"")</f>
        <v/>
      </c>
      <c r="ER58" s="57" t="str">
        <f t="shared" ref="ER58:ER87" si="282">IFERROR(IF(EF58="SQUAT",EK58*EQ58,""),"")</f>
        <v/>
      </c>
      <c r="ES58" s="57" t="str">
        <f t="shared" ref="ES58:ES87" si="283">IFERROR(IF(EF58="BENCH",EH58*EI58, ""),"")</f>
        <v/>
      </c>
      <c r="ET58" s="57" t="str">
        <f t="shared" ref="ET58:ET87" si="284">IFERROR(IF(EF58="BENCH",EK58*ES58,""),"")</f>
        <v/>
      </c>
      <c r="EU58" s="57">
        <f t="shared" ref="EU58:EU87" si="285">IFERROR(IF(EF58="DEADLIFT",EH58*EI58, ""),"")</f>
        <v>3</v>
      </c>
      <c r="EV58" s="57">
        <f t="shared" ref="EV58:EV87" si="286">IFERROR(IF(EF58="DEADLIFT",EK58*EU58,""),"")</f>
        <v>840</v>
      </c>
      <c r="EY58" s="39" t="str">
        <f>IF(ISBLANK($C58),"",$C58)</f>
        <v>DL 1</v>
      </c>
      <c r="EZ58" s="54" t="s">
        <v>2</v>
      </c>
      <c r="FA58" s="89" t="s">
        <v>0</v>
      </c>
      <c r="FB58" s="85" t="s">
        <v>87</v>
      </c>
      <c r="FC58" s="76"/>
      <c r="FD58" s="77"/>
      <c r="FE58" s="76">
        <f>IFERROR(IF(EZ58="ACC"," ",IF('MAXES+CHART'!$D$16="lbs",MROUND(IF(EZ58="SQUAT",'MAXES+CHART'!$D$17*FD58, IF(EZ58="BENCH",'MAXES+CHART'!$D$18*FD58, IF(EZ58="DEADLIFT",'MAXES+CHART'!$D$19*FD58,))),5),MROUND(IF(EZ58="SQUAT",'MAXES+CHART'!$D$17*FD58, IF(EZ58="BENCH",'MAXES+CHART'!$D$18*FD58, IF(EZ58="DEADLIFT",'MAXES+CHART'!$D$19*FD58,))),2.5))),"")</f>
        <v>0</v>
      </c>
      <c r="FF58" s="55"/>
      <c r="FG58" s="124"/>
      <c r="FI58" s="206"/>
      <c r="FK58" s="57" t="str">
        <f t="shared" ref="FK58:FK87" si="287">IFERROR(IF(EZ58="SQUAT",FB58*FC58,""),"")</f>
        <v/>
      </c>
      <c r="FL58" s="57" t="str">
        <f t="shared" ref="FL58:FL87" si="288">IFERROR(IF(EZ58="SQUAT",FE58*FK58,""),"")</f>
        <v/>
      </c>
      <c r="FM58" s="57" t="str">
        <f t="shared" ref="FM58:FM87" si="289">IFERROR(IF(EZ58="BENCH",FB58*FC58, ""),"")</f>
        <v/>
      </c>
      <c r="FN58" s="57" t="str">
        <f t="shared" ref="FN58:FN87" si="290">IFERROR(IF(EZ58="BENCH",FE58*FM58,""),"")</f>
        <v/>
      </c>
      <c r="FO58" s="57" t="str">
        <f t="shared" ref="FO58:FO87" si="291">IFERROR(IF(EZ58="DEADLIFT",FB58*FC58, ""),"")</f>
        <v/>
      </c>
      <c r="FP58" s="57" t="str">
        <f t="shared" ref="FP58:FP87" si="292">IFERROR(IF(EZ58="DEADLIFT",FE58*FO58,""),"")</f>
        <v/>
      </c>
      <c r="FQ58" s="39" t="str">
        <f>IF(ISBLANK($C58),"",$C58)</f>
        <v>DL 1</v>
      </c>
      <c r="FR58" s="54" t="str">
        <f t="shared" si="142"/>
        <v>BENCH</v>
      </c>
      <c r="FS58" s="89" t="str">
        <f t="shared" si="143"/>
        <v>Bench Press</v>
      </c>
      <c r="FT58" s="85" t="str">
        <f t="shared" si="93"/>
        <v>1-3RM</v>
      </c>
      <c r="FU58" s="76" t="str">
        <f t="shared" si="94"/>
        <v/>
      </c>
      <c r="FV58" s="77" t="str">
        <f t="shared" si="95"/>
        <v/>
      </c>
      <c r="FW58" s="76" t="str">
        <f>IFERROR(IF(FR58="ACC"," ",IF('MAXES+CHART'!$D$16="lbs",MROUND(IF(FR58="SQUAT",'MAXES+CHART'!$D$17*FV58, IF(FR58="BENCH",'MAXES+CHART'!$D$18*FV58, IF(FR58="DEADLIFT",'MAXES+CHART'!$D$19*FV58,))),5),MROUND(IF(FR58="SQUAT",'MAXES+CHART'!$D$17*FV58, IF(FR58="BENCH",'MAXES+CHART'!$D$18*FV58, IF(FR58="DEADLIFT",'MAXES+CHART'!$D$19*FV58,))),2.5))),"")</f>
        <v/>
      </c>
      <c r="FX58" s="55"/>
      <c r="FY58" s="95"/>
      <c r="GA58" s="200"/>
      <c r="GC58" s="57" t="str">
        <f t="shared" ref="GC58:GC87" si="293">IFERROR(IF(FR58="SQUAT",FT58*FU58,""),"")</f>
        <v/>
      </c>
      <c r="GD58" s="57" t="str">
        <f t="shared" ref="GD58:GD87" si="294">IFERROR(IF(FR58="SQUAT",FW58*GC58,""),"")</f>
        <v/>
      </c>
      <c r="GE58" s="57" t="str">
        <f t="shared" ref="GE58:GE87" si="295">IFERROR(IF(FR58="BENCH",FT58*FU58, ""),"")</f>
        <v/>
      </c>
      <c r="GF58" s="57" t="str">
        <f t="shared" ref="GF58:GF87" si="296">IFERROR(IF(FR58="BENCH",FW58*GE58,""),"")</f>
        <v/>
      </c>
      <c r="GG58" s="57" t="str">
        <f t="shared" ref="GG58:GG87" si="297">IFERROR(IF(FR58="DEADLIFT",FT58*FU58, ""),"")</f>
        <v/>
      </c>
      <c r="GH58" s="57" t="str">
        <f t="shared" ref="GH58:GH87" si="298">IFERROR(IF(FR58="DEADLIFT",FW58*GG58,""),"")</f>
        <v/>
      </c>
      <c r="GJ58" s="39" t="str">
        <f>IF(ISBLANK($C58),"",$C58)</f>
        <v>DL 1</v>
      </c>
      <c r="GK58" s="54" t="str">
        <f t="shared" si="144"/>
        <v>BENCH</v>
      </c>
      <c r="GL58" s="89" t="str">
        <f t="shared" si="145"/>
        <v>Bench Press</v>
      </c>
      <c r="GM58" s="85" t="str">
        <f t="shared" si="104"/>
        <v>1-3RM</v>
      </c>
      <c r="GN58" s="76" t="str">
        <f t="shared" si="105"/>
        <v/>
      </c>
      <c r="GO58" s="77" t="str">
        <f t="shared" si="106"/>
        <v/>
      </c>
      <c r="GP58" s="76" t="str">
        <f>IFERROR(IF(GK58="ACC"," ",IF('MAXES+CHART'!$D$16="lbs",MROUND(IF(GK58="SQUAT",'MAXES+CHART'!$D$17*GO58, IF(GK58="BENCH",'MAXES+CHART'!$D$18*GO58, IF(GK58="DEADLIFT",'MAXES+CHART'!$D$19*GO58,))),5),MROUND(IF(GK58="SQUAT",'MAXES+CHART'!$D$17*GO58, IF(GK58="BENCH",'MAXES+CHART'!$D$18*GO58, IF(GK58="DEADLIFT",'MAXES+CHART'!$D$19*GO58,))),2.5))),"")</f>
        <v/>
      </c>
      <c r="GQ58" s="55"/>
      <c r="GR58" s="95"/>
      <c r="GT58" s="200"/>
      <c r="GV58" s="57" t="str">
        <f t="shared" ref="GV58:GV87" si="299">IFERROR(IF(GK58="SQUAT",GM58*GN58,""),"")</f>
        <v/>
      </c>
      <c r="GW58" s="57" t="str">
        <f t="shared" ref="GW58:GW87" si="300">IFERROR(IF(GK58="SQUAT",GP58*GV58,""),"")</f>
        <v/>
      </c>
      <c r="GX58" s="57" t="str">
        <f t="shared" ref="GX58:GX87" si="301">IFERROR(IF(GK58="BENCH",GM58*GN58, ""),"")</f>
        <v/>
      </c>
      <c r="GY58" s="57" t="str">
        <f t="shared" ref="GY58:GY87" si="302">IFERROR(IF(GK58="BENCH",GP58*GX58,""),"")</f>
        <v/>
      </c>
      <c r="GZ58" s="57" t="str">
        <f t="shared" ref="GZ58:GZ87" si="303">IFERROR(IF(GK58="DEADLIFT",GM58*GN58, ""),"")</f>
        <v/>
      </c>
      <c r="HA58" s="57" t="str">
        <f t="shared" ref="HA58:HA87" si="304">IFERROR(IF(GK58="DEADLIFT",GP58*GZ58,""),"")</f>
        <v/>
      </c>
      <c r="HC58" s="39" t="str">
        <f>IF(ISBLANK($C58),"",$C58)</f>
        <v>DL 1</v>
      </c>
      <c r="HD58" s="54" t="str">
        <f t="shared" si="146"/>
        <v>BENCH</v>
      </c>
      <c r="HE58" s="89" t="str">
        <f t="shared" si="147"/>
        <v>Bench Press</v>
      </c>
      <c r="HF58" s="85" t="str">
        <f t="shared" si="115"/>
        <v>1-3RM</v>
      </c>
      <c r="HG58" s="76" t="str">
        <f t="shared" si="116"/>
        <v/>
      </c>
      <c r="HH58" s="77" t="str">
        <f t="shared" si="117"/>
        <v/>
      </c>
      <c r="HI58" s="76" t="str">
        <f>IFERROR(IF(HD58="ACC"," ",IF('MAXES+CHART'!$D$16="lbs",MROUND(IF(HD58="SQUAT",'MAXES+CHART'!$D$17*HH58, IF(HD58="BENCH",'MAXES+CHART'!$D$18*HH58, IF(HD58="DEADLIFT",'MAXES+CHART'!$D$19*HH58,))),5),MROUND(IF(HD58="SQUAT",'MAXES+CHART'!$D$17*HH58, IF(HD58="BENCH",'MAXES+CHART'!$D$18*HH58, IF(HD58="DEADLIFT",'MAXES+CHART'!$D$19*HH58,))),2.5))),"")</f>
        <v/>
      </c>
      <c r="HJ58" s="55"/>
      <c r="HK58" s="95"/>
      <c r="HM58" s="200"/>
      <c r="HO58" s="57" t="str">
        <f t="shared" ref="HO58:HO87" si="305">IFERROR(IF(HD58="SQUAT",HF58*HG58,""),"")</f>
        <v/>
      </c>
      <c r="HP58" s="57" t="str">
        <f t="shared" ref="HP58:HP87" si="306">IFERROR(IF(HD58="SQUAT",HI58*HO58,""),"")</f>
        <v/>
      </c>
      <c r="HQ58" s="57" t="str">
        <f t="shared" ref="HQ58:HQ87" si="307">IFERROR(IF(HD58="BENCH",HF58*HG58, ""),"")</f>
        <v/>
      </c>
      <c r="HR58" s="57" t="str">
        <f t="shared" ref="HR58:HR87" si="308">IFERROR(IF(HD58="BENCH",HI58*HQ58,""),"")</f>
        <v/>
      </c>
      <c r="HS58" s="57" t="str">
        <f t="shared" ref="HS58:HS87" si="309">IFERROR(IF(HD58="DEADLIFT",HF58*HG58, ""),"")</f>
        <v/>
      </c>
      <c r="HT58" s="57" t="str">
        <f t="shared" ref="HT58:HT87" si="310">IFERROR(IF(HD58="DEADLIFT",HI58*HS58,""),"")</f>
        <v/>
      </c>
    </row>
    <row r="59" spans="3:228" hidden="1" outlineLevel="2">
      <c r="C59" s="39"/>
      <c r="D59" s="58" t="str">
        <f>$D$58</f>
        <v>DEADLIFT</v>
      </c>
      <c r="E59" s="90" t="str">
        <f>$E58</f>
        <v>Deadlift</v>
      </c>
      <c r="F59" s="86"/>
      <c r="G59" s="78"/>
      <c r="H59" s="79"/>
      <c r="I59" s="78">
        <f>IF(D59="ACC"," ",IF('MAXES+CHART'!$D$16="lbs",MROUND(IF(D59="SQUAT",'MAXES+CHART'!$D$17*H59, IF(D59="BENCH",'MAXES+CHART'!$D$18*H59, IF(D59="DEADLIFT",'MAXES+CHART'!$D$19*H59,))),5),MROUND(IF(D59="SQUAT",'MAXES+CHART'!$D$17*H59, IF(D59="BENCH",'MAXES+CHART'!$D$18*H59, IF(D59="DEADLIFT",'MAXES+CHART'!$D$19*H59,))),2.5)))</f>
        <v>0</v>
      </c>
      <c r="J59" s="55"/>
      <c r="K59" s="95"/>
      <c r="M59" s="201"/>
      <c r="O59" s="57" t="str">
        <f t="shared" si="245"/>
        <v/>
      </c>
      <c r="P59" s="57" t="str">
        <f t="shared" si="246"/>
        <v/>
      </c>
      <c r="Q59" s="57" t="str">
        <f t="shared" si="247"/>
        <v/>
      </c>
      <c r="R59" s="57" t="str">
        <f t="shared" si="248"/>
        <v/>
      </c>
      <c r="S59" s="57">
        <f t="shared" si="249"/>
        <v>0</v>
      </c>
      <c r="T59" s="57">
        <f t="shared" si="250"/>
        <v>0</v>
      </c>
      <c r="U59" s="39"/>
      <c r="V59" s="58" t="str">
        <f>$V$58</f>
        <v>DEADLIFT</v>
      </c>
      <c r="W59" s="90" t="str">
        <f t="shared" ref="W59:W63" si="311">$W$58</f>
        <v>Deadlift</v>
      </c>
      <c r="X59" s="86" t="str">
        <f t="shared" ref="X59:X87" si="312">IF(ISBLANK($F59),"",$F59)</f>
        <v/>
      </c>
      <c r="Y59" s="78" t="str">
        <f t="shared" ref="Y59:Y87" si="313">IF(ISBLANK($G59),"",$G59)</f>
        <v/>
      </c>
      <c r="Z59" s="79" t="str">
        <f t="shared" ref="Z59:Z87" si="314">IF(ISBLANK($H59),"",$H59)</f>
        <v/>
      </c>
      <c r="AA59" s="78" t="str">
        <f>IFERROR(IF(V59="ACC"," ",IF('MAXES+CHART'!$D$16="lbs",MROUND(IF(V59="SQUAT",'MAXES+CHART'!$D$17*Z59, IF(V59="BENCH",'MAXES+CHART'!$D$18*Z59, IF(V59="DEADLIFT",'MAXES+CHART'!$D$19*Z59,))),5),MROUND(IF(V59="SQUAT",'MAXES+CHART'!$D$17*Z59, IF(V59="BENCH",'MAXES+CHART'!$D$18*Z59, IF(V59="DEADLIFT",'MAXES+CHART'!$D$19*Z59,))),2.5))),"")</f>
        <v/>
      </c>
      <c r="AB59" s="55"/>
      <c r="AC59" s="95"/>
      <c r="AE59" s="201"/>
      <c r="AG59" s="57" t="str">
        <f t="shared" si="11"/>
        <v/>
      </c>
      <c r="AH59" s="57" t="str">
        <f t="shared" si="12"/>
        <v/>
      </c>
      <c r="AI59" s="57" t="str">
        <f t="shared" si="13"/>
        <v/>
      </c>
      <c r="AJ59" s="57" t="str">
        <f t="shared" si="14"/>
        <v/>
      </c>
      <c r="AK59" s="57" t="str">
        <f t="shared" si="15"/>
        <v/>
      </c>
      <c r="AL59" s="57" t="str">
        <f t="shared" si="16"/>
        <v/>
      </c>
      <c r="AN59" s="39"/>
      <c r="AO59" s="58" t="str">
        <f t="shared" ref="AO59:AO63" si="315">$AO$58</f>
        <v>DEADLIFT</v>
      </c>
      <c r="AP59" s="90" t="str">
        <f t="shared" ref="AP59:AP63" si="316">$AP$58</f>
        <v>Deadlift</v>
      </c>
      <c r="AQ59" s="86" t="str">
        <f t="shared" ref="AQ59:AQ87" si="317">IF(ISBLANK($F59),"",$F59)</f>
        <v/>
      </c>
      <c r="AR59" s="78" t="str">
        <f t="shared" ref="AR59:AR87" si="318">IF(ISBLANK($G59),"",$G59)</f>
        <v/>
      </c>
      <c r="AS59" s="79" t="str">
        <f t="shared" ref="AS59:AS87" si="319">IF(ISBLANK($H59),"",$H59)</f>
        <v/>
      </c>
      <c r="AT59" s="78" t="str">
        <f>IFERROR(IF(AO59="ACC"," ",IF('MAXES+CHART'!$D$16="lbs",MROUND(IF(AO59="SQUAT",'MAXES+CHART'!$D$17*AS59, IF(AO59="BENCH",'MAXES+CHART'!$D$18*AS59, IF(AO59="DEADLIFT",'MAXES+CHART'!$D$19*AS59,))),5),MROUND(IF(AO59="SQUAT",'MAXES+CHART'!$D$17*AS59, IF(AO59="BENCH",'MAXES+CHART'!$D$18*AS59, IF(AO59="DEADLIFT",'MAXES+CHART'!$D$19*AS59,))),2.5))),"")</f>
        <v/>
      </c>
      <c r="AU59" s="55"/>
      <c r="AV59" s="95"/>
      <c r="AX59" s="201"/>
      <c r="AZ59" s="57" t="str">
        <f t="shared" si="251"/>
        <v/>
      </c>
      <c r="BA59" s="57" t="str">
        <f t="shared" si="252"/>
        <v/>
      </c>
      <c r="BB59" s="57" t="str">
        <f t="shared" si="253"/>
        <v/>
      </c>
      <c r="BC59" s="57" t="str">
        <f t="shared" si="254"/>
        <v/>
      </c>
      <c r="BD59" s="57" t="str">
        <f t="shared" si="255"/>
        <v/>
      </c>
      <c r="BE59" s="57" t="str">
        <f t="shared" si="256"/>
        <v/>
      </c>
      <c r="BG59" s="39"/>
      <c r="BH59" s="58" t="str">
        <f t="shared" ref="BH59:BH63" si="320">$BH$58</f>
        <v>DEADLIFT</v>
      </c>
      <c r="BI59" s="90" t="str">
        <f t="shared" ref="BI59:BI63" si="321">$BI$58</f>
        <v>Deadlift</v>
      </c>
      <c r="BJ59" s="86" t="str">
        <f t="shared" ref="BJ59:BJ87" si="322">IF(ISBLANK($F59),"",$F59)</f>
        <v/>
      </c>
      <c r="BK59" s="78" t="str">
        <f t="shared" ref="BK59:BK87" si="323">IF(ISBLANK($G59),"",$G59)</f>
        <v/>
      </c>
      <c r="BL59" s="79" t="str">
        <f t="shared" ref="BL59:BL87" si="324">IF(ISBLANK($H59),"",$H59)</f>
        <v/>
      </c>
      <c r="BM59" s="78" t="str">
        <f>IFERROR(IF(BH59="ACC"," ",IF('MAXES+CHART'!$D$16="lbs",MROUND(IF(BH59="SQUAT",'MAXES+CHART'!$D$17*BL59, IF(BH59="BENCH",'MAXES+CHART'!$D$18*BL59, IF(BH59="DEADLIFT",'MAXES+CHART'!$D$19*BL59,))),5),MROUND(IF(BH59="SQUAT",'MAXES+CHART'!$D$17*BL59, IF(BH59="BENCH",'MAXES+CHART'!$D$18*BL59, IF(BH59="DEADLIFT",'MAXES+CHART'!$D$19*BL59,))),2.5))),"")</f>
        <v/>
      </c>
      <c r="BN59" s="55"/>
      <c r="BO59" s="95"/>
      <c r="BQ59" s="201"/>
      <c r="BS59" s="57" t="str">
        <f t="shared" si="257"/>
        <v/>
      </c>
      <c r="BT59" s="57" t="str">
        <f t="shared" si="258"/>
        <v/>
      </c>
      <c r="BU59" s="57" t="str">
        <f t="shared" si="259"/>
        <v/>
      </c>
      <c r="BV59" s="57" t="str">
        <f t="shared" si="260"/>
        <v/>
      </c>
      <c r="BW59" s="57" t="str">
        <f t="shared" si="261"/>
        <v/>
      </c>
      <c r="BX59" s="57" t="str">
        <f t="shared" si="262"/>
        <v/>
      </c>
      <c r="CA59" s="39"/>
      <c r="CB59" s="58" t="str">
        <f t="shared" ref="CB59:CB63" si="325">$CB$58</f>
        <v>DEADLIFT</v>
      </c>
      <c r="CC59" s="90" t="str">
        <f t="shared" ref="CC59:CC63" si="326">$CC$58</f>
        <v>Deadlift</v>
      </c>
      <c r="CD59" s="86" t="str">
        <f t="shared" ref="CD59:CD87" si="327">IF(ISBLANK($F59),"",$F59)</f>
        <v/>
      </c>
      <c r="CE59" s="78" t="str">
        <f t="shared" ref="CE59:CE87" si="328">IF(ISBLANK($G59),"",$G59)</f>
        <v/>
      </c>
      <c r="CF59" s="79" t="str">
        <f t="shared" ref="CF59:CF87" si="329">IF(ISBLANK($H59),"",$H59)</f>
        <v/>
      </c>
      <c r="CG59" s="78" t="str">
        <f>IFERROR(IF(CB59="ACC"," ",IF('MAXES+CHART'!$D$16="lbs",MROUND(IF(CB59="SQUAT",'MAXES+CHART'!$D$17*CF59, IF(CB59="BENCH",'MAXES+CHART'!$D$18*CF59, IF(CB59="DEADLIFT",'MAXES+CHART'!$D$19*CF59,))),5),MROUND(IF(CB59="SQUAT",'MAXES+CHART'!$D$17*CF59, IF(CB59="BENCH",'MAXES+CHART'!$D$18*CF59, IF(CB59="DEADLIFT",'MAXES+CHART'!$D$19*CF59,))),2.5))),"")</f>
        <v/>
      </c>
      <c r="CH59" s="55"/>
      <c r="CI59" s="95"/>
      <c r="CK59" s="201"/>
      <c r="CM59" s="57" t="str">
        <f t="shared" si="263"/>
        <v/>
      </c>
      <c r="CN59" s="57" t="str">
        <f t="shared" si="264"/>
        <v/>
      </c>
      <c r="CO59" s="57" t="str">
        <f t="shared" si="265"/>
        <v/>
      </c>
      <c r="CP59" s="57" t="str">
        <f t="shared" si="266"/>
        <v/>
      </c>
      <c r="CQ59" s="57" t="str">
        <f t="shared" si="267"/>
        <v/>
      </c>
      <c r="CR59" s="57" t="str">
        <f t="shared" si="268"/>
        <v/>
      </c>
      <c r="CS59" s="39"/>
      <c r="CT59" s="58" t="str">
        <f t="shared" ref="CT59:CT63" si="330">$CT$58</f>
        <v>DEADLIFT</v>
      </c>
      <c r="CU59" s="90" t="str">
        <f t="shared" ref="CU59:CU63" si="331">$CU$58</f>
        <v>Deadlift</v>
      </c>
      <c r="CV59" s="86" t="str">
        <f t="shared" si="52"/>
        <v/>
      </c>
      <c r="CW59" s="78" t="str">
        <f t="shared" si="53"/>
        <v/>
      </c>
      <c r="CX59" s="79" t="str">
        <f t="shared" si="54"/>
        <v/>
      </c>
      <c r="CY59" s="78" t="str">
        <f>IFERROR(IF(CT59="ACC"," ",IF('MAXES+CHART'!$D$16="lbs",MROUND(IF(CT59="SQUAT",'MAXES+CHART'!$D$17*CX59, IF(CT59="BENCH",'MAXES+CHART'!$D$18*CX59, IF(CT59="DEADLIFT",'MAXES+CHART'!$D$19*CX59,))),5),MROUND(IF(CT59="SQUAT",'MAXES+CHART'!$D$17*CX59, IF(CT59="BENCH",'MAXES+CHART'!$D$18*CX59, IF(CT59="DEADLIFT",'MAXES+CHART'!$D$19*CX59,))),2.5))),"")</f>
        <v/>
      </c>
      <c r="CZ59" s="55"/>
      <c r="DA59" s="95"/>
      <c r="DC59" s="201"/>
      <c r="DE59" s="57" t="str">
        <f t="shared" si="269"/>
        <v/>
      </c>
      <c r="DF59" s="57" t="str">
        <f t="shared" si="270"/>
        <v/>
      </c>
      <c r="DG59" s="57" t="str">
        <f t="shared" si="271"/>
        <v/>
      </c>
      <c r="DH59" s="57" t="str">
        <f t="shared" si="272"/>
        <v/>
      </c>
      <c r="DI59" s="57" t="str">
        <f t="shared" si="273"/>
        <v/>
      </c>
      <c r="DJ59" s="57" t="str">
        <f t="shared" si="274"/>
        <v/>
      </c>
      <c r="DL59" s="39"/>
      <c r="DM59" s="58" t="str">
        <f t="shared" ref="DM59:DM63" si="332">$DM$58</f>
        <v>DEADLIFT</v>
      </c>
      <c r="DN59" s="90" t="str">
        <f t="shared" ref="DN59:DN63" si="333">$DN$58</f>
        <v>Deadlift</v>
      </c>
      <c r="DO59" s="86" t="str">
        <f t="shared" si="63"/>
        <v/>
      </c>
      <c r="DP59" s="78" t="str">
        <f t="shared" si="64"/>
        <v/>
      </c>
      <c r="DQ59" s="79" t="str">
        <f t="shared" si="65"/>
        <v/>
      </c>
      <c r="DR59" s="78" t="str">
        <f>IFERROR(IF(DM59="ACC"," ",IF('MAXES+CHART'!$D$16="lbs",MROUND(IF(DM59="SQUAT",'MAXES+CHART'!$D$17*DQ59, IF(DM59="BENCH",'MAXES+CHART'!$D$18*DQ59, IF(DM59="DEADLIFT",'MAXES+CHART'!$D$19*DQ59,))),5),MROUND(IF(DM59="SQUAT",'MAXES+CHART'!$D$17*DQ59, IF(DM59="BENCH",'MAXES+CHART'!$D$18*DQ59, IF(DM59="DEADLIFT",'MAXES+CHART'!$D$19*DQ59,))),2.5))),"")</f>
        <v/>
      </c>
      <c r="DS59" s="55"/>
      <c r="DT59" s="95"/>
      <c r="DV59" s="201"/>
      <c r="DX59" s="57" t="str">
        <f t="shared" si="275"/>
        <v/>
      </c>
      <c r="DY59" s="57" t="str">
        <f t="shared" si="276"/>
        <v/>
      </c>
      <c r="DZ59" s="57" t="str">
        <f t="shared" si="277"/>
        <v/>
      </c>
      <c r="EA59" s="57" t="str">
        <f t="shared" si="278"/>
        <v/>
      </c>
      <c r="EB59" s="57" t="str">
        <f t="shared" si="279"/>
        <v/>
      </c>
      <c r="EC59" s="57" t="str">
        <f t="shared" si="280"/>
        <v/>
      </c>
      <c r="EE59" s="39"/>
      <c r="EF59" s="58" t="str">
        <f t="shared" ref="EF59:EF63" si="334">$EF$58</f>
        <v>DEADLIFT</v>
      </c>
      <c r="EG59" s="90" t="str">
        <f t="shared" ref="EG59:EG63" si="335">$EG$58</f>
        <v>Deadlift</v>
      </c>
      <c r="EH59" s="86" t="str">
        <f t="shared" si="125"/>
        <v/>
      </c>
      <c r="EI59" s="78" t="str">
        <f t="shared" si="126"/>
        <v/>
      </c>
      <c r="EJ59" s="79" t="str">
        <f t="shared" si="127"/>
        <v/>
      </c>
      <c r="EK59" s="78" t="str">
        <f>IFERROR(IF(EF59="ACC"," ",IF('MAXES+CHART'!$D$16="lbs",MROUND(IF(EF59="SQUAT",'MAXES+CHART'!$D$17*EJ59, IF(EF59="BENCH",'MAXES+CHART'!$D$18*EJ59, IF(EF59="DEADLIFT",'MAXES+CHART'!$D$19*EJ59,))),5),MROUND(IF(EF59="SQUAT",'MAXES+CHART'!$D$17*EJ59, IF(EF59="BENCH",'MAXES+CHART'!$D$18*EJ59, IF(EF59="DEADLIFT",'MAXES+CHART'!$D$19*EJ59,))),2.5))),"")</f>
        <v/>
      </c>
      <c r="EL59" s="55"/>
      <c r="EM59" s="95"/>
      <c r="EO59" s="201"/>
      <c r="EQ59" s="57" t="str">
        <f t="shared" si="281"/>
        <v/>
      </c>
      <c r="ER59" s="57" t="str">
        <f t="shared" si="282"/>
        <v/>
      </c>
      <c r="ES59" s="57" t="str">
        <f t="shared" si="283"/>
        <v/>
      </c>
      <c r="ET59" s="57" t="str">
        <f t="shared" si="284"/>
        <v/>
      </c>
      <c r="EU59" s="57" t="str">
        <f t="shared" si="285"/>
        <v/>
      </c>
      <c r="EV59" s="57" t="str">
        <f t="shared" si="286"/>
        <v/>
      </c>
      <c r="EY59" s="39"/>
      <c r="EZ59" s="58" t="str">
        <f t="shared" ref="EZ59:EZ63" si="336">$EZ$58</f>
        <v>BENCH</v>
      </c>
      <c r="FA59" s="90" t="str">
        <f t="shared" ref="FA59:FA63" si="337">$FA$58</f>
        <v>Bench Press</v>
      </c>
      <c r="FB59" s="86" t="str">
        <f t="shared" ref="FB59:FB87" si="338">IF(ISBLANK($F59),"",$F59)</f>
        <v/>
      </c>
      <c r="FC59" s="78" t="str">
        <f t="shared" ref="FC59:FC87" si="339">IF(ISBLANK($G59),"",$G59)</f>
        <v/>
      </c>
      <c r="FD59" s="79" t="str">
        <f t="shared" ref="FD59:FD87" si="340">IF(ISBLANK($H59),"",$H59)</f>
        <v/>
      </c>
      <c r="FE59" s="78" t="str">
        <f>IFERROR(IF(EZ59="ACC"," ",IF('MAXES+CHART'!$D$16="lbs",MROUND(IF(EZ59="SQUAT",'MAXES+CHART'!$D$17*FD59, IF(EZ59="BENCH",'MAXES+CHART'!$D$18*FD59, IF(EZ59="DEADLIFT",'MAXES+CHART'!$D$19*FD59,))),5),MROUND(IF(EZ59="SQUAT",'MAXES+CHART'!$D$17*FD59, IF(EZ59="BENCH",'MAXES+CHART'!$D$18*FD59, IF(EZ59="DEADLIFT",'MAXES+CHART'!$D$19*FD59,))),2.5))),"")</f>
        <v/>
      </c>
      <c r="FF59" s="55"/>
      <c r="FG59" s="124"/>
      <c r="FI59" s="207"/>
      <c r="FK59" s="57" t="str">
        <f t="shared" si="287"/>
        <v/>
      </c>
      <c r="FL59" s="57" t="str">
        <f t="shared" si="288"/>
        <v/>
      </c>
      <c r="FM59" s="57" t="str">
        <f t="shared" si="289"/>
        <v/>
      </c>
      <c r="FN59" s="57" t="str">
        <f t="shared" si="290"/>
        <v/>
      </c>
      <c r="FO59" s="57" t="str">
        <f t="shared" si="291"/>
        <v/>
      </c>
      <c r="FP59" s="57" t="str">
        <f t="shared" si="292"/>
        <v/>
      </c>
      <c r="FQ59" s="39"/>
      <c r="FR59" s="58" t="str">
        <f t="shared" ref="FR59:FR63" si="341">$FR$58</f>
        <v>BENCH</v>
      </c>
      <c r="FS59" s="90" t="str">
        <f t="shared" ref="FS59:FS63" si="342">$FS$58</f>
        <v>Bench Press</v>
      </c>
      <c r="FT59" s="86" t="str">
        <f t="shared" si="93"/>
        <v/>
      </c>
      <c r="FU59" s="78" t="str">
        <f t="shared" si="94"/>
        <v/>
      </c>
      <c r="FV59" s="79" t="str">
        <f t="shared" si="95"/>
        <v/>
      </c>
      <c r="FW59" s="78" t="str">
        <f>IFERROR(IF(FR59="ACC"," ",IF('MAXES+CHART'!$D$16="lbs",MROUND(IF(FR59="SQUAT",'MAXES+CHART'!$D$17*FV59, IF(FR59="BENCH",'MAXES+CHART'!$D$18*FV59, IF(FR59="DEADLIFT",'MAXES+CHART'!$D$19*FV59,))),5),MROUND(IF(FR59="SQUAT",'MAXES+CHART'!$D$17*FV59, IF(FR59="BENCH",'MAXES+CHART'!$D$18*FV59, IF(FR59="DEADLIFT",'MAXES+CHART'!$D$19*FV59,))),2.5))),"")</f>
        <v/>
      </c>
      <c r="FX59" s="55"/>
      <c r="FY59" s="95"/>
      <c r="GA59" s="201"/>
      <c r="GC59" s="57" t="str">
        <f t="shared" si="293"/>
        <v/>
      </c>
      <c r="GD59" s="57" t="str">
        <f t="shared" si="294"/>
        <v/>
      </c>
      <c r="GE59" s="57" t="str">
        <f t="shared" si="295"/>
        <v/>
      </c>
      <c r="GF59" s="57" t="str">
        <f t="shared" si="296"/>
        <v/>
      </c>
      <c r="GG59" s="57" t="str">
        <f t="shared" si="297"/>
        <v/>
      </c>
      <c r="GH59" s="57" t="str">
        <f t="shared" si="298"/>
        <v/>
      </c>
      <c r="GJ59" s="39"/>
      <c r="GK59" s="58" t="str">
        <f t="shared" ref="GK59:GK63" si="343">$GK$58</f>
        <v>BENCH</v>
      </c>
      <c r="GL59" s="90" t="str">
        <f t="shared" ref="GL59:GL63" si="344">$GL$58</f>
        <v>Bench Press</v>
      </c>
      <c r="GM59" s="86" t="str">
        <f t="shared" si="104"/>
        <v/>
      </c>
      <c r="GN59" s="78" t="str">
        <f t="shared" si="105"/>
        <v/>
      </c>
      <c r="GO59" s="79" t="str">
        <f t="shared" si="106"/>
        <v/>
      </c>
      <c r="GP59" s="78" t="str">
        <f>IFERROR(IF(GK59="ACC"," ",IF('MAXES+CHART'!$D$16="lbs",MROUND(IF(GK59="SQUAT",'MAXES+CHART'!$D$17*GO59, IF(GK59="BENCH",'MAXES+CHART'!$D$18*GO59, IF(GK59="DEADLIFT",'MAXES+CHART'!$D$19*GO59,))),5),MROUND(IF(GK59="SQUAT",'MAXES+CHART'!$D$17*GO59, IF(GK59="BENCH",'MAXES+CHART'!$D$18*GO59, IF(GK59="DEADLIFT",'MAXES+CHART'!$D$19*GO59,))),2.5))),"")</f>
        <v/>
      </c>
      <c r="GQ59" s="55"/>
      <c r="GR59" s="95"/>
      <c r="GT59" s="201"/>
      <c r="GV59" s="57" t="str">
        <f t="shared" si="299"/>
        <v/>
      </c>
      <c r="GW59" s="57" t="str">
        <f t="shared" si="300"/>
        <v/>
      </c>
      <c r="GX59" s="57" t="str">
        <f t="shared" si="301"/>
        <v/>
      </c>
      <c r="GY59" s="57" t="str">
        <f t="shared" si="302"/>
        <v/>
      </c>
      <c r="GZ59" s="57" t="str">
        <f t="shared" si="303"/>
        <v/>
      </c>
      <c r="HA59" s="57" t="str">
        <f t="shared" si="304"/>
        <v/>
      </c>
      <c r="HC59" s="39"/>
      <c r="HD59" s="58" t="str">
        <f t="shared" ref="HD59:HD63" si="345">$HD$58</f>
        <v>BENCH</v>
      </c>
      <c r="HE59" s="90" t="str">
        <f t="shared" ref="HE59:HE63" si="346">$HE$58</f>
        <v>Bench Press</v>
      </c>
      <c r="HF59" s="86" t="str">
        <f t="shared" si="115"/>
        <v/>
      </c>
      <c r="HG59" s="78" t="str">
        <f t="shared" si="116"/>
        <v/>
      </c>
      <c r="HH59" s="79" t="str">
        <f t="shared" si="117"/>
        <v/>
      </c>
      <c r="HI59" s="78" t="str">
        <f>IFERROR(IF(HD59="ACC"," ",IF('MAXES+CHART'!$D$16="lbs",MROUND(IF(HD59="SQUAT",'MAXES+CHART'!$D$17*HH59, IF(HD59="BENCH",'MAXES+CHART'!$D$18*HH59, IF(HD59="DEADLIFT",'MAXES+CHART'!$D$19*HH59,))),5),MROUND(IF(HD59="SQUAT",'MAXES+CHART'!$D$17*HH59, IF(HD59="BENCH",'MAXES+CHART'!$D$18*HH59, IF(HD59="DEADLIFT",'MAXES+CHART'!$D$19*HH59,))),2.5))),"")</f>
        <v/>
      </c>
      <c r="HJ59" s="55"/>
      <c r="HK59" s="95"/>
      <c r="HM59" s="201"/>
      <c r="HO59" s="57" t="str">
        <f t="shared" si="305"/>
        <v/>
      </c>
      <c r="HP59" s="57" t="str">
        <f t="shared" si="306"/>
        <v/>
      </c>
      <c r="HQ59" s="57" t="str">
        <f t="shared" si="307"/>
        <v/>
      </c>
      <c r="HR59" s="57" t="str">
        <f t="shared" si="308"/>
        <v/>
      </c>
      <c r="HS59" s="57" t="str">
        <f t="shared" si="309"/>
        <v/>
      </c>
      <c r="HT59" s="57" t="str">
        <f t="shared" si="310"/>
        <v/>
      </c>
    </row>
    <row r="60" spans="3:228" hidden="1" outlineLevel="2">
      <c r="C60" s="39"/>
      <c r="D60" s="58" t="str">
        <f t="shared" ref="D60:D63" si="347">$D$58</f>
        <v>DEADLIFT</v>
      </c>
      <c r="E60" s="91" t="str">
        <f t="shared" ref="E60:E63" si="348">$E59</f>
        <v>Deadlift</v>
      </c>
      <c r="F60" s="85"/>
      <c r="G60" s="76"/>
      <c r="H60" s="77"/>
      <c r="I60" s="76">
        <f>IF(D60="ACC"," ",IF('MAXES+CHART'!$D$16="lbs",MROUND(IF(D60="SQUAT",'MAXES+CHART'!$D$17*H60, IF(D60="BENCH",'MAXES+CHART'!$D$18*H60, IF(D60="DEADLIFT",'MAXES+CHART'!$D$19*H60,))),5),MROUND(IF(D60="SQUAT",'MAXES+CHART'!$D$17*H60, IF(D60="BENCH",'MAXES+CHART'!$D$18*H60, IF(D60="DEADLIFT",'MAXES+CHART'!$D$19*H60,))),2.5)))</f>
        <v>0</v>
      </c>
      <c r="J60" s="55"/>
      <c r="K60" s="95"/>
      <c r="M60" s="202"/>
      <c r="O60" s="57" t="str">
        <f t="shared" si="245"/>
        <v/>
      </c>
      <c r="P60" s="57" t="str">
        <f t="shared" si="246"/>
        <v/>
      </c>
      <c r="Q60" s="57" t="str">
        <f t="shared" si="247"/>
        <v/>
      </c>
      <c r="R60" s="57" t="str">
        <f t="shared" si="248"/>
        <v/>
      </c>
      <c r="S60" s="57">
        <f t="shared" si="249"/>
        <v>0</v>
      </c>
      <c r="T60" s="57">
        <f t="shared" si="250"/>
        <v>0</v>
      </c>
      <c r="U60" s="39"/>
      <c r="V60" s="58" t="str">
        <f t="shared" ref="V60:V63" si="349">$V$58</f>
        <v>DEADLIFT</v>
      </c>
      <c r="W60" s="91" t="str">
        <f t="shared" si="311"/>
        <v>Deadlift</v>
      </c>
      <c r="X60" s="85" t="str">
        <f t="shared" si="312"/>
        <v/>
      </c>
      <c r="Y60" s="76" t="str">
        <f t="shared" si="313"/>
        <v/>
      </c>
      <c r="Z60" s="77" t="str">
        <f t="shared" si="314"/>
        <v/>
      </c>
      <c r="AA60" s="76" t="str">
        <f>IFERROR(IF(V60="ACC"," ",IF('MAXES+CHART'!$D$16="lbs",MROUND(IF(V60="SQUAT",'MAXES+CHART'!$D$17*Z60, IF(V60="BENCH",'MAXES+CHART'!$D$18*Z60, IF(V60="DEADLIFT",'MAXES+CHART'!$D$19*Z60,))),5),MROUND(IF(V60="SQUAT",'MAXES+CHART'!$D$17*Z60, IF(V60="BENCH",'MAXES+CHART'!$D$18*Z60, IF(V60="DEADLIFT",'MAXES+CHART'!$D$19*Z60,))),2.5))),"")</f>
        <v/>
      </c>
      <c r="AB60" s="55"/>
      <c r="AC60" s="95"/>
      <c r="AE60" s="202"/>
      <c r="AG60" s="57" t="str">
        <f t="shared" si="11"/>
        <v/>
      </c>
      <c r="AH60" s="57" t="str">
        <f t="shared" si="12"/>
        <v/>
      </c>
      <c r="AI60" s="57" t="str">
        <f t="shared" si="13"/>
        <v/>
      </c>
      <c r="AJ60" s="57" t="str">
        <f t="shared" si="14"/>
        <v/>
      </c>
      <c r="AK60" s="57" t="str">
        <f t="shared" si="15"/>
        <v/>
      </c>
      <c r="AL60" s="57" t="str">
        <f t="shared" si="16"/>
        <v/>
      </c>
      <c r="AN60" s="39"/>
      <c r="AO60" s="58" t="str">
        <f t="shared" si="315"/>
        <v>DEADLIFT</v>
      </c>
      <c r="AP60" s="91" t="str">
        <f t="shared" si="316"/>
        <v>Deadlift</v>
      </c>
      <c r="AQ60" s="85" t="str">
        <f t="shared" si="317"/>
        <v/>
      </c>
      <c r="AR60" s="76" t="str">
        <f t="shared" si="318"/>
        <v/>
      </c>
      <c r="AS60" s="77" t="str">
        <f t="shared" si="319"/>
        <v/>
      </c>
      <c r="AT60" s="76" t="str">
        <f>IFERROR(IF(AO60="ACC"," ",IF('MAXES+CHART'!$D$16="lbs",MROUND(IF(AO60="SQUAT",'MAXES+CHART'!$D$17*AS60, IF(AO60="BENCH",'MAXES+CHART'!$D$18*AS60, IF(AO60="DEADLIFT",'MAXES+CHART'!$D$19*AS60,))),5),MROUND(IF(AO60="SQUAT",'MAXES+CHART'!$D$17*AS60, IF(AO60="BENCH",'MAXES+CHART'!$D$18*AS60, IF(AO60="DEADLIFT",'MAXES+CHART'!$D$19*AS60,))),2.5))),"")</f>
        <v/>
      </c>
      <c r="AU60" s="55"/>
      <c r="AV60" s="95"/>
      <c r="AX60" s="202"/>
      <c r="AZ60" s="57" t="str">
        <f t="shared" si="251"/>
        <v/>
      </c>
      <c r="BA60" s="57" t="str">
        <f t="shared" si="252"/>
        <v/>
      </c>
      <c r="BB60" s="57" t="str">
        <f t="shared" si="253"/>
        <v/>
      </c>
      <c r="BC60" s="57" t="str">
        <f t="shared" si="254"/>
        <v/>
      </c>
      <c r="BD60" s="57" t="str">
        <f t="shared" si="255"/>
        <v/>
      </c>
      <c r="BE60" s="57" t="str">
        <f t="shared" si="256"/>
        <v/>
      </c>
      <c r="BG60" s="39"/>
      <c r="BH60" s="58" t="str">
        <f t="shared" si="320"/>
        <v>DEADLIFT</v>
      </c>
      <c r="BI60" s="91" t="str">
        <f t="shared" si="321"/>
        <v>Deadlift</v>
      </c>
      <c r="BJ60" s="85" t="str">
        <f t="shared" si="322"/>
        <v/>
      </c>
      <c r="BK60" s="76" t="str">
        <f t="shared" si="323"/>
        <v/>
      </c>
      <c r="BL60" s="77" t="str">
        <f t="shared" si="324"/>
        <v/>
      </c>
      <c r="BM60" s="76" t="str">
        <f>IFERROR(IF(BH60="ACC"," ",IF('MAXES+CHART'!$D$16="lbs",MROUND(IF(BH60="SQUAT",'MAXES+CHART'!$D$17*BL60, IF(BH60="BENCH",'MAXES+CHART'!$D$18*BL60, IF(BH60="DEADLIFT",'MAXES+CHART'!$D$19*BL60,))),5),MROUND(IF(BH60="SQUAT",'MAXES+CHART'!$D$17*BL60, IF(BH60="BENCH",'MAXES+CHART'!$D$18*BL60, IF(BH60="DEADLIFT",'MAXES+CHART'!$D$19*BL60,))),2.5))),"")</f>
        <v/>
      </c>
      <c r="BN60" s="55"/>
      <c r="BO60" s="95"/>
      <c r="BQ60" s="202"/>
      <c r="BS60" s="57" t="str">
        <f t="shared" si="257"/>
        <v/>
      </c>
      <c r="BT60" s="57" t="str">
        <f t="shared" si="258"/>
        <v/>
      </c>
      <c r="BU60" s="57" t="str">
        <f t="shared" si="259"/>
        <v/>
      </c>
      <c r="BV60" s="57" t="str">
        <f t="shared" si="260"/>
        <v/>
      </c>
      <c r="BW60" s="57" t="str">
        <f t="shared" si="261"/>
        <v/>
      </c>
      <c r="BX60" s="57" t="str">
        <f t="shared" si="262"/>
        <v/>
      </c>
      <c r="CA60" s="39"/>
      <c r="CB60" s="58" t="str">
        <f t="shared" si="325"/>
        <v>DEADLIFT</v>
      </c>
      <c r="CC60" s="91" t="str">
        <f t="shared" si="326"/>
        <v>Deadlift</v>
      </c>
      <c r="CD60" s="85" t="str">
        <f t="shared" si="327"/>
        <v/>
      </c>
      <c r="CE60" s="76" t="str">
        <f t="shared" si="328"/>
        <v/>
      </c>
      <c r="CF60" s="77" t="str">
        <f t="shared" si="329"/>
        <v/>
      </c>
      <c r="CG60" s="76" t="str">
        <f>IFERROR(IF(CB60="ACC"," ",IF('MAXES+CHART'!$D$16="lbs",MROUND(IF(CB60="SQUAT",'MAXES+CHART'!$D$17*CF60, IF(CB60="BENCH",'MAXES+CHART'!$D$18*CF60, IF(CB60="DEADLIFT",'MAXES+CHART'!$D$19*CF60,))),5),MROUND(IF(CB60="SQUAT",'MAXES+CHART'!$D$17*CF60, IF(CB60="BENCH",'MAXES+CHART'!$D$18*CF60, IF(CB60="DEADLIFT",'MAXES+CHART'!$D$19*CF60,))),2.5))),"")</f>
        <v/>
      </c>
      <c r="CH60" s="55"/>
      <c r="CI60" s="95"/>
      <c r="CK60" s="202"/>
      <c r="CM60" s="57" t="str">
        <f t="shared" si="263"/>
        <v/>
      </c>
      <c r="CN60" s="57" t="str">
        <f t="shared" si="264"/>
        <v/>
      </c>
      <c r="CO60" s="57" t="str">
        <f t="shared" si="265"/>
        <v/>
      </c>
      <c r="CP60" s="57" t="str">
        <f t="shared" si="266"/>
        <v/>
      </c>
      <c r="CQ60" s="57" t="str">
        <f t="shared" si="267"/>
        <v/>
      </c>
      <c r="CR60" s="57" t="str">
        <f t="shared" si="268"/>
        <v/>
      </c>
      <c r="CS60" s="39"/>
      <c r="CT60" s="58" t="str">
        <f t="shared" si="330"/>
        <v>DEADLIFT</v>
      </c>
      <c r="CU60" s="91" t="str">
        <f t="shared" si="331"/>
        <v>Deadlift</v>
      </c>
      <c r="CV60" s="85" t="str">
        <f t="shared" si="52"/>
        <v/>
      </c>
      <c r="CW60" s="76" t="str">
        <f t="shared" si="53"/>
        <v/>
      </c>
      <c r="CX60" s="77" t="str">
        <f t="shared" si="54"/>
        <v/>
      </c>
      <c r="CY60" s="76" t="str">
        <f>IFERROR(IF(CT60="ACC"," ",IF('MAXES+CHART'!$D$16="lbs",MROUND(IF(CT60="SQUAT",'MAXES+CHART'!$D$17*CX60, IF(CT60="BENCH",'MAXES+CHART'!$D$18*CX60, IF(CT60="DEADLIFT",'MAXES+CHART'!$D$19*CX60,))),5),MROUND(IF(CT60="SQUAT",'MAXES+CHART'!$D$17*CX60, IF(CT60="BENCH",'MAXES+CHART'!$D$18*CX60, IF(CT60="DEADLIFT",'MAXES+CHART'!$D$19*CX60,))),2.5))),"")</f>
        <v/>
      </c>
      <c r="CZ60" s="55"/>
      <c r="DA60" s="95"/>
      <c r="DC60" s="202"/>
      <c r="DE60" s="57" t="str">
        <f t="shared" si="269"/>
        <v/>
      </c>
      <c r="DF60" s="57" t="str">
        <f t="shared" si="270"/>
        <v/>
      </c>
      <c r="DG60" s="57" t="str">
        <f t="shared" si="271"/>
        <v/>
      </c>
      <c r="DH60" s="57" t="str">
        <f t="shared" si="272"/>
        <v/>
      </c>
      <c r="DI60" s="57" t="str">
        <f t="shared" si="273"/>
        <v/>
      </c>
      <c r="DJ60" s="57" t="str">
        <f t="shared" si="274"/>
        <v/>
      </c>
      <c r="DL60" s="39"/>
      <c r="DM60" s="58" t="str">
        <f t="shared" si="332"/>
        <v>DEADLIFT</v>
      </c>
      <c r="DN60" s="91" t="str">
        <f t="shared" si="333"/>
        <v>Deadlift</v>
      </c>
      <c r="DO60" s="85" t="str">
        <f t="shared" si="63"/>
        <v/>
      </c>
      <c r="DP60" s="76" t="str">
        <f t="shared" si="64"/>
        <v/>
      </c>
      <c r="DQ60" s="77" t="str">
        <f t="shared" si="65"/>
        <v/>
      </c>
      <c r="DR60" s="76" t="str">
        <f>IFERROR(IF(DM60="ACC"," ",IF('MAXES+CHART'!$D$16="lbs",MROUND(IF(DM60="SQUAT",'MAXES+CHART'!$D$17*DQ60, IF(DM60="BENCH",'MAXES+CHART'!$D$18*DQ60, IF(DM60="DEADLIFT",'MAXES+CHART'!$D$19*DQ60,))),5),MROUND(IF(DM60="SQUAT",'MAXES+CHART'!$D$17*DQ60, IF(DM60="BENCH",'MAXES+CHART'!$D$18*DQ60, IF(DM60="DEADLIFT",'MAXES+CHART'!$D$19*DQ60,))),2.5))),"")</f>
        <v/>
      </c>
      <c r="DS60" s="55"/>
      <c r="DT60" s="95"/>
      <c r="DV60" s="202"/>
      <c r="DX60" s="57" t="str">
        <f t="shared" si="275"/>
        <v/>
      </c>
      <c r="DY60" s="57" t="str">
        <f t="shared" si="276"/>
        <v/>
      </c>
      <c r="DZ60" s="57" t="str">
        <f t="shared" si="277"/>
        <v/>
      </c>
      <c r="EA60" s="57" t="str">
        <f t="shared" si="278"/>
        <v/>
      </c>
      <c r="EB60" s="57" t="str">
        <f t="shared" si="279"/>
        <v/>
      </c>
      <c r="EC60" s="57" t="str">
        <f t="shared" si="280"/>
        <v/>
      </c>
      <c r="EE60" s="39"/>
      <c r="EF60" s="58" t="str">
        <f t="shared" si="334"/>
        <v>DEADLIFT</v>
      </c>
      <c r="EG60" s="91" t="str">
        <f t="shared" si="335"/>
        <v>Deadlift</v>
      </c>
      <c r="EH60" s="85" t="str">
        <f t="shared" si="125"/>
        <v/>
      </c>
      <c r="EI60" s="76" t="str">
        <f t="shared" si="126"/>
        <v/>
      </c>
      <c r="EJ60" s="77" t="str">
        <f t="shared" si="127"/>
        <v/>
      </c>
      <c r="EK60" s="76" t="str">
        <f>IFERROR(IF(EF60="ACC"," ",IF('MAXES+CHART'!$D$16="lbs",MROUND(IF(EF60="SQUAT",'MAXES+CHART'!$D$17*EJ60, IF(EF60="BENCH",'MAXES+CHART'!$D$18*EJ60, IF(EF60="DEADLIFT",'MAXES+CHART'!$D$19*EJ60,))),5),MROUND(IF(EF60="SQUAT",'MAXES+CHART'!$D$17*EJ60, IF(EF60="BENCH",'MAXES+CHART'!$D$18*EJ60, IF(EF60="DEADLIFT",'MAXES+CHART'!$D$19*EJ60,))),2.5))),"")</f>
        <v/>
      </c>
      <c r="EL60" s="55"/>
      <c r="EM60" s="95"/>
      <c r="EO60" s="202"/>
      <c r="EQ60" s="57" t="str">
        <f t="shared" si="281"/>
        <v/>
      </c>
      <c r="ER60" s="57" t="str">
        <f t="shared" si="282"/>
        <v/>
      </c>
      <c r="ES60" s="57" t="str">
        <f t="shared" si="283"/>
        <v/>
      </c>
      <c r="ET60" s="57" t="str">
        <f t="shared" si="284"/>
        <v/>
      </c>
      <c r="EU60" s="57" t="str">
        <f t="shared" si="285"/>
        <v/>
      </c>
      <c r="EV60" s="57" t="str">
        <f t="shared" si="286"/>
        <v/>
      </c>
      <c r="EY60" s="39"/>
      <c r="EZ60" s="58" t="str">
        <f t="shared" si="336"/>
        <v>BENCH</v>
      </c>
      <c r="FA60" s="91" t="str">
        <f t="shared" si="337"/>
        <v>Bench Press</v>
      </c>
      <c r="FB60" s="85" t="str">
        <f t="shared" si="338"/>
        <v/>
      </c>
      <c r="FC60" s="76" t="str">
        <f t="shared" si="339"/>
        <v/>
      </c>
      <c r="FD60" s="77" t="str">
        <f t="shared" si="340"/>
        <v/>
      </c>
      <c r="FE60" s="76" t="str">
        <f>IFERROR(IF(EZ60="ACC"," ",IF('MAXES+CHART'!$D$16="lbs",MROUND(IF(EZ60="SQUAT",'MAXES+CHART'!$D$17*FD60, IF(EZ60="BENCH",'MAXES+CHART'!$D$18*FD60, IF(EZ60="DEADLIFT",'MAXES+CHART'!$D$19*FD60,))),5),MROUND(IF(EZ60="SQUAT",'MAXES+CHART'!$D$17*FD60, IF(EZ60="BENCH",'MAXES+CHART'!$D$18*FD60, IF(EZ60="DEADLIFT",'MAXES+CHART'!$D$19*FD60,))),2.5))),"")</f>
        <v/>
      </c>
      <c r="FF60" s="55"/>
      <c r="FG60" s="124"/>
      <c r="FI60" s="208"/>
      <c r="FK60" s="57" t="str">
        <f t="shared" si="287"/>
        <v/>
      </c>
      <c r="FL60" s="57" t="str">
        <f t="shared" si="288"/>
        <v/>
      </c>
      <c r="FM60" s="57" t="str">
        <f t="shared" si="289"/>
        <v/>
      </c>
      <c r="FN60" s="57" t="str">
        <f t="shared" si="290"/>
        <v/>
      </c>
      <c r="FO60" s="57" t="str">
        <f t="shared" si="291"/>
        <v/>
      </c>
      <c r="FP60" s="57" t="str">
        <f t="shared" si="292"/>
        <v/>
      </c>
      <c r="FQ60" s="39"/>
      <c r="FR60" s="58" t="str">
        <f t="shared" si="341"/>
        <v>BENCH</v>
      </c>
      <c r="FS60" s="91" t="str">
        <f t="shared" si="342"/>
        <v>Bench Press</v>
      </c>
      <c r="FT60" s="85" t="str">
        <f t="shared" si="93"/>
        <v/>
      </c>
      <c r="FU60" s="76" t="str">
        <f t="shared" si="94"/>
        <v/>
      </c>
      <c r="FV60" s="77" t="str">
        <f t="shared" si="95"/>
        <v/>
      </c>
      <c r="FW60" s="76" t="str">
        <f>IFERROR(IF(FR60="ACC"," ",IF('MAXES+CHART'!$D$16="lbs",MROUND(IF(FR60="SQUAT",'MAXES+CHART'!$D$17*FV60, IF(FR60="BENCH",'MAXES+CHART'!$D$18*FV60, IF(FR60="DEADLIFT",'MAXES+CHART'!$D$19*FV60,))),5),MROUND(IF(FR60="SQUAT",'MAXES+CHART'!$D$17*FV60, IF(FR60="BENCH",'MAXES+CHART'!$D$18*FV60, IF(FR60="DEADLIFT",'MAXES+CHART'!$D$19*FV60,))),2.5))),"")</f>
        <v/>
      </c>
      <c r="FX60" s="55"/>
      <c r="FY60" s="95"/>
      <c r="GA60" s="202"/>
      <c r="GC60" s="57" t="str">
        <f t="shared" si="293"/>
        <v/>
      </c>
      <c r="GD60" s="57" t="str">
        <f t="shared" si="294"/>
        <v/>
      </c>
      <c r="GE60" s="57" t="str">
        <f t="shared" si="295"/>
        <v/>
      </c>
      <c r="GF60" s="57" t="str">
        <f t="shared" si="296"/>
        <v/>
      </c>
      <c r="GG60" s="57" t="str">
        <f t="shared" si="297"/>
        <v/>
      </c>
      <c r="GH60" s="57" t="str">
        <f t="shared" si="298"/>
        <v/>
      </c>
      <c r="GJ60" s="39"/>
      <c r="GK60" s="58" t="str">
        <f t="shared" si="343"/>
        <v>BENCH</v>
      </c>
      <c r="GL60" s="91" t="str">
        <f t="shared" si="344"/>
        <v>Bench Press</v>
      </c>
      <c r="GM60" s="85" t="str">
        <f t="shared" si="104"/>
        <v/>
      </c>
      <c r="GN60" s="76" t="str">
        <f t="shared" si="105"/>
        <v/>
      </c>
      <c r="GO60" s="77" t="str">
        <f t="shared" si="106"/>
        <v/>
      </c>
      <c r="GP60" s="76" t="str">
        <f>IFERROR(IF(GK60="ACC"," ",IF('MAXES+CHART'!$D$16="lbs",MROUND(IF(GK60="SQUAT",'MAXES+CHART'!$D$17*GO60, IF(GK60="BENCH",'MAXES+CHART'!$D$18*GO60, IF(GK60="DEADLIFT",'MAXES+CHART'!$D$19*GO60,))),5),MROUND(IF(GK60="SQUAT",'MAXES+CHART'!$D$17*GO60, IF(GK60="BENCH",'MAXES+CHART'!$D$18*GO60, IF(GK60="DEADLIFT",'MAXES+CHART'!$D$19*GO60,))),2.5))),"")</f>
        <v/>
      </c>
      <c r="GQ60" s="55"/>
      <c r="GR60" s="95"/>
      <c r="GT60" s="202"/>
      <c r="GV60" s="57" t="str">
        <f t="shared" si="299"/>
        <v/>
      </c>
      <c r="GW60" s="57" t="str">
        <f t="shared" si="300"/>
        <v/>
      </c>
      <c r="GX60" s="57" t="str">
        <f t="shared" si="301"/>
        <v/>
      </c>
      <c r="GY60" s="57" t="str">
        <f t="shared" si="302"/>
        <v/>
      </c>
      <c r="GZ60" s="57" t="str">
        <f t="shared" si="303"/>
        <v/>
      </c>
      <c r="HA60" s="57" t="str">
        <f t="shared" si="304"/>
        <v/>
      </c>
      <c r="HC60" s="39"/>
      <c r="HD60" s="58" t="str">
        <f t="shared" si="345"/>
        <v>BENCH</v>
      </c>
      <c r="HE60" s="91" t="str">
        <f t="shared" si="346"/>
        <v>Bench Press</v>
      </c>
      <c r="HF60" s="85" t="str">
        <f t="shared" si="115"/>
        <v/>
      </c>
      <c r="HG60" s="76" t="str">
        <f t="shared" si="116"/>
        <v/>
      </c>
      <c r="HH60" s="77" t="str">
        <f t="shared" si="117"/>
        <v/>
      </c>
      <c r="HI60" s="76" t="str">
        <f>IFERROR(IF(HD60="ACC"," ",IF('MAXES+CHART'!$D$16="lbs",MROUND(IF(HD60="SQUAT",'MAXES+CHART'!$D$17*HH60, IF(HD60="BENCH",'MAXES+CHART'!$D$18*HH60, IF(HD60="DEADLIFT",'MAXES+CHART'!$D$19*HH60,))),5),MROUND(IF(HD60="SQUAT",'MAXES+CHART'!$D$17*HH60, IF(HD60="BENCH",'MAXES+CHART'!$D$18*HH60, IF(HD60="DEADLIFT",'MAXES+CHART'!$D$19*HH60,))),2.5))),"")</f>
        <v/>
      </c>
      <c r="HJ60" s="55"/>
      <c r="HK60" s="95"/>
      <c r="HM60" s="202"/>
      <c r="HO60" s="57" t="str">
        <f t="shared" si="305"/>
        <v/>
      </c>
      <c r="HP60" s="57" t="str">
        <f t="shared" si="306"/>
        <v/>
      </c>
      <c r="HQ60" s="57" t="str">
        <f t="shared" si="307"/>
        <v/>
      </c>
      <c r="HR60" s="57" t="str">
        <f t="shared" si="308"/>
        <v/>
      </c>
      <c r="HS60" s="57" t="str">
        <f t="shared" si="309"/>
        <v/>
      </c>
      <c r="HT60" s="57" t="str">
        <f t="shared" si="310"/>
        <v/>
      </c>
    </row>
    <row r="61" spans="3:228" hidden="1" outlineLevel="2">
      <c r="C61" s="39"/>
      <c r="D61" s="58" t="str">
        <f t="shared" si="347"/>
        <v>DEADLIFT</v>
      </c>
      <c r="E61" s="90" t="str">
        <f t="shared" si="348"/>
        <v>Deadlift</v>
      </c>
      <c r="F61" s="86"/>
      <c r="G61" s="78"/>
      <c r="H61" s="79"/>
      <c r="I61" s="78">
        <f>IF(D61="ACC"," ",IF('MAXES+CHART'!$D$16="lbs",MROUND(IF(D61="SQUAT",'MAXES+CHART'!$D$17*H61, IF(D61="BENCH",'MAXES+CHART'!$D$18*H61, IF(D61="DEADLIFT",'MAXES+CHART'!$D$19*H61,))),5),MROUND(IF(D61="SQUAT",'MAXES+CHART'!$D$17*H61, IF(D61="BENCH",'MAXES+CHART'!$D$18*H61, IF(D61="DEADLIFT",'MAXES+CHART'!$D$19*H61,))),2.5)))</f>
        <v>0</v>
      </c>
      <c r="J61" s="55"/>
      <c r="K61" s="95"/>
      <c r="M61" s="117"/>
      <c r="O61" s="57" t="str">
        <f t="shared" si="245"/>
        <v/>
      </c>
      <c r="P61" s="57" t="str">
        <f t="shared" si="246"/>
        <v/>
      </c>
      <c r="Q61" s="57" t="str">
        <f t="shared" si="247"/>
        <v/>
      </c>
      <c r="R61" s="57" t="str">
        <f t="shared" si="248"/>
        <v/>
      </c>
      <c r="S61" s="57">
        <f t="shared" si="249"/>
        <v>0</v>
      </c>
      <c r="T61" s="57">
        <f t="shared" si="250"/>
        <v>0</v>
      </c>
      <c r="U61" s="39"/>
      <c r="V61" s="58" t="str">
        <f t="shared" si="349"/>
        <v>DEADLIFT</v>
      </c>
      <c r="W61" s="90" t="str">
        <f t="shared" si="311"/>
        <v>Deadlift</v>
      </c>
      <c r="X61" s="86" t="str">
        <f t="shared" si="312"/>
        <v/>
      </c>
      <c r="Y61" s="78" t="str">
        <f t="shared" si="313"/>
        <v/>
      </c>
      <c r="Z61" s="79" t="str">
        <f t="shared" si="314"/>
        <v/>
      </c>
      <c r="AA61" s="78" t="str">
        <f>IFERROR(IF(V61="ACC"," ",IF('MAXES+CHART'!$D$16="lbs",MROUND(IF(V61="SQUAT",'MAXES+CHART'!$D$17*Z61, IF(V61="BENCH",'MAXES+CHART'!$D$18*Z61, IF(V61="DEADLIFT",'MAXES+CHART'!$D$19*Z61,))),5),MROUND(IF(V61="SQUAT",'MAXES+CHART'!$D$17*Z61, IF(V61="BENCH",'MAXES+CHART'!$D$18*Z61, IF(V61="DEADLIFT",'MAXES+CHART'!$D$19*Z61,))),2.5))),"")</f>
        <v/>
      </c>
      <c r="AB61" s="55"/>
      <c r="AC61" s="95"/>
      <c r="AE61" s="117"/>
      <c r="AG61" s="57" t="str">
        <f t="shared" si="11"/>
        <v/>
      </c>
      <c r="AH61" s="57" t="str">
        <f t="shared" si="12"/>
        <v/>
      </c>
      <c r="AI61" s="57" t="str">
        <f t="shared" si="13"/>
        <v/>
      </c>
      <c r="AJ61" s="57" t="str">
        <f t="shared" si="14"/>
        <v/>
      </c>
      <c r="AK61" s="57" t="str">
        <f t="shared" si="15"/>
        <v/>
      </c>
      <c r="AL61" s="57" t="str">
        <f t="shared" si="16"/>
        <v/>
      </c>
      <c r="AN61" s="39"/>
      <c r="AO61" s="58" t="str">
        <f t="shared" si="315"/>
        <v>DEADLIFT</v>
      </c>
      <c r="AP61" s="90" t="str">
        <f t="shared" si="316"/>
        <v>Deadlift</v>
      </c>
      <c r="AQ61" s="86" t="str">
        <f t="shared" si="317"/>
        <v/>
      </c>
      <c r="AR61" s="78" t="str">
        <f t="shared" si="318"/>
        <v/>
      </c>
      <c r="AS61" s="79" t="str">
        <f t="shared" si="319"/>
        <v/>
      </c>
      <c r="AT61" s="78" t="str">
        <f>IFERROR(IF(AO61="ACC"," ",IF('MAXES+CHART'!$D$16="lbs",MROUND(IF(AO61="SQUAT",'MAXES+CHART'!$D$17*AS61, IF(AO61="BENCH",'MAXES+CHART'!$D$18*AS61, IF(AO61="DEADLIFT",'MAXES+CHART'!$D$19*AS61,))),5),MROUND(IF(AO61="SQUAT",'MAXES+CHART'!$D$17*AS61, IF(AO61="BENCH",'MAXES+CHART'!$D$18*AS61, IF(AO61="DEADLIFT",'MAXES+CHART'!$D$19*AS61,))),2.5))),"")</f>
        <v/>
      </c>
      <c r="AU61" s="55"/>
      <c r="AV61" s="95"/>
      <c r="AX61" s="117"/>
      <c r="AZ61" s="57" t="str">
        <f t="shared" si="251"/>
        <v/>
      </c>
      <c r="BA61" s="57" t="str">
        <f t="shared" si="252"/>
        <v/>
      </c>
      <c r="BB61" s="57" t="str">
        <f t="shared" si="253"/>
        <v/>
      </c>
      <c r="BC61" s="57" t="str">
        <f t="shared" si="254"/>
        <v/>
      </c>
      <c r="BD61" s="57" t="str">
        <f t="shared" si="255"/>
        <v/>
      </c>
      <c r="BE61" s="57" t="str">
        <f t="shared" si="256"/>
        <v/>
      </c>
      <c r="BG61" s="39"/>
      <c r="BH61" s="58" t="str">
        <f t="shared" si="320"/>
        <v>DEADLIFT</v>
      </c>
      <c r="BI61" s="90" t="str">
        <f t="shared" si="321"/>
        <v>Deadlift</v>
      </c>
      <c r="BJ61" s="86" t="str">
        <f t="shared" si="322"/>
        <v/>
      </c>
      <c r="BK61" s="78" t="str">
        <f t="shared" si="323"/>
        <v/>
      </c>
      <c r="BL61" s="79" t="str">
        <f t="shared" si="324"/>
        <v/>
      </c>
      <c r="BM61" s="78" t="str">
        <f>IFERROR(IF(BH61="ACC"," ",IF('MAXES+CHART'!$D$16="lbs",MROUND(IF(BH61="SQUAT",'MAXES+CHART'!$D$17*BL61, IF(BH61="BENCH",'MAXES+CHART'!$D$18*BL61, IF(BH61="DEADLIFT",'MAXES+CHART'!$D$19*BL61,))),5),MROUND(IF(BH61="SQUAT",'MAXES+CHART'!$D$17*BL61, IF(BH61="BENCH",'MAXES+CHART'!$D$18*BL61, IF(BH61="DEADLIFT",'MAXES+CHART'!$D$19*BL61,))),2.5))),"")</f>
        <v/>
      </c>
      <c r="BN61" s="55"/>
      <c r="BO61" s="95"/>
      <c r="BQ61" s="117"/>
      <c r="BS61" s="57" t="str">
        <f t="shared" si="257"/>
        <v/>
      </c>
      <c r="BT61" s="57" t="str">
        <f t="shared" si="258"/>
        <v/>
      </c>
      <c r="BU61" s="57" t="str">
        <f t="shared" si="259"/>
        <v/>
      </c>
      <c r="BV61" s="57" t="str">
        <f t="shared" si="260"/>
        <v/>
      </c>
      <c r="BW61" s="57" t="str">
        <f t="shared" si="261"/>
        <v/>
      </c>
      <c r="BX61" s="57" t="str">
        <f t="shared" si="262"/>
        <v/>
      </c>
      <c r="CA61" s="39"/>
      <c r="CB61" s="58" t="str">
        <f t="shared" si="325"/>
        <v>DEADLIFT</v>
      </c>
      <c r="CC61" s="90" t="str">
        <f t="shared" si="326"/>
        <v>Deadlift</v>
      </c>
      <c r="CD61" s="86" t="str">
        <f t="shared" si="327"/>
        <v/>
      </c>
      <c r="CE61" s="78" t="str">
        <f t="shared" si="328"/>
        <v/>
      </c>
      <c r="CF61" s="79" t="str">
        <f t="shared" si="329"/>
        <v/>
      </c>
      <c r="CG61" s="78" t="str">
        <f>IFERROR(IF(CB61="ACC"," ",IF('MAXES+CHART'!$D$16="lbs",MROUND(IF(CB61="SQUAT",'MAXES+CHART'!$D$17*CF61, IF(CB61="BENCH",'MAXES+CHART'!$D$18*CF61, IF(CB61="DEADLIFT",'MAXES+CHART'!$D$19*CF61,))),5),MROUND(IF(CB61="SQUAT",'MAXES+CHART'!$D$17*CF61, IF(CB61="BENCH",'MAXES+CHART'!$D$18*CF61, IF(CB61="DEADLIFT",'MAXES+CHART'!$D$19*CF61,))),2.5))),"")</f>
        <v/>
      </c>
      <c r="CH61" s="55"/>
      <c r="CI61" s="95"/>
      <c r="CK61" s="117"/>
      <c r="CM61" s="57" t="str">
        <f t="shared" si="263"/>
        <v/>
      </c>
      <c r="CN61" s="57" t="str">
        <f t="shared" si="264"/>
        <v/>
      </c>
      <c r="CO61" s="57" t="str">
        <f t="shared" si="265"/>
        <v/>
      </c>
      <c r="CP61" s="57" t="str">
        <f t="shared" si="266"/>
        <v/>
      </c>
      <c r="CQ61" s="57" t="str">
        <f t="shared" si="267"/>
        <v/>
      </c>
      <c r="CR61" s="57" t="str">
        <f t="shared" si="268"/>
        <v/>
      </c>
      <c r="CS61" s="39"/>
      <c r="CT61" s="58" t="str">
        <f t="shared" si="330"/>
        <v>DEADLIFT</v>
      </c>
      <c r="CU61" s="90" t="str">
        <f t="shared" si="331"/>
        <v>Deadlift</v>
      </c>
      <c r="CV61" s="86" t="str">
        <f t="shared" si="52"/>
        <v/>
      </c>
      <c r="CW61" s="78" t="str">
        <f t="shared" si="53"/>
        <v/>
      </c>
      <c r="CX61" s="79" t="str">
        <f t="shared" si="54"/>
        <v/>
      </c>
      <c r="CY61" s="78" t="str">
        <f>IFERROR(IF(CT61="ACC"," ",IF('MAXES+CHART'!$D$16="lbs",MROUND(IF(CT61="SQUAT",'MAXES+CHART'!$D$17*CX61, IF(CT61="BENCH",'MAXES+CHART'!$D$18*CX61, IF(CT61="DEADLIFT",'MAXES+CHART'!$D$19*CX61,))),5),MROUND(IF(CT61="SQUAT",'MAXES+CHART'!$D$17*CX61, IF(CT61="BENCH",'MAXES+CHART'!$D$18*CX61, IF(CT61="DEADLIFT",'MAXES+CHART'!$D$19*CX61,))),2.5))),"")</f>
        <v/>
      </c>
      <c r="CZ61" s="55"/>
      <c r="DA61" s="95"/>
      <c r="DC61" s="117"/>
      <c r="DE61" s="57" t="str">
        <f t="shared" si="269"/>
        <v/>
      </c>
      <c r="DF61" s="57" t="str">
        <f t="shared" si="270"/>
        <v/>
      </c>
      <c r="DG61" s="57" t="str">
        <f t="shared" si="271"/>
        <v/>
      </c>
      <c r="DH61" s="57" t="str">
        <f t="shared" si="272"/>
        <v/>
      </c>
      <c r="DI61" s="57" t="str">
        <f t="shared" si="273"/>
        <v/>
      </c>
      <c r="DJ61" s="57" t="str">
        <f t="shared" si="274"/>
        <v/>
      </c>
      <c r="DL61" s="39"/>
      <c r="DM61" s="58" t="str">
        <f t="shared" si="332"/>
        <v>DEADLIFT</v>
      </c>
      <c r="DN61" s="90" t="str">
        <f t="shared" si="333"/>
        <v>Deadlift</v>
      </c>
      <c r="DO61" s="86" t="str">
        <f t="shared" si="63"/>
        <v/>
      </c>
      <c r="DP61" s="78" t="str">
        <f t="shared" si="64"/>
        <v/>
      </c>
      <c r="DQ61" s="79" t="str">
        <f t="shared" si="65"/>
        <v/>
      </c>
      <c r="DR61" s="78" t="str">
        <f>IFERROR(IF(DM61="ACC"," ",IF('MAXES+CHART'!$D$16="lbs",MROUND(IF(DM61="SQUAT",'MAXES+CHART'!$D$17*DQ61, IF(DM61="BENCH",'MAXES+CHART'!$D$18*DQ61, IF(DM61="DEADLIFT",'MAXES+CHART'!$D$19*DQ61,))),5),MROUND(IF(DM61="SQUAT",'MAXES+CHART'!$D$17*DQ61, IF(DM61="BENCH",'MAXES+CHART'!$D$18*DQ61, IF(DM61="DEADLIFT",'MAXES+CHART'!$D$19*DQ61,))),2.5))),"")</f>
        <v/>
      </c>
      <c r="DS61" s="55"/>
      <c r="DT61" s="95"/>
      <c r="DV61" s="117"/>
      <c r="DX61" s="57" t="str">
        <f t="shared" si="275"/>
        <v/>
      </c>
      <c r="DY61" s="57" t="str">
        <f t="shared" si="276"/>
        <v/>
      </c>
      <c r="DZ61" s="57" t="str">
        <f t="shared" si="277"/>
        <v/>
      </c>
      <c r="EA61" s="57" t="str">
        <f t="shared" si="278"/>
        <v/>
      </c>
      <c r="EB61" s="57" t="str">
        <f t="shared" si="279"/>
        <v/>
      </c>
      <c r="EC61" s="57" t="str">
        <f t="shared" si="280"/>
        <v/>
      </c>
      <c r="EE61" s="39"/>
      <c r="EF61" s="58" t="str">
        <f t="shared" si="334"/>
        <v>DEADLIFT</v>
      </c>
      <c r="EG61" s="90" t="str">
        <f t="shared" si="335"/>
        <v>Deadlift</v>
      </c>
      <c r="EH61" s="86" t="str">
        <f t="shared" si="125"/>
        <v/>
      </c>
      <c r="EI61" s="78" t="str">
        <f t="shared" si="126"/>
        <v/>
      </c>
      <c r="EJ61" s="79" t="str">
        <f t="shared" si="127"/>
        <v/>
      </c>
      <c r="EK61" s="78" t="str">
        <f>IFERROR(IF(EF61="ACC"," ",IF('MAXES+CHART'!$D$16="lbs",MROUND(IF(EF61="SQUAT",'MAXES+CHART'!$D$17*EJ61, IF(EF61="BENCH",'MAXES+CHART'!$D$18*EJ61, IF(EF61="DEADLIFT",'MAXES+CHART'!$D$19*EJ61,))),5),MROUND(IF(EF61="SQUAT",'MAXES+CHART'!$D$17*EJ61, IF(EF61="BENCH",'MAXES+CHART'!$D$18*EJ61, IF(EF61="DEADLIFT",'MAXES+CHART'!$D$19*EJ61,))),2.5))),"")</f>
        <v/>
      </c>
      <c r="EL61" s="55"/>
      <c r="EM61" s="95"/>
      <c r="EO61" s="117"/>
      <c r="EQ61" s="57" t="str">
        <f t="shared" si="281"/>
        <v/>
      </c>
      <c r="ER61" s="57" t="str">
        <f t="shared" si="282"/>
        <v/>
      </c>
      <c r="ES61" s="57" t="str">
        <f t="shared" si="283"/>
        <v/>
      </c>
      <c r="ET61" s="57" t="str">
        <f t="shared" si="284"/>
        <v/>
      </c>
      <c r="EU61" s="57" t="str">
        <f t="shared" si="285"/>
        <v/>
      </c>
      <c r="EV61" s="57" t="str">
        <f t="shared" si="286"/>
        <v/>
      </c>
      <c r="EY61" s="39"/>
      <c r="EZ61" s="58" t="str">
        <f t="shared" si="336"/>
        <v>BENCH</v>
      </c>
      <c r="FA61" s="90" t="str">
        <f t="shared" si="337"/>
        <v>Bench Press</v>
      </c>
      <c r="FB61" s="86" t="str">
        <f t="shared" si="338"/>
        <v/>
      </c>
      <c r="FC61" s="78" t="str">
        <f t="shared" si="339"/>
        <v/>
      </c>
      <c r="FD61" s="79" t="str">
        <f t="shared" si="340"/>
        <v/>
      </c>
      <c r="FE61" s="78" t="str">
        <f>IFERROR(IF(EZ61="ACC"," ",IF('MAXES+CHART'!$D$16="lbs",MROUND(IF(EZ61="SQUAT",'MAXES+CHART'!$D$17*FD61, IF(EZ61="BENCH",'MAXES+CHART'!$D$18*FD61, IF(EZ61="DEADLIFT",'MAXES+CHART'!$D$19*FD61,))),5),MROUND(IF(EZ61="SQUAT",'MAXES+CHART'!$D$17*FD61, IF(EZ61="BENCH",'MAXES+CHART'!$D$18*FD61, IF(EZ61="DEADLIFT",'MAXES+CHART'!$D$19*FD61,))),2.5))),"")</f>
        <v/>
      </c>
      <c r="FF61" s="55"/>
      <c r="FG61" s="124"/>
      <c r="FI61" s="117"/>
      <c r="FK61" s="57" t="str">
        <f t="shared" si="287"/>
        <v/>
      </c>
      <c r="FL61" s="57" t="str">
        <f t="shared" si="288"/>
        <v/>
      </c>
      <c r="FM61" s="57" t="str">
        <f t="shared" si="289"/>
        <v/>
      </c>
      <c r="FN61" s="57" t="str">
        <f t="shared" si="290"/>
        <v/>
      </c>
      <c r="FO61" s="57" t="str">
        <f t="shared" si="291"/>
        <v/>
      </c>
      <c r="FP61" s="57" t="str">
        <f t="shared" si="292"/>
        <v/>
      </c>
      <c r="FQ61" s="39"/>
      <c r="FR61" s="58" t="str">
        <f t="shared" si="341"/>
        <v>BENCH</v>
      </c>
      <c r="FS61" s="90" t="str">
        <f t="shared" si="342"/>
        <v>Bench Press</v>
      </c>
      <c r="FT61" s="86" t="str">
        <f t="shared" si="93"/>
        <v/>
      </c>
      <c r="FU61" s="78" t="str">
        <f t="shared" si="94"/>
        <v/>
      </c>
      <c r="FV61" s="79" t="str">
        <f t="shared" si="95"/>
        <v/>
      </c>
      <c r="FW61" s="78" t="str">
        <f>IFERROR(IF(FR61="ACC"," ",IF('MAXES+CHART'!$D$16="lbs",MROUND(IF(FR61="SQUAT",'MAXES+CHART'!$D$17*FV61, IF(FR61="BENCH",'MAXES+CHART'!$D$18*FV61, IF(FR61="DEADLIFT",'MAXES+CHART'!$D$19*FV61,))),5),MROUND(IF(FR61="SQUAT",'MAXES+CHART'!$D$17*FV61, IF(FR61="BENCH",'MAXES+CHART'!$D$18*FV61, IF(FR61="DEADLIFT",'MAXES+CHART'!$D$19*FV61,))),2.5))),"")</f>
        <v/>
      </c>
      <c r="FX61" s="55"/>
      <c r="FY61" s="95"/>
      <c r="GA61" s="117"/>
      <c r="GC61" s="57" t="str">
        <f t="shared" si="293"/>
        <v/>
      </c>
      <c r="GD61" s="57" t="str">
        <f t="shared" si="294"/>
        <v/>
      </c>
      <c r="GE61" s="57" t="str">
        <f t="shared" si="295"/>
        <v/>
      </c>
      <c r="GF61" s="57" t="str">
        <f t="shared" si="296"/>
        <v/>
      </c>
      <c r="GG61" s="57" t="str">
        <f t="shared" si="297"/>
        <v/>
      </c>
      <c r="GH61" s="57" t="str">
        <f t="shared" si="298"/>
        <v/>
      </c>
      <c r="GJ61" s="39"/>
      <c r="GK61" s="58" t="str">
        <f t="shared" si="343"/>
        <v>BENCH</v>
      </c>
      <c r="GL61" s="90" t="str">
        <f t="shared" si="344"/>
        <v>Bench Press</v>
      </c>
      <c r="GM61" s="86" t="str">
        <f t="shared" si="104"/>
        <v/>
      </c>
      <c r="GN61" s="78" t="str">
        <f t="shared" si="105"/>
        <v/>
      </c>
      <c r="GO61" s="79" t="str">
        <f t="shared" si="106"/>
        <v/>
      </c>
      <c r="GP61" s="78" t="str">
        <f>IFERROR(IF(GK61="ACC"," ",IF('MAXES+CHART'!$D$16="lbs",MROUND(IF(GK61="SQUAT",'MAXES+CHART'!$D$17*GO61, IF(GK61="BENCH",'MAXES+CHART'!$D$18*GO61, IF(GK61="DEADLIFT",'MAXES+CHART'!$D$19*GO61,))),5),MROUND(IF(GK61="SQUAT",'MAXES+CHART'!$D$17*GO61, IF(GK61="BENCH",'MAXES+CHART'!$D$18*GO61, IF(GK61="DEADLIFT",'MAXES+CHART'!$D$19*GO61,))),2.5))),"")</f>
        <v/>
      </c>
      <c r="GQ61" s="55"/>
      <c r="GR61" s="95"/>
      <c r="GT61" s="117"/>
      <c r="GV61" s="57" t="str">
        <f t="shared" si="299"/>
        <v/>
      </c>
      <c r="GW61" s="57" t="str">
        <f t="shared" si="300"/>
        <v/>
      </c>
      <c r="GX61" s="57" t="str">
        <f t="shared" si="301"/>
        <v/>
      </c>
      <c r="GY61" s="57" t="str">
        <f t="shared" si="302"/>
        <v/>
      </c>
      <c r="GZ61" s="57" t="str">
        <f t="shared" si="303"/>
        <v/>
      </c>
      <c r="HA61" s="57" t="str">
        <f t="shared" si="304"/>
        <v/>
      </c>
      <c r="HC61" s="39"/>
      <c r="HD61" s="58" t="str">
        <f t="shared" si="345"/>
        <v>BENCH</v>
      </c>
      <c r="HE61" s="90" t="str">
        <f t="shared" si="346"/>
        <v>Bench Press</v>
      </c>
      <c r="HF61" s="86" t="str">
        <f t="shared" si="115"/>
        <v/>
      </c>
      <c r="HG61" s="78" t="str">
        <f t="shared" si="116"/>
        <v/>
      </c>
      <c r="HH61" s="79" t="str">
        <f t="shared" si="117"/>
        <v/>
      </c>
      <c r="HI61" s="78" t="str">
        <f>IFERROR(IF(HD61="ACC"," ",IF('MAXES+CHART'!$D$16="lbs",MROUND(IF(HD61="SQUAT",'MAXES+CHART'!$D$17*HH61, IF(HD61="BENCH",'MAXES+CHART'!$D$18*HH61, IF(HD61="DEADLIFT",'MAXES+CHART'!$D$19*HH61,))),5),MROUND(IF(HD61="SQUAT",'MAXES+CHART'!$D$17*HH61, IF(HD61="BENCH",'MAXES+CHART'!$D$18*HH61, IF(HD61="DEADLIFT",'MAXES+CHART'!$D$19*HH61,))),2.5))),"")</f>
        <v/>
      </c>
      <c r="HJ61" s="55"/>
      <c r="HK61" s="95"/>
      <c r="HM61" s="117"/>
      <c r="HO61" s="57" t="str">
        <f t="shared" si="305"/>
        <v/>
      </c>
      <c r="HP61" s="57" t="str">
        <f t="shared" si="306"/>
        <v/>
      </c>
      <c r="HQ61" s="57" t="str">
        <f t="shared" si="307"/>
        <v/>
      </c>
      <c r="HR61" s="57" t="str">
        <f t="shared" si="308"/>
        <v/>
      </c>
      <c r="HS61" s="57" t="str">
        <f t="shared" si="309"/>
        <v/>
      </c>
      <c r="HT61" s="57" t="str">
        <f t="shared" si="310"/>
        <v/>
      </c>
    </row>
    <row r="62" spans="3:228" hidden="1" outlineLevel="2">
      <c r="C62" s="39"/>
      <c r="D62" s="58" t="str">
        <f t="shared" si="347"/>
        <v>DEADLIFT</v>
      </c>
      <c r="E62" s="91" t="str">
        <f t="shared" si="348"/>
        <v>Deadlift</v>
      </c>
      <c r="F62" s="85"/>
      <c r="G62" s="76"/>
      <c r="H62" s="77"/>
      <c r="I62" s="76">
        <f>IF(D62="ACC"," ",IF('MAXES+CHART'!$D$16="lbs",MROUND(IF(D62="SQUAT",'MAXES+CHART'!$D$17*H62, IF(D62="BENCH",'MAXES+CHART'!$D$18*H62, IF(D62="DEADLIFT",'MAXES+CHART'!$D$19*H62,))),5),MROUND(IF(D62="SQUAT",'MAXES+CHART'!$D$17*H62, IF(D62="BENCH",'MAXES+CHART'!$D$18*H62, IF(D62="DEADLIFT",'MAXES+CHART'!$D$19*H62,))),2.5)))</f>
        <v>0</v>
      </c>
      <c r="J62" s="55"/>
      <c r="K62" s="95"/>
      <c r="M62" s="119" t="str">
        <f ca="1">"e1RM: "&amp;IFERROR(MROUND(IF(H59="",  I58/VLOOKUP(K58,'MAXES+CHART'!$B$3:$N$11,G58+1,FALSE),  OFFSET(H58,MATCH(MAX(H59:H63),H59:H63,0),1)/VLOOKUP(OFFSET(H58,MATCH(MAX(H59:H63),H59:H63,0),3),'MAXES+CHART'!$B$3:$N$11,OFFSET(H58,MATCH(MAX(H59:H63),H59:H63,0),-1)+1,FALSE)),1),"")</f>
        <v xml:space="preserve">e1RM: </v>
      </c>
      <c r="O62" s="57" t="str">
        <f t="shared" si="245"/>
        <v/>
      </c>
      <c r="P62" s="57" t="str">
        <f t="shared" si="246"/>
        <v/>
      </c>
      <c r="Q62" s="57" t="str">
        <f t="shared" si="247"/>
        <v/>
      </c>
      <c r="R62" s="57" t="str">
        <f t="shared" si="248"/>
        <v/>
      </c>
      <c r="S62" s="57">
        <f t="shared" si="249"/>
        <v>0</v>
      </c>
      <c r="T62" s="57">
        <f t="shared" si="250"/>
        <v>0</v>
      </c>
      <c r="U62" s="39"/>
      <c r="V62" s="58" t="str">
        <f t="shared" si="349"/>
        <v>DEADLIFT</v>
      </c>
      <c r="W62" s="91" t="str">
        <f t="shared" si="311"/>
        <v>Deadlift</v>
      </c>
      <c r="X62" s="85" t="str">
        <f t="shared" si="312"/>
        <v/>
      </c>
      <c r="Y62" s="76" t="str">
        <f t="shared" si="313"/>
        <v/>
      </c>
      <c r="Z62" s="77" t="str">
        <f t="shared" si="314"/>
        <v/>
      </c>
      <c r="AA62" s="76" t="str">
        <f>IFERROR(IF(V62="ACC"," ",IF('MAXES+CHART'!$D$16="lbs",MROUND(IF(V62="SQUAT",'MAXES+CHART'!$D$17*Z62, IF(V62="BENCH",'MAXES+CHART'!$D$18*Z62, IF(V62="DEADLIFT",'MAXES+CHART'!$D$19*Z62,))),5),MROUND(IF(V62="SQUAT",'MAXES+CHART'!$D$17*Z62, IF(V62="BENCH",'MAXES+CHART'!$D$18*Z62, IF(V62="DEADLIFT",'MAXES+CHART'!$D$19*Z62,))),2.5))),"")</f>
        <v/>
      </c>
      <c r="AB62" s="55"/>
      <c r="AC62" s="95"/>
      <c r="AE62" s="119" t="str">
        <f ca="1">"e1RM: "&amp;IFERROR(MROUND(IF(Z59="",  AA58/VLOOKUP(AC58,'MAXES+CHART'!$B$3:$N$11,Y58+1,FALSE),  OFFSET(Z58,MATCH(MAX(Z59:Z63),Z59:Z63,0),1)/VLOOKUP(OFFSET(Z58,MATCH(MAX(Z59:Z63),Z59:Z63,0),3),'MAXES+CHART'!$B$3:$N$11,OFFSET(Z58,MATCH(MAX(Z59:Z63),Z59:Z63,0),-1)+1,FALSE)),1),"")</f>
        <v xml:space="preserve">e1RM: </v>
      </c>
      <c r="AG62" s="57" t="str">
        <f t="shared" si="11"/>
        <v/>
      </c>
      <c r="AH62" s="57" t="str">
        <f t="shared" si="12"/>
        <v/>
      </c>
      <c r="AI62" s="57" t="str">
        <f t="shared" si="13"/>
        <v/>
      </c>
      <c r="AJ62" s="57" t="str">
        <f t="shared" si="14"/>
        <v/>
      </c>
      <c r="AK62" s="57" t="str">
        <f t="shared" si="15"/>
        <v/>
      </c>
      <c r="AL62" s="57" t="str">
        <f t="shared" si="16"/>
        <v/>
      </c>
      <c r="AN62" s="39"/>
      <c r="AO62" s="58" t="str">
        <f t="shared" si="315"/>
        <v>DEADLIFT</v>
      </c>
      <c r="AP62" s="91" t="str">
        <f t="shared" si="316"/>
        <v>Deadlift</v>
      </c>
      <c r="AQ62" s="85" t="str">
        <f t="shared" si="317"/>
        <v/>
      </c>
      <c r="AR62" s="76" t="str">
        <f t="shared" si="318"/>
        <v/>
      </c>
      <c r="AS62" s="77" t="str">
        <f t="shared" si="319"/>
        <v/>
      </c>
      <c r="AT62" s="76" t="str">
        <f>IFERROR(IF(AO62="ACC"," ",IF('MAXES+CHART'!$D$16="lbs",MROUND(IF(AO62="SQUAT",'MAXES+CHART'!$D$17*AS62, IF(AO62="BENCH",'MAXES+CHART'!$D$18*AS62, IF(AO62="DEADLIFT",'MAXES+CHART'!$D$19*AS62,))),5),MROUND(IF(AO62="SQUAT",'MAXES+CHART'!$D$17*AS62, IF(AO62="BENCH",'MAXES+CHART'!$D$18*AS62, IF(AO62="DEADLIFT",'MAXES+CHART'!$D$19*AS62,))),2.5))),"")</f>
        <v/>
      </c>
      <c r="AU62" s="55"/>
      <c r="AV62" s="95"/>
      <c r="AX62" s="119" t="str">
        <f ca="1">"e1RM: "&amp;IFERROR(MROUND(IF(AS59="",  AT58/VLOOKUP(AV58,'MAXES+CHART'!$B$3:$N$11,AR58+1,FALSE),  OFFSET(AS58,MATCH(MAX(AS59:AS63),AS59:AS63,0),1)/VLOOKUP(OFFSET(AS58,MATCH(MAX(AS59:AS63),AS59:AS63,0),3),'MAXES+CHART'!$B$3:$N$11,OFFSET(AS58,MATCH(MAX(AS59:AS63),AS59:AS63,0),-1)+1,FALSE)),1),"")</f>
        <v xml:space="preserve">e1RM: </v>
      </c>
      <c r="AZ62" s="57" t="str">
        <f t="shared" si="251"/>
        <v/>
      </c>
      <c r="BA62" s="57" t="str">
        <f t="shared" si="252"/>
        <v/>
      </c>
      <c r="BB62" s="57" t="str">
        <f t="shared" si="253"/>
        <v/>
      </c>
      <c r="BC62" s="57" t="str">
        <f t="shared" si="254"/>
        <v/>
      </c>
      <c r="BD62" s="57" t="str">
        <f t="shared" si="255"/>
        <v/>
      </c>
      <c r="BE62" s="57" t="str">
        <f t="shared" si="256"/>
        <v/>
      </c>
      <c r="BG62" s="39"/>
      <c r="BH62" s="58" t="str">
        <f t="shared" si="320"/>
        <v>DEADLIFT</v>
      </c>
      <c r="BI62" s="91" t="str">
        <f t="shared" si="321"/>
        <v>Deadlift</v>
      </c>
      <c r="BJ62" s="85" t="str">
        <f t="shared" si="322"/>
        <v/>
      </c>
      <c r="BK62" s="76" t="str">
        <f t="shared" si="323"/>
        <v/>
      </c>
      <c r="BL62" s="77" t="str">
        <f t="shared" si="324"/>
        <v/>
      </c>
      <c r="BM62" s="76" t="str">
        <f>IFERROR(IF(BH62="ACC"," ",IF('MAXES+CHART'!$D$16="lbs",MROUND(IF(BH62="SQUAT",'MAXES+CHART'!$D$17*BL62, IF(BH62="BENCH",'MAXES+CHART'!$D$18*BL62, IF(BH62="DEADLIFT",'MAXES+CHART'!$D$19*BL62,))),5),MROUND(IF(BH62="SQUAT",'MAXES+CHART'!$D$17*BL62, IF(BH62="BENCH",'MAXES+CHART'!$D$18*BL62, IF(BH62="DEADLIFT",'MAXES+CHART'!$D$19*BL62,))),2.5))),"")</f>
        <v/>
      </c>
      <c r="BN62" s="55"/>
      <c r="BO62" s="95"/>
      <c r="BQ62" s="119" t="str">
        <f ca="1">"e1RM: "&amp;IFERROR(MROUND(IF(BL59="",  BM58/VLOOKUP(BO58,'MAXES+CHART'!$B$3:$N$11,BK58+1,FALSE),  OFFSET(BL58,MATCH(MAX(BL59:BL63),BL59:BL63,0),1)/VLOOKUP(OFFSET(BL58,MATCH(MAX(BL59:BL63),BL59:BL63,0),3),'MAXES+CHART'!$B$3:$N$11,OFFSET(BL58,MATCH(MAX(BL59:BL63),BL59:BL63,0),-1)+1,FALSE)),1),"")</f>
        <v xml:space="preserve">e1RM: </v>
      </c>
      <c r="BS62" s="57" t="str">
        <f t="shared" si="257"/>
        <v/>
      </c>
      <c r="BT62" s="57" t="str">
        <f t="shared" si="258"/>
        <v/>
      </c>
      <c r="BU62" s="57" t="str">
        <f t="shared" si="259"/>
        <v/>
      </c>
      <c r="BV62" s="57" t="str">
        <f t="shared" si="260"/>
        <v/>
      </c>
      <c r="BW62" s="57" t="str">
        <f t="shared" si="261"/>
        <v/>
      </c>
      <c r="BX62" s="57" t="str">
        <f t="shared" si="262"/>
        <v/>
      </c>
      <c r="CA62" s="39"/>
      <c r="CB62" s="58" t="str">
        <f t="shared" si="325"/>
        <v>DEADLIFT</v>
      </c>
      <c r="CC62" s="91" t="str">
        <f t="shared" si="326"/>
        <v>Deadlift</v>
      </c>
      <c r="CD62" s="85" t="str">
        <f t="shared" si="327"/>
        <v/>
      </c>
      <c r="CE62" s="76" t="str">
        <f t="shared" si="328"/>
        <v/>
      </c>
      <c r="CF62" s="77" t="str">
        <f t="shared" si="329"/>
        <v/>
      </c>
      <c r="CG62" s="76" t="str">
        <f>IFERROR(IF(CB62="ACC"," ",IF('MAXES+CHART'!$D$16="lbs",MROUND(IF(CB62="SQUAT",'MAXES+CHART'!$D$17*CF62, IF(CB62="BENCH",'MAXES+CHART'!$D$18*CF62, IF(CB62="DEADLIFT",'MAXES+CHART'!$D$19*CF62,))),5),MROUND(IF(CB62="SQUAT",'MAXES+CHART'!$D$17*CF62, IF(CB62="BENCH",'MAXES+CHART'!$D$18*CF62, IF(CB62="DEADLIFT",'MAXES+CHART'!$D$19*CF62,))),2.5))),"")</f>
        <v/>
      </c>
      <c r="CH62" s="55"/>
      <c r="CI62" s="95"/>
      <c r="CK62" s="119" t="str">
        <f ca="1">"e1RM: "&amp;IFERROR(MROUND(IF(CF59="",  CG58/VLOOKUP(CI58,'MAXES+CHART'!$B$3:$N$11,CE58+1,FALSE),  OFFSET(CF58,MATCH(MAX(CF59:CF63),CF59:CF63,0),1)/VLOOKUP(OFFSET(CF58,MATCH(MAX(CF59:CF63),CF59:CF63,0),3),'MAXES+CHART'!$B$3:$N$11,OFFSET(CF58,MATCH(MAX(CF59:CF63),CF59:CF63,0),-1)+1,FALSE)),1),"")</f>
        <v xml:space="preserve">e1RM: </v>
      </c>
      <c r="CM62" s="57" t="str">
        <f t="shared" si="263"/>
        <v/>
      </c>
      <c r="CN62" s="57" t="str">
        <f t="shared" si="264"/>
        <v/>
      </c>
      <c r="CO62" s="57" t="str">
        <f t="shared" si="265"/>
        <v/>
      </c>
      <c r="CP62" s="57" t="str">
        <f t="shared" si="266"/>
        <v/>
      </c>
      <c r="CQ62" s="57" t="str">
        <f t="shared" si="267"/>
        <v/>
      </c>
      <c r="CR62" s="57" t="str">
        <f t="shared" si="268"/>
        <v/>
      </c>
      <c r="CS62" s="39"/>
      <c r="CT62" s="58" t="str">
        <f t="shared" si="330"/>
        <v>DEADLIFT</v>
      </c>
      <c r="CU62" s="91" t="str">
        <f t="shared" si="331"/>
        <v>Deadlift</v>
      </c>
      <c r="CV62" s="85" t="str">
        <f t="shared" si="52"/>
        <v/>
      </c>
      <c r="CW62" s="76" t="str">
        <f t="shared" si="53"/>
        <v/>
      </c>
      <c r="CX62" s="77" t="str">
        <f t="shared" si="54"/>
        <v/>
      </c>
      <c r="CY62" s="76" t="str">
        <f>IFERROR(IF(CT62="ACC"," ",IF('MAXES+CHART'!$D$16="lbs",MROUND(IF(CT62="SQUAT",'MAXES+CHART'!$D$17*CX62, IF(CT62="BENCH",'MAXES+CHART'!$D$18*CX62, IF(CT62="DEADLIFT",'MAXES+CHART'!$D$19*CX62,))),5),MROUND(IF(CT62="SQUAT",'MAXES+CHART'!$D$17*CX62, IF(CT62="BENCH",'MAXES+CHART'!$D$18*CX62, IF(CT62="DEADLIFT",'MAXES+CHART'!$D$19*CX62,))),2.5))),"")</f>
        <v/>
      </c>
      <c r="CZ62" s="55"/>
      <c r="DA62" s="95"/>
      <c r="DC62" s="119" t="str">
        <f ca="1">"e1RM: "&amp;IFERROR(MROUND(IF(CX59="",  CY58/VLOOKUP(DA58,'MAXES+CHART'!$B$3:$N$11,CW58+1,FALSE),  OFFSET(CX58,MATCH(MAX(CX59:CX63),CX59:CX63,0),1)/VLOOKUP(OFFSET(CX58,MATCH(MAX(CX59:CX63),CX59:CX63,0),3),'MAXES+CHART'!$B$3:$N$11,OFFSET(CX58,MATCH(MAX(CX59:CX63),CX59:CX63,0),-1)+1,FALSE)),1),"")</f>
        <v xml:space="preserve">e1RM: </v>
      </c>
      <c r="DE62" s="57" t="str">
        <f t="shared" si="269"/>
        <v/>
      </c>
      <c r="DF62" s="57" t="str">
        <f t="shared" si="270"/>
        <v/>
      </c>
      <c r="DG62" s="57" t="str">
        <f t="shared" si="271"/>
        <v/>
      </c>
      <c r="DH62" s="57" t="str">
        <f t="shared" si="272"/>
        <v/>
      </c>
      <c r="DI62" s="57" t="str">
        <f t="shared" si="273"/>
        <v/>
      </c>
      <c r="DJ62" s="57" t="str">
        <f t="shared" si="274"/>
        <v/>
      </c>
      <c r="DL62" s="39"/>
      <c r="DM62" s="58" t="str">
        <f t="shared" si="332"/>
        <v>DEADLIFT</v>
      </c>
      <c r="DN62" s="91" t="str">
        <f t="shared" si="333"/>
        <v>Deadlift</v>
      </c>
      <c r="DO62" s="85" t="str">
        <f t="shared" si="63"/>
        <v/>
      </c>
      <c r="DP62" s="76" t="str">
        <f t="shared" si="64"/>
        <v/>
      </c>
      <c r="DQ62" s="77" t="str">
        <f t="shared" si="65"/>
        <v/>
      </c>
      <c r="DR62" s="76" t="str">
        <f>IFERROR(IF(DM62="ACC"," ",IF('MAXES+CHART'!$D$16="lbs",MROUND(IF(DM62="SQUAT",'MAXES+CHART'!$D$17*DQ62, IF(DM62="BENCH",'MAXES+CHART'!$D$18*DQ62, IF(DM62="DEADLIFT",'MAXES+CHART'!$D$19*DQ62,))),5),MROUND(IF(DM62="SQUAT",'MAXES+CHART'!$D$17*DQ62, IF(DM62="BENCH",'MAXES+CHART'!$D$18*DQ62, IF(DM62="DEADLIFT",'MAXES+CHART'!$D$19*DQ62,))),2.5))),"")</f>
        <v/>
      </c>
      <c r="DS62" s="55"/>
      <c r="DT62" s="95"/>
      <c r="DV62" s="119" t="str">
        <f ca="1">"e1RM: "&amp;IFERROR(MROUND(IF(DQ59="",  DR58/VLOOKUP(DT58,'MAXES+CHART'!$B$3:$N$11,DP58+1,FALSE),  OFFSET(DQ58,MATCH(MAX(DQ59:DQ63),DQ59:DQ63,0),1)/VLOOKUP(OFFSET(DQ58,MATCH(MAX(DQ59:DQ63),DQ59:DQ63,0),3),'MAXES+CHART'!$B$3:$N$11,OFFSET(DQ58,MATCH(MAX(DQ59:DQ63),DQ59:DQ63,0),-1)+1,FALSE)),1),"")</f>
        <v xml:space="preserve">e1RM: </v>
      </c>
      <c r="DX62" s="57" t="str">
        <f t="shared" si="275"/>
        <v/>
      </c>
      <c r="DY62" s="57" t="str">
        <f t="shared" si="276"/>
        <v/>
      </c>
      <c r="DZ62" s="57" t="str">
        <f t="shared" si="277"/>
        <v/>
      </c>
      <c r="EA62" s="57" t="str">
        <f t="shared" si="278"/>
        <v/>
      </c>
      <c r="EB62" s="57" t="str">
        <f t="shared" si="279"/>
        <v/>
      </c>
      <c r="EC62" s="57" t="str">
        <f t="shared" si="280"/>
        <v/>
      </c>
      <c r="EE62" s="39"/>
      <c r="EF62" s="58" t="str">
        <f t="shared" si="334"/>
        <v>DEADLIFT</v>
      </c>
      <c r="EG62" s="91" t="str">
        <f t="shared" si="335"/>
        <v>Deadlift</v>
      </c>
      <c r="EH62" s="85" t="str">
        <f t="shared" si="125"/>
        <v/>
      </c>
      <c r="EI62" s="76" t="str">
        <f t="shared" si="126"/>
        <v/>
      </c>
      <c r="EJ62" s="77" t="str">
        <f t="shared" si="127"/>
        <v/>
      </c>
      <c r="EK62" s="76" t="str">
        <f>IFERROR(IF(EF62="ACC"," ",IF('MAXES+CHART'!$D$16="lbs",MROUND(IF(EF62="SQUAT",'MAXES+CHART'!$D$17*EJ62, IF(EF62="BENCH",'MAXES+CHART'!$D$18*EJ62, IF(EF62="DEADLIFT",'MAXES+CHART'!$D$19*EJ62,))),5),MROUND(IF(EF62="SQUAT",'MAXES+CHART'!$D$17*EJ62, IF(EF62="BENCH",'MAXES+CHART'!$D$18*EJ62, IF(EF62="DEADLIFT",'MAXES+CHART'!$D$19*EJ62,))),2.5))),"")</f>
        <v/>
      </c>
      <c r="EL62" s="55"/>
      <c r="EM62" s="95"/>
      <c r="EO62" s="119" t="str">
        <f ca="1">"e1RM: "&amp;IFERROR(MROUND(IF(EJ59="",  EK58/VLOOKUP(EM58,'MAXES+CHART'!$B$3:$N$11,EI58+1,FALSE),  OFFSET(EJ58,MATCH(MAX(EJ59:EJ63),EJ59:EJ63,0),1)/VLOOKUP(OFFSET(EJ58,MATCH(MAX(EJ59:EJ63),EJ59:EJ63,0),3),'MAXES+CHART'!$B$3:$N$11,OFFSET(EJ58,MATCH(MAX(EJ59:EJ63),EJ59:EJ63,0),-1)+1,FALSE)),1),"")</f>
        <v xml:space="preserve">e1RM: </v>
      </c>
      <c r="EQ62" s="57" t="str">
        <f t="shared" si="281"/>
        <v/>
      </c>
      <c r="ER62" s="57" t="str">
        <f t="shared" si="282"/>
        <v/>
      </c>
      <c r="ES62" s="57" t="str">
        <f t="shared" si="283"/>
        <v/>
      </c>
      <c r="ET62" s="57" t="str">
        <f t="shared" si="284"/>
        <v/>
      </c>
      <c r="EU62" s="57" t="str">
        <f t="shared" si="285"/>
        <v/>
      </c>
      <c r="EV62" s="57" t="str">
        <f t="shared" si="286"/>
        <v/>
      </c>
      <c r="EY62" s="39"/>
      <c r="EZ62" s="58" t="str">
        <f t="shared" si="336"/>
        <v>BENCH</v>
      </c>
      <c r="FA62" s="91" t="str">
        <f t="shared" si="337"/>
        <v>Bench Press</v>
      </c>
      <c r="FB62" s="85" t="str">
        <f t="shared" si="338"/>
        <v/>
      </c>
      <c r="FC62" s="76" t="str">
        <f t="shared" si="339"/>
        <v/>
      </c>
      <c r="FD62" s="77" t="str">
        <f t="shared" si="340"/>
        <v/>
      </c>
      <c r="FE62" s="76" t="str">
        <f>IFERROR(IF(EZ62="ACC"," ",IF('MAXES+CHART'!$D$16="lbs",MROUND(IF(EZ62="SQUAT",'MAXES+CHART'!$D$17*FD62, IF(EZ62="BENCH",'MAXES+CHART'!$D$18*FD62, IF(EZ62="DEADLIFT",'MAXES+CHART'!$D$19*FD62,))),5),MROUND(IF(EZ62="SQUAT",'MAXES+CHART'!$D$17*FD62, IF(EZ62="BENCH",'MAXES+CHART'!$D$18*FD62, IF(EZ62="DEADLIFT",'MAXES+CHART'!$D$19*FD62,))),2.5))),"")</f>
        <v/>
      </c>
      <c r="FF62" s="55"/>
      <c r="FG62" s="124"/>
      <c r="FI62" s="119" t="str">
        <f ca="1">"e1RM: "&amp;IFERROR(MROUND(IF(FD59="",  FE58/VLOOKUP(FG58,'MAXES+CHART'!$B$3:$N$11,FC58+1,FALSE),  OFFSET(FD58,MATCH(MAX(FD59:FD63),FD59:FD63,0),1)/VLOOKUP(OFFSET(FD58,MATCH(MAX(FD59:FD63),FD59:FD63,0),3),'MAXES+CHART'!$B$3:$N$11,OFFSET(FD58,MATCH(MAX(FD59:FD63),FD59:FD63,0),-1)+1,FALSE)),1),"")</f>
        <v xml:space="preserve">e1RM: </v>
      </c>
      <c r="FK62" s="57" t="str">
        <f t="shared" si="287"/>
        <v/>
      </c>
      <c r="FL62" s="57" t="str">
        <f t="shared" si="288"/>
        <v/>
      </c>
      <c r="FM62" s="57" t="str">
        <f t="shared" si="289"/>
        <v/>
      </c>
      <c r="FN62" s="57" t="str">
        <f t="shared" si="290"/>
        <v/>
      </c>
      <c r="FO62" s="57" t="str">
        <f t="shared" si="291"/>
        <v/>
      </c>
      <c r="FP62" s="57" t="str">
        <f t="shared" si="292"/>
        <v/>
      </c>
      <c r="FQ62" s="39"/>
      <c r="FR62" s="58" t="str">
        <f t="shared" si="341"/>
        <v>BENCH</v>
      </c>
      <c r="FS62" s="91" t="str">
        <f t="shared" si="342"/>
        <v>Bench Press</v>
      </c>
      <c r="FT62" s="85" t="str">
        <f t="shared" si="93"/>
        <v/>
      </c>
      <c r="FU62" s="76" t="str">
        <f t="shared" si="94"/>
        <v/>
      </c>
      <c r="FV62" s="77" t="str">
        <f t="shared" si="95"/>
        <v/>
      </c>
      <c r="FW62" s="76" t="str">
        <f>IFERROR(IF(FR62="ACC"," ",IF('MAXES+CHART'!$D$16="lbs",MROUND(IF(FR62="SQUAT",'MAXES+CHART'!$D$17*FV62, IF(FR62="BENCH",'MAXES+CHART'!$D$18*FV62, IF(FR62="DEADLIFT",'MAXES+CHART'!$D$19*FV62,))),5),MROUND(IF(FR62="SQUAT",'MAXES+CHART'!$D$17*FV62, IF(FR62="BENCH",'MAXES+CHART'!$D$18*FV62, IF(FR62="DEADLIFT",'MAXES+CHART'!$D$19*FV62,))),2.5))),"")</f>
        <v/>
      </c>
      <c r="FX62" s="55"/>
      <c r="FY62" s="95"/>
      <c r="GA62" s="119" t="str">
        <f ca="1">"e1RM: "&amp;IFERROR(MROUND(IF(FV59="",  FW58/VLOOKUP(FY58,'MAXES+CHART'!$B$3:$N$11,FU58+1,FALSE),  OFFSET(FV58,MATCH(MAX(FV59:FV63),FV59:FV63,0),1)/VLOOKUP(OFFSET(FV58,MATCH(MAX(FV59:FV63),FV59:FV63,0),3),'MAXES+CHART'!$B$3:$N$11,OFFSET(FV58,MATCH(MAX(FV59:FV63),FV59:FV63,0),-1)+1,FALSE)),1),"")</f>
        <v xml:space="preserve">e1RM: </v>
      </c>
      <c r="GC62" s="57" t="str">
        <f t="shared" si="293"/>
        <v/>
      </c>
      <c r="GD62" s="57" t="str">
        <f t="shared" si="294"/>
        <v/>
      </c>
      <c r="GE62" s="57" t="str">
        <f t="shared" si="295"/>
        <v/>
      </c>
      <c r="GF62" s="57" t="str">
        <f t="shared" si="296"/>
        <v/>
      </c>
      <c r="GG62" s="57" t="str">
        <f t="shared" si="297"/>
        <v/>
      </c>
      <c r="GH62" s="57" t="str">
        <f t="shared" si="298"/>
        <v/>
      </c>
      <c r="GJ62" s="39"/>
      <c r="GK62" s="58" t="str">
        <f t="shared" si="343"/>
        <v>BENCH</v>
      </c>
      <c r="GL62" s="91" t="str">
        <f t="shared" si="344"/>
        <v>Bench Press</v>
      </c>
      <c r="GM62" s="85" t="str">
        <f t="shared" si="104"/>
        <v/>
      </c>
      <c r="GN62" s="76" t="str">
        <f t="shared" si="105"/>
        <v/>
      </c>
      <c r="GO62" s="77" t="str">
        <f t="shared" si="106"/>
        <v/>
      </c>
      <c r="GP62" s="76" t="str">
        <f>IFERROR(IF(GK62="ACC"," ",IF('MAXES+CHART'!$D$16="lbs",MROUND(IF(GK62="SQUAT",'MAXES+CHART'!$D$17*GO62, IF(GK62="BENCH",'MAXES+CHART'!$D$18*GO62, IF(GK62="DEADLIFT",'MAXES+CHART'!$D$19*GO62,))),5),MROUND(IF(GK62="SQUAT",'MAXES+CHART'!$D$17*GO62, IF(GK62="BENCH",'MAXES+CHART'!$D$18*GO62, IF(GK62="DEADLIFT",'MAXES+CHART'!$D$19*GO62,))),2.5))),"")</f>
        <v/>
      </c>
      <c r="GQ62" s="55"/>
      <c r="GR62" s="95"/>
      <c r="GT62" s="119" t="str">
        <f ca="1">"e1RM: "&amp;IFERROR(MROUND(IF(GO59="",  GP58/VLOOKUP(GR58,'MAXES+CHART'!$B$3:$N$11,GN58+1,FALSE),  OFFSET(GO58,MATCH(MAX(GO59:GO63),GO59:GO63,0),1)/VLOOKUP(OFFSET(GO58,MATCH(MAX(GO59:GO63),GO59:GO63,0),3),'MAXES+CHART'!$B$3:$N$11,OFFSET(GO58,MATCH(MAX(GO59:GO63),GO59:GO63,0),-1)+1,FALSE)),1),"")</f>
        <v xml:space="preserve">e1RM: </v>
      </c>
      <c r="GV62" s="57" t="str">
        <f t="shared" si="299"/>
        <v/>
      </c>
      <c r="GW62" s="57" t="str">
        <f t="shared" si="300"/>
        <v/>
      </c>
      <c r="GX62" s="57" t="str">
        <f t="shared" si="301"/>
        <v/>
      </c>
      <c r="GY62" s="57" t="str">
        <f t="shared" si="302"/>
        <v/>
      </c>
      <c r="GZ62" s="57" t="str">
        <f t="shared" si="303"/>
        <v/>
      </c>
      <c r="HA62" s="57" t="str">
        <f t="shared" si="304"/>
        <v/>
      </c>
      <c r="HC62" s="39"/>
      <c r="HD62" s="58" t="str">
        <f t="shared" si="345"/>
        <v>BENCH</v>
      </c>
      <c r="HE62" s="91" t="str">
        <f t="shared" si="346"/>
        <v>Bench Press</v>
      </c>
      <c r="HF62" s="85" t="str">
        <f t="shared" si="115"/>
        <v/>
      </c>
      <c r="HG62" s="76" t="str">
        <f t="shared" si="116"/>
        <v/>
      </c>
      <c r="HH62" s="77" t="str">
        <f t="shared" si="117"/>
        <v/>
      </c>
      <c r="HI62" s="76" t="str">
        <f>IFERROR(IF(HD62="ACC"," ",IF('MAXES+CHART'!$D$16="lbs",MROUND(IF(HD62="SQUAT",'MAXES+CHART'!$D$17*HH62, IF(HD62="BENCH",'MAXES+CHART'!$D$18*HH62, IF(HD62="DEADLIFT",'MAXES+CHART'!$D$19*HH62,))),5),MROUND(IF(HD62="SQUAT",'MAXES+CHART'!$D$17*HH62, IF(HD62="BENCH",'MAXES+CHART'!$D$18*HH62, IF(HD62="DEADLIFT",'MAXES+CHART'!$D$19*HH62,))),2.5))),"")</f>
        <v/>
      </c>
      <c r="HJ62" s="55"/>
      <c r="HK62" s="95"/>
      <c r="HM62" s="119" t="str">
        <f ca="1">"e1RM: "&amp;IFERROR(MROUND(IF(HH59="",  HI58/VLOOKUP(HK58,'MAXES+CHART'!$B$3:$N$11,HG58+1,FALSE),  OFFSET(HH58,MATCH(MAX(HH59:HH63),HH59:HH63,0),1)/VLOOKUP(OFFSET(HH58,MATCH(MAX(HH59:HH63),HH59:HH63,0),3),'MAXES+CHART'!$B$3:$N$11,OFFSET(HH58,MATCH(MAX(HH59:HH63),HH59:HH63,0),-1)+1,FALSE)),1),"")</f>
        <v xml:space="preserve">e1RM: </v>
      </c>
      <c r="HO62" s="57" t="str">
        <f t="shared" si="305"/>
        <v/>
      </c>
      <c r="HP62" s="57" t="str">
        <f t="shared" si="306"/>
        <v/>
      </c>
      <c r="HQ62" s="57" t="str">
        <f t="shared" si="307"/>
        <v/>
      </c>
      <c r="HR62" s="57" t="str">
        <f t="shared" si="308"/>
        <v/>
      </c>
      <c r="HS62" s="57" t="str">
        <f t="shared" si="309"/>
        <v/>
      </c>
      <c r="HT62" s="57" t="str">
        <f t="shared" si="310"/>
        <v/>
      </c>
    </row>
    <row r="63" spans="3:228" hidden="1" outlineLevel="2">
      <c r="C63" s="39"/>
      <c r="D63" s="58" t="str">
        <f t="shared" si="347"/>
        <v>DEADLIFT</v>
      </c>
      <c r="E63" s="90" t="str">
        <f t="shared" si="348"/>
        <v>Deadlift</v>
      </c>
      <c r="F63" s="86"/>
      <c r="G63" s="78"/>
      <c r="H63" s="79"/>
      <c r="I63" s="78">
        <f>IF(D63="ACC"," ",IF('MAXES+CHART'!$D$16="lbs",MROUND(IF(D63="SQUAT",'MAXES+CHART'!$D$17*H63, IF(D63="BENCH",'MAXES+CHART'!$D$18*H63, IF(D63="DEADLIFT",'MAXES+CHART'!$D$19*H63,))),5),MROUND(IF(D63="SQUAT",'MAXES+CHART'!$D$17*H63, IF(D63="BENCH",'MAXES+CHART'!$D$18*H63, IF(D63="DEADLIFT",'MAXES+CHART'!$D$19*H63,))),2.5)))</f>
        <v>0</v>
      </c>
      <c r="J63" s="55"/>
      <c r="K63" s="95"/>
      <c r="M63" s="118"/>
      <c r="O63" s="57" t="str">
        <f t="shared" si="245"/>
        <v/>
      </c>
      <c r="P63" s="57" t="str">
        <f t="shared" si="246"/>
        <v/>
      </c>
      <c r="Q63" s="57" t="str">
        <f t="shared" si="247"/>
        <v/>
      </c>
      <c r="R63" s="57" t="str">
        <f t="shared" si="248"/>
        <v/>
      </c>
      <c r="S63" s="57">
        <f t="shared" si="249"/>
        <v>0</v>
      </c>
      <c r="T63" s="57">
        <f t="shared" si="250"/>
        <v>0</v>
      </c>
      <c r="U63" s="39"/>
      <c r="V63" s="58" t="str">
        <f t="shared" si="349"/>
        <v>DEADLIFT</v>
      </c>
      <c r="W63" s="90" t="str">
        <f t="shared" si="311"/>
        <v>Deadlift</v>
      </c>
      <c r="X63" s="86" t="str">
        <f t="shared" si="312"/>
        <v/>
      </c>
      <c r="Y63" s="78" t="str">
        <f t="shared" si="313"/>
        <v/>
      </c>
      <c r="Z63" s="79" t="str">
        <f t="shared" si="314"/>
        <v/>
      </c>
      <c r="AA63" s="78" t="str">
        <f>IFERROR(IF(V63="ACC"," ",IF('MAXES+CHART'!$D$16="lbs",MROUND(IF(V63="SQUAT",'MAXES+CHART'!$D$17*Z63, IF(V63="BENCH",'MAXES+CHART'!$D$18*Z63, IF(V63="DEADLIFT",'MAXES+CHART'!$D$19*Z63,))),5),MROUND(IF(V63="SQUAT",'MAXES+CHART'!$D$17*Z63, IF(V63="BENCH",'MAXES+CHART'!$D$18*Z63, IF(V63="DEADLIFT",'MAXES+CHART'!$D$19*Z63,))),2.5))),"")</f>
        <v/>
      </c>
      <c r="AB63" s="55"/>
      <c r="AC63" s="95"/>
      <c r="AE63" s="118"/>
      <c r="AG63" s="57" t="str">
        <f t="shared" si="11"/>
        <v/>
      </c>
      <c r="AH63" s="57" t="str">
        <f t="shared" si="12"/>
        <v/>
      </c>
      <c r="AI63" s="57" t="str">
        <f t="shared" si="13"/>
        <v/>
      </c>
      <c r="AJ63" s="57" t="str">
        <f t="shared" si="14"/>
        <v/>
      </c>
      <c r="AK63" s="57" t="str">
        <f t="shared" si="15"/>
        <v/>
      </c>
      <c r="AL63" s="57" t="str">
        <f t="shared" si="16"/>
        <v/>
      </c>
      <c r="AN63" s="39"/>
      <c r="AO63" s="58" t="str">
        <f t="shared" si="315"/>
        <v>DEADLIFT</v>
      </c>
      <c r="AP63" s="90" t="str">
        <f t="shared" si="316"/>
        <v>Deadlift</v>
      </c>
      <c r="AQ63" s="86" t="str">
        <f t="shared" si="317"/>
        <v/>
      </c>
      <c r="AR63" s="78" t="str">
        <f t="shared" si="318"/>
        <v/>
      </c>
      <c r="AS63" s="79" t="str">
        <f t="shared" si="319"/>
        <v/>
      </c>
      <c r="AT63" s="78" t="str">
        <f>IFERROR(IF(AO63="ACC"," ",IF('MAXES+CHART'!$D$16="lbs",MROUND(IF(AO63="SQUAT",'MAXES+CHART'!$D$17*AS63, IF(AO63="BENCH",'MAXES+CHART'!$D$18*AS63, IF(AO63="DEADLIFT",'MAXES+CHART'!$D$19*AS63,))),5),MROUND(IF(AO63="SQUAT",'MAXES+CHART'!$D$17*AS63, IF(AO63="BENCH",'MAXES+CHART'!$D$18*AS63, IF(AO63="DEADLIFT",'MAXES+CHART'!$D$19*AS63,))),2.5))),"")</f>
        <v/>
      </c>
      <c r="AU63" s="55"/>
      <c r="AV63" s="95"/>
      <c r="AX63" s="118"/>
      <c r="AZ63" s="57" t="str">
        <f t="shared" si="251"/>
        <v/>
      </c>
      <c r="BA63" s="57" t="str">
        <f t="shared" si="252"/>
        <v/>
      </c>
      <c r="BB63" s="57" t="str">
        <f t="shared" si="253"/>
        <v/>
      </c>
      <c r="BC63" s="57" t="str">
        <f t="shared" si="254"/>
        <v/>
      </c>
      <c r="BD63" s="57" t="str">
        <f t="shared" si="255"/>
        <v/>
      </c>
      <c r="BE63" s="57" t="str">
        <f t="shared" si="256"/>
        <v/>
      </c>
      <c r="BG63" s="39"/>
      <c r="BH63" s="58" t="str">
        <f t="shared" si="320"/>
        <v>DEADLIFT</v>
      </c>
      <c r="BI63" s="90" t="str">
        <f t="shared" si="321"/>
        <v>Deadlift</v>
      </c>
      <c r="BJ63" s="86" t="str">
        <f t="shared" si="322"/>
        <v/>
      </c>
      <c r="BK63" s="78" t="str">
        <f t="shared" si="323"/>
        <v/>
      </c>
      <c r="BL63" s="79" t="str">
        <f t="shared" si="324"/>
        <v/>
      </c>
      <c r="BM63" s="78" t="str">
        <f>IFERROR(IF(BH63="ACC"," ",IF('MAXES+CHART'!$D$16="lbs",MROUND(IF(BH63="SQUAT",'MAXES+CHART'!$D$17*BL63, IF(BH63="BENCH",'MAXES+CHART'!$D$18*BL63, IF(BH63="DEADLIFT",'MAXES+CHART'!$D$19*BL63,))),5),MROUND(IF(BH63="SQUAT",'MAXES+CHART'!$D$17*BL63, IF(BH63="BENCH",'MAXES+CHART'!$D$18*BL63, IF(BH63="DEADLIFT",'MAXES+CHART'!$D$19*BL63,))),2.5))),"")</f>
        <v/>
      </c>
      <c r="BN63" s="55"/>
      <c r="BO63" s="95"/>
      <c r="BQ63" s="118"/>
      <c r="BS63" s="57" t="str">
        <f t="shared" si="257"/>
        <v/>
      </c>
      <c r="BT63" s="57" t="str">
        <f t="shared" si="258"/>
        <v/>
      </c>
      <c r="BU63" s="57" t="str">
        <f t="shared" si="259"/>
        <v/>
      </c>
      <c r="BV63" s="57" t="str">
        <f t="shared" si="260"/>
        <v/>
      </c>
      <c r="BW63" s="57" t="str">
        <f t="shared" si="261"/>
        <v/>
      </c>
      <c r="BX63" s="57" t="str">
        <f t="shared" si="262"/>
        <v/>
      </c>
      <c r="CA63" s="39"/>
      <c r="CB63" s="58" t="str">
        <f t="shared" si="325"/>
        <v>DEADLIFT</v>
      </c>
      <c r="CC63" s="90" t="str">
        <f t="shared" si="326"/>
        <v>Deadlift</v>
      </c>
      <c r="CD63" s="86" t="str">
        <f t="shared" si="327"/>
        <v/>
      </c>
      <c r="CE63" s="78" t="str">
        <f t="shared" si="328"/>
        <v/>
      </c>
      <c r="CF63" s="79" t="str">
        <f t="shared" si="329"/>
        <v/>
      </c>
      <c r="CG63" s="78" t="str">
        <f>IFERROR(IF(CB63="ACC"," ",IF('MAXES+CHART'!$D$16="lbs",MROUND(IF(CB63="SQUAT",'MAXES+CHART'!$D$17*CF63, IF(CB63="BENCH",'MAXES+CHART'!$D$18*CF63, IF(CB63="DEADLIFT",'MAXES+CHART'!$D$19*CF63,))),5),MROUND(IF(CB63="SQUAT",'MAXES+CHART'!$D$17*CF63, IF(CB63="BENCH",'MAXES+CHART'!$D$18*CF63, IF(CB63="DEADLIFT",'MAXES+CHART'!$D$19*CF63,))),2.5))),"")</f>
        <v/>
      </c>
      <c r="CH63" s="55"/>
      <c r="CI63" s="95"/>
      <c r="CK63" s="118"/>
      <c r="CM63" s="57" t="str">
        <f t="shared" si="263"/>
        <v/>
      </c>
      <c r="CN63" s="57" t="str">
        <f t="shared" si="264"/>
        <v/>
      </c>
      <c r="CO63" s="57" t="str">
        <f t="shared" si="265"/>
        <v/>
      </c>
      <c r="CP63" s="57" t="str">
        <f t="shared" si="266"/>
        <v/>
      </c>
      <c r="CQ63" s="57" t="str">
        <f t="shared" si="267"/>
        <v/>
      </c>
      <c r="CR63" s="57" t="str">
        <f t="shared" si="268"/>
        <v/>
      </c>
      <c r="CS63" s="39"/>
      <c r="CT63" s="58" t="str">
        <f t="shared" si="330"/>
        <v>DEADLIFT</v>
      </c>
      <c r="CU63" s="90" t="str">
        <f t="shared" si="331"/>
        <v>Deadlift</v>
      </c>
      <c r="CV63" s="86" t="str">
        <f t="shared" si="52"/>
        <v/>
      </c>
      <c r="CW63" s="78" t="str">
        <f t="shared" si="53"/>
        <v/>
      </c>
      <c r="CX63" s="79" t="str">
        <f t="shared" si="54"/>
        <v/>
      </c>
      <c r="CY63" s="78" t="str">
        <f>IFERROR(IF(CT63="ACC"," ",IF('MAXES+CHART'!$D$16="lbs",MROUND(IF(CT63="SQUAT",'MAXES+CHART'!$D$17*CX63, IF(CT63="BENCH",'MAXES+CHART'!$D$18*CX63, IF(CT63="DEADLIFT",'MAXES+CHART'!$D$19*CX63,))),5),MROUND(IF(CT63="SQUAT",'MAXES+CHART'!$D$17*CX63, IF(CT63="BENCH",'MAXES+CHART'!$D$18*CX63, IF(CT63="DEADLIFT",'MAXES+CHART'!$D$19*CX63,))),2.5))),"")</f>
        <v/>
      </c>
      <c r="CZ63" s="55"/>
      <c r="DA63" s="95"/>
      <c r="DC63" s="118"/>
      <c r="DE63" s="57" t="str">
        <f t="shared" si="269"/>
        <v/>
      </c>
      <c r="DF63" s="57" t="str">
        <f t="shared" si="270"/>
        <v/>
      </c>
      <c r="DG63" s="57" t="str">
        <f t="shared" si="271"/>
        <v/>
      </c>
      <c r="DH63" s="57" t="str">
        <f t="shared" si="272"/>
        <v/>
      </c>
      <c r="DI63" s="57" t="str">
        <f t="shared" si="273"/>
        <v/>
      </c>
      <c r="DJ63" s="57" t="str">
        <f t="shared" si="274"/>
        <v/>
      </c>
      <c r="DL63" s="39"/>
      <c r="DM63" s="58" t="str">
        <f t="shared" si="332"/>
        <v>DEADLIFT</v>
      </c>
      <c r="DN63" s="90" t="str">
        <f t="shared" si="333"/>
        <v>Deadlift</v>
      </c>
      <c r="DO63" s="86" t="str">
        <f t="shared" si="63"/>
        <v/>
      </c>
      <c r="DP63" s="78" t="str">
        <f t="shared" si="64"/>
        <v/>
      </c>
      <c r="DQ63" s="79" t="str">
        <f t="shared" si="65"/>
        <v/>
      </c>
      <c r="DR63" s="78" t="str">
        <f>IFERROR(IF(DM63="ACC"," ",IF('MAXES+CHART'!$D$16="lbs",MROUND(IF(DM63="SQUAT",'MAXES+CHART'!$D$17*DQ63, IF(DM63="BENCH",'MAXES+CHART'!$D$18*DQ63, IF(DM63="DEADLIFT",'MAXES+CHART'!$D$19*DQ63,))),5),MROUND(IF(DM63="SQUAT",'MAXES+CHART'!$D$17*DQ63, IF(DM63="BENCH",'MAXES+CHART'!$D$18*DQ63, IF(DM63="DEADLIFT",'MAXES+CHART'!$D$19*DQ63,))),2.5))),"")</f>
        <v/>
      </c>
      <c r="DS63" s="55"/>
      <c r="DT63" s="95"/>
      <c r="DV63" s="118"/>
      <c r="DX63" s="57" t="str">
        <f t="shared" si="275"/>
        <v/>
      </c>
      <c r="DY63" s="57" t="str">
        <f t="shared" si="276"/>
        <v/>
      </c>
      <c r="DZ63" s="57" t="str">
        <f t="shared" si="277"/>
        <v/>
      </c>
      <c r="EA63" s="57" t="str">
        <f t="shared" si="278"/>
        <v/>
      </c>
      <c r="EB63" s="57" t="str">
        <f t="shared" si="279"/>
        <v/>
      </c>
      <c r="EC63" s="57" t="str">
        <f t="shared" si="280"/>
        <v/>
      </c>
      <c r="EE63" s="39"/>
      <c r="EF63" s="58" t="str">
        <f t="shared" si="334"/>
        <v>DEADLIFT</v>
      </c>
      <c r="EG63" s="90" t="str">
        <f t="shared" si="335"/>
        <v>Deadlift</v>
      </c>
      <c r="EH63" s="86" t="str">
        <f t="shared" si="125"/>
        <v/>
      </c>
      <c r="EI63" s="78" t="str">
        <f t="shared" si="126"/>
        <v/>
      </c>
      <c r="EJ63" s="79" t="str">
        <f t="shared" si="127"/>
        <v/>
      </c>
      <c r="EK63" s="78" t="str">
        <f>IFERROR(IF(EF63="ACC"," ",IF('MAXES+CHART'!$D$16="lbs",MROUND(IF(EF63="SQUAT",'MAXES+CHART'!$D$17*EJ63, IF(EF63="BENCH",'MAXES+CHART'!$D$18*EJ63, IF(EF63="DEADLIFT",'MAXES+CHART'!$D$19*EJ63,))),5),MROUND(IF(EF63="SQUAT",'MAXES+CHART'!$D$17*EJ63, IF(EF63="BENCH",'MAXES+CHART'!$D$18*EJ63, IF(EF63="DEADLIFT",'MAXES+CHART'!$D$19*EJ63,))),2.5))),"")</f>
        <v/>
      </c>
      <c r="EL63" s="55"/>
      <c r="EM63" s="95"/>
      <c r="EO63" s="118"/>
      <c r="EQ63" s="57" t="str">
        <f t="shared" si="281"/>
        <v/>
      </c>
      <c r="ER63" s="57" t="str">
        <f t="shared" si="282"/>
        <v/>
      </c>
      <c r="ES63" s="57" t="str">
        <f t="shared" si="283"/>
        <v/>
      </c>
      <c r="ET63" s="57" t="str">
        <f t="shared" si="284"/>
        <v/>
      </c>
      <c r="EU63" s="57" t="str">
        <f t="shared" si="285"/>
        <v/>
      </c>
      <c r="EV63" s="57" t="str">
        <f t="shared" si="286"/>
        <v/>
      </c>
      <c r="EY63" s="39"/>
      <c r="EZ63" s="58" t="str">
        <f t="shared" si="336"/>
        <v>BENCH</v>
      </c>
      <c r="FA63" s="90" t="str">
        <f t="shared" si="337"/>
        <v>Bench Press</v>
      </c>
      <c r="FB63" s="86" t="str">
        <f t="shared" si="338"/>
        <v/>
      </c>
      <c r="FC63" s="78" t="str">
        <f t="shared" si="339"/>
        <v/>
      </c>
      <c r="FD63" s="79" t="str">
        <f t="shared" si="340"/>
        <v/>
      </c>
      <c r="FE63" s="78" t="str">
        <f>IFERROR(IF(EZ63="ACC"," ",IF('MAXES+CHART'!$D$16="lbs",MROUND(IF(EZ63="SQUAT",'MAXES+CHART'!$D$17*FD63, IF(EZ63="BENCH",'MAXES+CHART'!$D$18*FD63, IF(EZ63="DEADLIFT",'MAXES+CHART'!$D$19*FD63,))),5),MROUND(IF(EZ63="SQUAT",'MAXES+CHART'!$D$17*FD63, IF(EZ63="BENCH",'MAXES+CHART'!$D$18*FD63, IF(EZ63="DEADLIFT",'MAXES+CHART'!$D$19*FD63,))),2.5))),"")</f>
        <v/>
      </c>
      <c r="FF63" s="55"/>
      <c r="FG63" s="124"/>
      <c r="FI63" s="118"/>
      <c r="FK63" s="57" t="str">
        <f t="shared" si="287"/>
        <v/>
      </c>
      <c r="FL63" s="57" t="str">
        <f t="shared" si="288"/>
        <v/>
      </c>
      <c r="FM63" s="57" t="str">
        <f t="shared" si="289"/>
        <v/>
      </c>
      <c r="FN63" s="57" t="str">
        <f t="shared" si="290"/>
        <v/>
      </c>
      <c r="FO63" s="57" t="str">
        <f t="shared" si="291"/>
        <v/>
      </c>
      <c r="FP63" s="57" t="str">
        <f t="shared" si="292"/>
        <v/>
      </c>
      <c r="FQ63" s="39"/>
      <c r="FR63" s="58" t="str">
        <f t="shared" si="341"/>
        <v>BENCH</v>
      </c>
      <c r="FS63" s="90" t="str">
        <f t="shared" si="342"/>
        <v>Bench Press</v>
      </c>
      <c r="FT63" s="86" t="str">
        <f t="shared" si="93"/>
        <v/>
      </c>
      <c r="FU63" s="78" t="str">
        <f t="shared" si="94"/>
        <v/>
      </c>
      <c r="FV63" s="79" t="str">
        <f t="shared" si="95"/>
        <v/>
      </c>
      <c r="FW63" s="78" t="str">
        <f>IFERROR(IF(FR63="ACC"," ",IF('MAXES+CHART'!$D$16="lbs",MROUND(IF(FR63="SQUAT",'MAXES+CHART'!$D$17*FV63, IF(FR63="BENCH",'MAXES+CHART'!$D$18*FV63, IF(FR63="DEADLIFT",'MAXES+CHART'!$D$19*FV63,))),5),MROUND(IF(FR63="SQUAT",'MAXES+CHART'!$D$17*FV63, IF(FR63="BENCH",'MAXES+CHART'!$D$18*FV63, IF(FR63="DEADLIFT",'MAXES+CHART'!$D$19*FV63,))),2.5))),"")</f>
        <v/>
      </c>
      <c r="FX63" s="55"/>
      <c r="FY63" s="95"/>
      <c r="GA63" s="118"/>
      <c r="GC63" s="57" t="str">
        <f t="shared" si="293"/>
        <v/>
      </c>
      <c r="GD63" s="57" t="str">
        <f t="shared" si="294"/>
        <v/>
      </c>
      <c r="GE63" s="57" t="str">
        <f t="shared" si="295"/>
        <v/>
      </c>
      <c r="GF63" s="57" t="str">
        <f t="shared" si="296"/>
        <v/>
      </c>
      <c r="GG63" s="57" t="str">
        <f t="shared" si="297"/>
        <v/>
      </c>
      <c r="GH63" s="57" t="str">
        <f t="shared" si="298"/>
        <v/>
      </c>
      <c r="GJ63" s="39"/>
      <c r="GK63" s="58" t="str">
        <f t="shared" si="343"/>
        <v>BENCH</v>
      </c>
      <c r="GL63" s="90" t="str">
        <f t="shared" si="344"/>
        <v>Bench Press</v>
      </c>
      <c r="GM63" s="86" t="str">
        <f t="shared" si="104"/>
        <v/>
      </c>
      <c r="GN63" s="78" t="str">
        <f t="shared" si="105"/>
        <v/>
      </c>
      <c r="GO63" s="79" t="str">
        <f t="shared" si="106"/>
        <v/>
      </c>
      <c r="GP63" s="78" t="str">
        <f>IFERROR(IF(GK63="ACC"," ",IF('MAXES+CHART'!$D$16="lbs",MROUND(IF(GK63="SQUAT",'MAXES+CHART'!$D$17*GO63, IF(GK63="BENCH",'MAXES+CHART'!$D$18*GO63, IF(GK63="DEADLIFT",'MAXES+CHART'!$D$19*GO63,))),5),MROUND(IF(GK63="SQUAT",'MAXES+CHART'!$D$17*GO63, IF(GK63="BENCH",'MAXES+CHART'!$D$18*GO63, IF(GK63="DEADLIFT",'MAXES+CHART'!$D$19*GO63,))),2.5))),"")</f>
        <v/>
      </c>
      <c r="GQ63" s="55"/>
      <c r="GR63" s="95"/>
      <c r="GT63" s="118"/>
      <c r="GV63" s="57" t="str">
        <f t="shared" si="299"/>
        <v/>
      </c>
      <c r="GW63" s="57" t="str">
        <f t="shared" si="300"/>
        <v/>
      </c>
      <c r="GX63" s="57" t="str">
        <f t="shared" si="301"/>
        <v/>
      </c>
      <c r="GY63" s="57" t="str">
        <f t="shared" si="302"/>
        <v/>
      </c>
      <c r="GZ63" s="57" t="str">
        <f t="shared" si="303"/>
        <v/>
      </c>
      <c r="HA63" s="57" t="str">
        <f t="shared" si="304"/>
        <v/>
      </c>
      <c r="HC63" s="39"/>
      <c r="HD63" s="58" t="str">
        <f t="shared" si="345"/>
        <v>BENCH</v>
      </c>
      <c r="HE63" s="90" t="str">
        <f t="shared" si="346"/>
        <v>Bench Press</v>
      </c>
      <c r="HF63" s="86" t="str">
        <f t="shared" si="115"/>
        <v/>
      </c>
      <c r="HG63" s="78" t="str">
        <f t="shared" si="116"/>
        <v/>
      </c>
      <c r="HH63" s="79" t="str">
        <f t="shared" si="117"/>
        <v/>
      </c>
      <c r="HI63" s="78" t="str">
        <f>IFERROR(IF(HD63="ACC"," ",IF('MAXES+CHART'!$D$16="lbs",MROUND(IF(HD63="SQUAT",'MAXES+CHART'!$D$17*HH63, IF(HD63="BENCH",'MAXES+CHART'!$D$18*HH63, IF(HD63="DEADLIFT",'MAXES+CHART'!$D$19*HH63,))),5),MROUND(IF(HD63="SQUAT",'MAXES+CHART'!$D$17*HH63, IF(HD63="BENCH",'MAXES+CHART'!$D$18*HH63, IF(HD63="DEADLIFT",'MAXES+CHART'!$D$19*HH63,))),2.5))),"")</f>
        <v/>
      </c>
      <c r="HJ63" s="55"/>
      <c r="HK63" s="95"/>
      <c r="HM63" s="118"/>
      <c r="HO63" s="57" t="str">
        <f t="shared" si="305"/>
        <v/>
      </c>
      <c r="HP63" s="57" t="str">
        <f t="shared" si="306"/>
        <v/>
      </c>
      <c r="HQ63" s="57" t="str">
        <f t="shared" si="307"/>
        <v/>
      </c>
      <c r="HR63" s="57" t="str">
        <f t="shared" si="308"/>
        <v/>
      </c>
      <c r="HS63" s="57" t="str">
        <f t="shared" si="309"/>
        <v/>
      </c>
      <c r="HT63" s="57" t="str">
        <f t="shared" si="310"/>
        <v/>
      </c>
    </row>
    <row r="64" spans="3:228" outlineLevel="1" collapsed="1">
      <c r="C64" s="39" t="s">
        <v>66</v>
      </c>
      <c r="D64" s="54" t="s">
        <v>2</v>
      </c>
      <c r="E64" s="92" t="s">
        <v>0</v>
      </c>
      <c r="F64" s="87">
        <v>4</v>
      </c>
      <c r="G64" s="81">
        <v>5</v>
      </c>
      <c r="H64" s="82">
        <v>0.73</v>
      </c>
      <c r="I64" s="81">
        <f>IF(D64="ACC"," ",IF('MAXES+CHART'!$D$16="lbs",MROUND(IF(D64="SQUAT",'MAXES+CHART'!$D$17*H64, IF(D64="BENCH",'MAXES+CHART'!$D$18*H64, IF(D64="DEADLIFT",'MAXES+CHART'!$D$19*H64,))),5),MROUND(IF(D64="SQUAT",'MAXES+CHART'!$D$17*H64, IF(D64="BENCH",'MAXES+CHART'!$D$18*H64, IF(D64="DEADLIFT",'MAXES+CHART'!$D$19*H64,))),2.5)))</f>
        <v>72.5</v>
      </c>
      <c r="K64" s="96"/>
      <c r="L64" s="55"/>
      <c r="M64" s="197"/>
      <c r="O64" s="57" t="str">
        <f t="shared" si="245"/>
        <v/>
      </c>
      <c r="P64" s="57" t="str">
        <f t="shared" si="246"/>
        <v/>
      </c>
      <c r="Q64" s="57">
        <f t="shared" si="247"/>
        <v>20</v>
      </c>
      <c r="R64" s="57">
        <f t="shared" si="248"/>
        <v>1450</v>
      </c>
      <c r="S64" s="57" t="str">
        <f t="shared" si="249"/>
        <v/>
      </c>
      <c r="T64" s="57" t="str">
        <f t="shared" si="250"/>
        <v/>
      </c>
      <c r="U64" s="39" t="str">
        <f>IF(ISBLANK($C64),"",$C64)</f>
        <v>BN 2</v>
      </c>
      <c r="V64" s="54" t="str">
        <f t="shared" ref="V64:V82" si="350">IF(ISBLANK($D64),"",$D64)</f>
        <v>BENCH</v>
      </c>
      <c r="W64" s="92" t="str">
        <f t="shared" ref="W64:W82" si="351">IF(ISBLANK($E64),"",$E64)</f>
        <v>Bench Press</v>
      </c>
      <c r="X64" s="87">
        <v>5</v>
      </c>
      <c r="Y64" s="81">
        <f t="shared" si="313"/>
        <v>5</v>
      </c>
      <c r="Z64" s="82">
        <v>0.75</v>
      </c>
      <c r="AA64" s="81">
        <f>IFERROR(IF(V64="ACC"," ",IF('MAXES+CHART'!$D$16="lbs",MROUND(IF(V64="SQUAT",'MAXES+CHART'!$D$17*Z64, IF(V64="BENCH",'MAXES+CHART'!$D$18*Z64, IF(V64="DEADLIFT",'MAXES+CHART'!$D$19*Z64,))),5),MROUND(IF(V64="SQUAT",'MAXES+CHART'!$D$17*Z64, IF(V64="BENCH",'MAXES+CHART'!$D$18*Z64, IF(V64="DEADLIFT",'MAXES+CHART'!$D$19*Z64,))),2.5))),"")</f>
        <v>75</v>
      </c>
      <c r="AC64" s="96"/>
      <c r="AD64" s="55"/>
      <c r="AE64" s="197"/>
      <c r="AG64" s="57" t="str">
        <f t="shared" si="11"/>
        <v/>
      </c>
      <c r="AH64" s="57" t="str">
        <f t="shared" si="12"/>
        <v/>
      </c>
      <c r="AI64" s="57">
        <f t="shared" si="13"/>
        <v>25</v>
      </c>
      <c r="AJ64" s="57">
        <f t="shared" si="14"/>
        <v>1875</v>
      </c>
      <c r="AK64" s="57" t="str">
        <f t="shared" si="15"/>
        <v/>
      </c>
      <c r="AL64" s="57" t="str">
        <f t="shared" si="16"/>
        <v/>
      </c>
      <c r="AN64" s="39" t="str">
        <f>IF(ISBLANK($C64),"",$C64)</f>
        <v>BN 2</v>
      </c>
      <c r="AO64" s="54" t="str">
        <f t="shared" ref="AO64:AO82" si="352">IF(ISBLANK($D64),"",$D64)</f>
        <v>BENCH</v>
      </c>
      <c r="AP64" s="92" t="str">
        <f t="shared" ref="AP64:AP82" si="353">IF(ISBLANK($E64),"",$E64)</f>
        <v>Bench Press</v>
      </c>
      <c r="AQ64" s="87">
        <v>5</v>
      </c>
      <c r="AR64" s="81">
        <f t="shared" si="318"/>
        <v>5</v>
      </c>
      <c r="AS64" s="82">
        <v>0.78</v>
      </c>
      <c r="AT64" s="81">
        <f>IFERROR(IF(AO64="ACC"," ",IF('MAXES+CHART'!$D$16="lbs",MROUND(IF(AO64="SQUAT",'MAXES+CHART'!$D$17*AS64, IF(AO64="BENCH",'MAXES+CHART'!$D$18*AS64, IF(AO64="DEADLIFT",'MAXES+CHART'!$D$19*AS64,))),5),MROUND(IF(AO64="SQUAT",'MAXES+CHART'!$D$17*AS64, IF(AO64="BENCH",'MAXES+CHART'!$D$18*AS64, IF(AO64="DEADLIFT",'MAXES+CHART'!$D$19*AS64,))),2.5))),"")</f>
        <v>77.5</v>
      </c>
      <c r="AV64" s="96"/>
      <c r="AW64" s="55"/>
      <c r="AX64" s="197"/>
      <c r="AZ64" s="57" t="str">
        <f t="shared" si="251"/>
        <v/>
      </c>
      <c r="BA64" s="57" t="str">
        <f t="shared" si="252"/>
        <v/>
      </c>
      <c r="BB64" s="57">
        <f t="shared" si="253"/>
        <v>25</v>
      </c>
      <c r="BC64" s="57">
        <f t="shared" si="254"/>
        <v>1937.5</v>
      </c>
      <c r="BD64" s="57" t="str">
        <f t="shared" si="255"/>
        <v/>
      </c>
      <c r="BE64" s="57" t="str">
        <f t="shared" si="256"/>
        <v/>
      </c>
      <c r="BG64" s="39" t="str">
        <f>IF(ISBLANK($C64),"",$C64)</f>
        <v>BN 2</v>
      </c>
      <c r="BH64" s="54" t="str">
        <f t="shared" ref="BH64:BH82" si="354">IF(ISBLANK($D64),"",$D64)</f>
        <v>BENCH</v>
      </c>
      <c r="BI64" s="92" t="str">
        <f t="shared" ref="BI64:BI82" si="355">IF(ISBLANK($E64),"",$E64)</f>
        <v>Bench Press</v>
      </c>
      <c r="BJ64" s="87">
        <v>5</v>
      </c>
      <c r="BK64" s="81">
        <f t="shared" si="323"/>
        <v>5</v>
      </c>
      <c r="BL64" s="82">
        <v>0.8</v>
      </c>
      <c r="BM64" s="81">
        <f>IFERROR(IF(BH64="ACC"," ",IF('MAXES+CHART'!$D$16="lbs",MROUND(IF(BH64="SQUAT",'MAXES+CHART'!$D$17*BL64, IF(BH64="BENCH",'MAXES+CHART'!$D$18*BL64, IF(BH64="DEADLIFT",'MAXES+CHART'!$D$19*BL64,))),5),MROUND(IF(BH64="SQUAT",'MAXES+CHART'!$D$17*BL64, IF(BH64="BENCH",'MAXES+CHART'!$D$18*BL64, IF(BH64="DEADLIFT",'MAXES+CHART'!$D$19*BL64,))),2.5))),"")</f>
        <v>80</v>
      </c>
      <c r="BO64" s="96"/>
      <c r="BP64" s="55"/>
      <c r="BQ64" s="197"/>
      <c r="BS64" s="57" t="str">
        <f t="shared" si="257"/>
        <v/>
      </c>
      <c r="BT64" s="57" t="str">
        <f t="shared" si="258"/>
        <v/>
      </c>
      <c r="BU64" s="57">
        <f t="shared" si="259"/>
        <v>25</v>
      </c>
      <c r="BV64" s="57">
        <f t="shared" si="260"/>
        <v>2000</v>
      </c>
      <c r="BW64" s="57" t="str">
        <f t="shared" si="261"/>
        <v/>
      </c>
      <c r="BX64" s="57" t="str">
        <f t="shared" si="262"/>
        <v/>
      </c>
      <c r="CA64" s="39" t="str">
        <f>IF(ISBLANK($C64),"",$C64)</f>
        <v>BN 2</v>
      </c>
      <c r="CB64" s="54" t="str">
        <f t="shared" ref="CB64:CB82" si="356">IF(ISBLANK($D64),"",$D64)</f>
        <v>BENCH</v>
      </c>
      <c r="CC64" s="92" t="str">
        <f t="shared" ref="CC64:CC82" si="357">IF(ISBLANK($E64),"",$E64)</f>
        <v>Bench Press</v>
      </c>
      <c r="CD64" s="87">
        <v>5</v>
      </c>
      <c r="CE64" s="81">
        <f t="shared" si="328"/>
        <v>5</v>
      </c>
      <c r="CF64" s="82">
        <v>0.81</v>
      </c>
      <c r="CG64" s="81">
        <f>IFERROR(IF(CB64="ACC"," ",IF('MAXES+CHART'!$D$16="lbs",MROUND(IF(CB64="SQUAT",'MAXES+CHART'!$D$17*CF64, IF(CB64="BENCH",'MAXES+CHART'!$D$18*CF64, IF(CB64="DEADLIFT",'MAXES+CHART'!$D$19*CF64,))),5),MROUND(IF(CB64="SQUAT",'MAXES+CHART'!$D$17*CF64, IF(CB64="BENCH",'MAXES+CHART'!$D$18*CF64, IF(CB64="DEADLIFT",'MAXES+CHART'!$D$19*CF64,))),2.5))),"")</f>
        <v>80</v>
      </c>
      <c r="CI64" s="96"/>
      <c r="CJ64" s="55"/>
      <c r="CK64" s="197"/>
      <c r="CM64" s="57" t="str">
        <f t="shared" si="263"/>
        <v/>
      </c>
      <c r="CN64" s="57" t="str">
        <f t="shared" si="264"/>
        <v/>
      </c>
      <c r="CO64" s="57">
        <f t="shared" si="265"/>
        <v>25</v>
      </c>
      <c r="CP64" s="57">
        <f t="shared" si="266"/>
        <v>2000</v>
      </c>
      <c r="CQ64" s="57" t="str">
        <f t="shared" si="267"/>
        <v/>
      </c>
      <c r="CR64" s="57" t="str">
        <f t="shared" si="268"/>
        <v/>
      </c>
      <c r="CS64" s="39" t="str">
        <f>IF(ISBLANK($C64),"",$C64)</f>
        <v>BN 2</v>
      </c>
      <c r="CT64" s="54" t="str">
        <f t="shared" si="135"/>
        <v>BENCH</v>
      </c>
      <c r="CU64" s="92" t="str">
        <f t="shared" si="136"/>
        <v>Bench Press</v>
      </c>
      <c r="CV64" s="87">
        <v>4</v>
      </c>
      <c r="CW64" s="81">
        <v>4</v>
      </c>
      <c r="CX64" s="82">
        <v>0.83</v>
      </c>
      <c r="CY64" s="81">
        <f>IFERROR(IF(CT64="ACC"," ",IF('MAXES+CHART'!$D$16="lbs",MROUND(IF(CT64="SQUAT",'MAXES+CHART'!$D$17*CX64, IF(CT64="BENCH",'MAXES+CHART'!$D$18*CX64, IF(CT64="DEADLIFT",'MAXES+CHART'!$D$19*CX64,))),5),MROUND(IF(CT64="SQUAT",'MAXES+CHART'!$D$17*CX64, IF(CT64="BENCH",'MAXES+CHART'!$D$18*CX64, IF(CT64="DEADLIFT",'MAXES+CHART'!$D$19*CX64,))),2.5))),"")</f>
        <v>82.5</v>
      </c>
      <c r="DA64" s="96"/>
      <c r="DB64" s="55"/>
      <c r="DC64" s="197"/>
      <c r="DE64" s="57" t="str">
        <f t="shared" si="269"/>
        <v/>
      </c>
      <c r="DF64" s="57" t="str">
        <f t="shared" si="270"/>
        <v/>
      </c>
      <c r="DG64" s="57">
        <f t="shared" si="271"/>
        <v>16</v>
      </c>
      <c r="DH64" s="57">
        <f t="shared" si="272"/>
        <v>1320</v>
      </c>
      <c r="DI64" s="57" t="str">
        <f t="shared" si="273"/>
        <v/>
      </c>
      <c r="DJ64" s="57" t="str">
        <f t="shared" si="274"/>
        <v/>
      </c>
      <c r="DL64" s="39" t="str">
        <f>IF(ISBLANK($C64),"",$C64)</f>
        <v>BN 2</v>
      </c>
      <c r="DM64" s="54" t="str">
        <f t="shared" si="137"/>
        <v>BENCH</v>
      </c>
      <c r="DN64" s="92" t="str">
        <f t="shared" si="138"/>
        <v>Bench Press</v>
      </c>
      <c r="DO64" s="87">
        <v>4</v>
      </c>
      <c r="DP64" s="81">
        <v>4</v>
      </c>
      <c r="DQ64" s="82">
        <v>0.85</v>
      </c>
      <c r="DR64" s="81">
        <f>IFERROR(IF(DM64="ACC"," ",IF('MAXES+CHART'!$D$16="lbs",MROUND(IF(DM64="SQUAT",'MAXES+CHART'!$D$17*DQ64, IF(DM64="BENCH",'MAXES+CHART'!$D$18*DQ64, IF(DM64="DEADLIFT",'MAXES+CHART'!$D$19*DQ64,))),5),MROUND(IF(DM64="SQUAT",'MAXES+CHART'!$D$17*DQ64, IF(DM64="BENCH",'MAXES+CHART'!$D$18*DQ64, IF(DM64="DEADLIFT",'MAXES+CHART'!$D$19*DQ64,))),2.5))),"")</f>
        <v>85</v>
      </c>
      <c r="DT64" s="96"/>
      <c r="DU64" s="55"/>
      <c r="DV64" s="197"/>
      <c r="DX64" s="57" t="str">
        <f t="shared" si="275"/>
        <v/>
      </c>
      <c r="DY64" s="57" t="str">
        <f t="shared" si="276"/>
        <v/>
      </c>
      <c r="DZ64" s="57">
        <f t="shared" si="277"/>
        <v>16</v>
      </c>
      <c r="EA64" s="57">
        <f t="shared" si="278"/>
        <v>1360</v>
      </c>
      <c r="EB64" s="57" t="str">
        <f t="shared" si="279"/>
        <v/>
      </c>
      <c r="EC64" s="57" t="str">
        <f t="shared" si="280"/>
        <v/>
      </c>
      <c r="EE64" s="39" t="str">
        <f>IF(ISBLANK($C64),"",$C64)</f>
        <v>BN 2</v>
      </c>
      <c r="EF64" s="54" t="str">
        <f t="shared" si="139"/>
        <v>BENCH</v>
      </c>
      <c r="EG64" s="92" t="str">
        <f t="shared" si="140"/>
        <v>Bench Press</v>
      </c>
      <c r="EH64" s="87">
        <v>3</v>
      </c>
      <c r="EI64" s="81">
        <v>3</v>
      </c>
      <c r="EJ64" s="82">
        <v>0.87</v>
      </c>
      <c r="EK64" s="81">
        <f>IFERROR(IF(EF64="ACC"," ",IF('MAXES+CHART'!$D$16="lbs",MROUND(IF(EF64="SQUAT",'MAXES+CHART'!$D$17*EJ64, IF(EF64="BENCH",'MAXES+CHART'!$D$18*EJ64, IF(EF64="DEADLIFT",'MAXES+CHART'!$D$19*EJ64,))),5),MROUND(IF(EF64="SQUAT",'MAXES+CHART'!$D$17*EJ64, IF(EF64="BENCH",'MAXES+CHART'!$D$18*EJ64, IF(EF64="DEADLIFT",'MAXES+CHART'!$D$19*EJ64,))),2.5))),"")</f>
        <v>87.5</v>
      </c>
      <c r="EM64" s="96"/>
      <c r="EN64" s="55"/>
      <c r="EO64" s="197"/>
      <c r="EQ64" s="57" t="str">
        <f t="shared" si="281"/>
        <v/>
      </c>
      <c r="ER64" s="57" t="str">
        <f t="shared" si="282"/>
        <v/>
      </c>
      <c r="ES64" s="57">
        <f t="shared" si="283"/>
        <v>9</v>
      </c>
      <c r="ET64" s="57">
        <f t="shared" si="284"/>
        <v>787.5</v>
      </c>
      <c r="EU64" s="57" t="str">
        <f t="shared" si="285"/>
        <v/>
      </c>
      <c r="EV64" s="57" t="str">
        <f t="shared" si="286"/>
        <v/>
      </c>
      <c r="EY64" s="39" t="str">
        <f>IF(ISBLANK($C64),"",$C64)</f>
        <v>BN 2</v>
      </c>
      <c r="EZ64" s="54" t="s">
        <v>14</v>
      </c>
      <c r="FA64" s="92" t="s">
        <v>78</v>
      </c>
      <c r="FB64" s="87" t="s">
        <v>89</v>
      </c>
      <c r="FC64" s="81"/>
      <c r="FD64" s="82"/>
      <c r="FE64" s="81" t="str">
        <f>IFERROR(IF(EZ64="ACC"," ",IF('MAXES+CHART'!$D$16="lbs",MROUND(IF(EZ64="SQUAT",'MAXES+CHART'!$D$17*FD64, IF(EZ64="BENCH",'MAXES+CHART'!$D$18*FD64, IF(EZ64="DEADLIFT",'MAXES+CHART'!$D$19*FD64,))),5),MROUND(IF(EZ64="SQUAT",'MAXES+CHART'!$D$17*FD64, IF(EZ64="BENCH",'MAXES+CHART'!$D$18*FD64, IF(EZ64="DEADLIFT",'MAXES+CHART'!$D$19*FD64,))),2.5))),"")</f>
        <v xml:space="preserve"> </v>
      </c>
      <c r="FG64" s="125"/>
      <c r="FH64" s="55"/>
      <c r="FI64" s="203"/>
      <c r="FK64" s="57" t="str">
        <f t="shared" si="287"/>
        <v/>
      </c>
      <c r="FL64" s="57" t="str">
        <f t="shared" si="288"/>
        <v/>
      </c>
      <c r="FM64" s="57" t="str">
        <f t="shared" si="289"/>
        <v/>
      </c>
      <c r="FN64" s="57" t="str">
        <f t="shared" si="290"/>
        <v/>
      </c>
      <c r="FO64" s="57" t="str">
        <f t="shared" si="291"/>
        <v/>
      </c>
      <c r="FP64" s="57" t="str">
        <f t="shared" si="292"/>
        <v/>
      </c>
      <c r="FQ64" s="39" t="str">
        <f>IF(ISBLANK($C64),"",$C64)</f>
        <v>BN 2</v>
      </c>
      <c r="FR64" s="54" t="str">
        <f t="shared" si="142"/>
        <v>ACC</v>
      </c>
      <c r="FS64" s="92" t="str">
        <f t="shared" si="143"/>
        <v>Overhead Press</v>
      </c>
      <c r="FT64" s="87" t="str">
        <f t="shared" si="93"/>
        <v>3-5RM</v>
      </c>
      <c r="FU64" s="81" t="str">
        <f t="shared" si="94"/>
        <v/>
      </c>
      <c r="FV64" s="82" t="str">
        <f t="shared" si="95"/>
        <v/>
      </c>
      <c r="FW64" s="81" t="str">
        <f>IFERROR(IF(FR64="ACC"," ",IF('MAXES+CHART'!$D$16="lbs",MROUND(IF(FR64="SQUAT",'MAXES+CHART'!$D$17*FV64, IF(FR64="BENCH",'MAXES+CHART'!$D$18*FV64, IF(FR64="DEADLIFT",'MAXES+CHART'!$D$19*FV64,))),5),MROUND(IF(FR64="SQUAT",'MAXES+CHART'!$D$17*FV64, IF(FR64="BENCH",'MAXES+CHART'!$D$18*FV64, IF(FR64="DEADLIFT",'MAXES+CHART'!$D$19*FV64,))),2.5))),"")</f>
        <v xml:space="preserve"> </v>
      </c>
      <c r="FY64" s="96"/>
      <c r="FZ64" s="55"/>
      <c r="GA64" s="197"/>
      <c r="GC64" s="57" t="str">
        <f t="shared" si="293"/>
        <v/>
      </c>
      <c r="GD64" s="57" t="str">
        <f t="shared" si="294"/>
        <v/>
      </c>
      <c r="GE64" s="57" t="str">
        <f t="shared" si="295"/>
        <v/>
      </c>
      <c r="GF64" s="57" t="str">
        <f t="shared" si="296"/>
        <v/>
      </c>
      <c r="GG64" s="57" t="str">
        <f t="shared" si="297"/>
        <v/>
      </c>
      <c r="GH64" s="57" t="str">
        <f t="shared" si="298"/>
        <v/>
      </c>
      <c r="GJ64" s="39" t="str">
        <f>IF(ISBLANK($C64),"",$C64)</f>
        <v>BN 2</v>
      </c>
      <c r="GK64" s="54" t="str">
        <f t="shared" si="144"/>
        <v>ACC</v>
      </c>
      <c r="GL64" s="92" t="str">
        <f t="shared" si="145"/>
        <v>Overhead Press</v>
      </c>
      <c r="GM64" s="87" t="str">
        <f t="shared" si="104"/>
        <v>3-5RM</v>
      </c>
      <c r="GN64" s="81" t="str">
        <f t="shared" si="105"/>
        <v/>
      </c>
      <c r="GO64" s="82" t="str">
        <f t="shared" si="106"/>
        <v/>
      </c>
      <c r="GP64" s="81" t="str">
        <f>IFERROR(IF(GK64="ACC"," ",IF('MAXES+CHART'!$D$16="lbs",MROUND(IF(GK64="SQUAT",'MAXES+CHART'!$D$17*GO64, IF(GK64="BENCH",'MAXES+CHART'!$D$18*GO64, IF(GK64="DEADLIFT",'MAXES+CHART'!$D$19*GO64,))),5),MROUND(IF(GK64="SQUAT",'MAXES+CHART'!$D$17*GO64, IF(GK64="BENCH",'MAXES+CHART'!$D$18*GO64, IF(GK64="DEADLIFT",'MAXES+CHART'!$D$19*GO64,))),2.5))),"")</f>
        <v xml:space="preserve"> </v>
      </c>
      <c r="GR64" s="96"/>
      <c r="GS64" s="55"/>
      <c r="GT64" s="197"/>
      <c r="GV64" s="57" t="str">
        <f t="shared" si="299"/>
        <v/>
      </c>
      <c r="GW64" s="57" t="str">
        <f t="shared" si="300"/>
        <v/>
      </c>
      <c r="GX64" s="57" t="str">
        <f t="shared" si="301"/>
        <v/>
      </c>
      <c r="GY64" s="57" t="str">
        <f t="shared" si="302"/>
        <v/>
      </c>
      <c r="GZ64" s="57" t="str">
        <f t="shared" si="303"/>
        <v/>
      </c>
      <c r="HA64" s="57" t="str">
        <f t="shared" si="304"/>
        <v/>
      </c>
      <c r="HC64" s="39" t="str">
        <f>IF(ISBLANK($C64),"",$C64)</f>
        <v>BN 2</v>
      </c>
      <c r="HD64" s="54" t="str">
        <f t="shared" si="146"/>
        <v>ACC</v>
      </c>
      <c r="HE64" s="92" t="str">
        <f t="shared" si="147"/>
        <v>Overhead Press</v>
      </c>
      <c r="HF64" s="87" t="str">
        <f t="shared" si="115"/>
        <v>3-5RM</v>
      </c>
      <c r="HG64" s="81" t="str">
        <f t="shared" si="116"/>
        <v/>
      </c>
      <c r="HH64" s="82" t="str">
        <f t="shared" si="117"/>
        <v/>
      </c>
      <c r="HI64" s="81" t="str">
        <f>IFERROR(IF(HD64="ACC"," ",IF('MAXES+CHART'!$D$16="lbs",MROUND(IF(HD64="SQUAT",'MAXES+CHART'!$D$17*HH64, IF(HD64="BENCH",'MAXES+CHART'!$D$18*HH64, IF(HD64="DEADLIFT",'MAXES+CHART'!$D$19*HH64,))),5),MROUND(IF(HD64="SQUAT",'MAXES+CHART'!$D$17*HH64, IF(HD64="BENCH",'MAXES+CHART'!$D$18*HH64, IF(HD64="DEADLIFT",'MAXES+CHART'!$D$19*HH64,))),2.5))),"")</f>
        <v xml:space="preserve"> </v>
      </c>
      <c r="HK64" s="96"/>
      <c r="HL64" s="55"/>
      <c r="HM64" s="197"/>
      <c r="HO64" s="57" t="str">
        <f t="shared" si="305"/>
        <v/>
      </c>
      <c r="HP64" s="57" t="str">
        <f t="shared" si="306"/>
        <v/>
      </c>
      <c r="HQ64" s="57" t="str">
        <f t="shared" si="307"/>
        <v/>
      </c>
      <c r="HR64" s="57" t="str">
        <f t="shared" si="308"/>
        <v/>
      </c>
      <c r="HS64" s="57" t="str">
        <f t="shared" si="309"/>
        <v/>
      </c>
      <c r="HT64" s="57" t="str">
        <f t="shared" si="310"/>
        <v/>
      </c>
    </row>
    <row r="65" spans="3:228" hidden="1" outlineLevel="2">
      <c r="C65" s="39"/>
      <c r="D65" s="58" t="str">
        <f>$D$64</f>
        <v>BENCH</v>
      </c>
      <c r="E65" s="93" t="str">
        <f>$E64</f>
        <v>Bench Press</v>
      </c>
      <c r="F65" s="88"/>
      <c r="G65" s="83"/>
      <c r="H65" s="84"/>
      <c r="I65" s="83">
        <f>IF(D65="ACC"," ",IF('MAXES+CHART'!$D$16="lbs",MROUND(IF(D65="SQUAT",'MAXES+CHART'!$D$17*H65, IF(D65="BENCH",'MAXES+CHART'!$D$18*H65, IF(D65="DEADLIFT",'MAXES+CHART'!$D$19*H65,))),5),MROUND(IF(D65="SQUAT",'MAXES+CHART'!$D$17*H65, IF(D65="BENCH",'MAXES+CHART'!$D$18*H65, IF(D65="DEADLIFT",'MAXES+CHART'!$D$19*H65,))),2.5)))</f>
        <v>0</v>
      </c>
      <c r="K65" s="96"/>
      <c r="L65" s="55"/>
      <c r="M65" s="198"/>
      <c r="O65" s="57" t="str">
        <f t="shared" si="245"/>
        <v/>
      </c>
      <c r="P65" s="57" t="str">
        <f t="shared" si="246"/>
        <v/>
      </c>
      <c r="Q65" s="57">
        <f t="shared" si="247"/>
        <v>0</v>
      </c>
      <c r="R65" s="57">
        <f t="shared" si="248"/>
        <v>0</v>
      </c>
      <c r="S65" s="57" t="str">
        <f t="shared" si="249"/>
        <v/>
      </c>
      <c r="T65" s="57" t="str">
        <f t="shared" si="250"/>
        <v/>
      </c>
      <c r="U65" s="39"/>
      <c r="V65" s="58" t="str">
        <f>$V$64</f>
        <v>BENCH</v>
      </c>
      <c r="W65" s="93" t="str">
        <f t="shared" ref="W65:W69" si="358">$W$64</f>
        <v>Bench Press</v>
      </c>
      <c r="X65" s="88" t="str">
        <f t="shared" si="312"/>
        <v/>
      </c>
      <c r="Y65" s="83" t="str">
        <f t="shared" si="313"/>
        <v/>
      </c>
      <c r="Z65" s="84" t="str">
        <f t="shared" si="314"/>
        <v/>
      </c>
      <c r="AA65" s="83" t="str">
        <f>IFERROR(IF(V65="ACC"," ",IF('MAXES+CHART'!$D$16="lbs",MROUND(IF(V65="SQUAT",'MAXES+CHART'!$D$17*Z65, IF(V65="BENCH",'MAXES+CHART'!$D$18*Z65, IF(V65="DEADLIFT",'MAXES+CHART'!$D$19*Z65,))),5),MROUND(IF(V65="SQUAT",'MAXES+CHART'!$D$17*Z65, IF(V65="BENCH",'MAXES+CHART'!$D$18*Z65, IF(V65="DEADLIFT",'MAXES+CHART'!$D$19*Z65,))),2.5))),"")</f>
        <v/>
      </c>
      <c r="AC65" s="96"/>
      <c r="AD65" s="55"/>
      <c r="AE65" s="198"/>
      <c r="AG65" s="57" t="str">
        <f t="shared" si="11"/>
        <v/>
      </c>
      <c r="AH65" s="57" t="str">
        <f t="shared" si="12"/>
        <v/>
      </c>
      <c r="AI65" s="57" t="str">
        <f t="shared" si="13"/>
        <v/>
      </c>
      <c r="AJ65" s="57" t="str">
        <f t="shared" si="14"/>
        <v/>
      </c>
      <c r="AK65" s="57" t="str">
        <f t="shared" si="15"/>
        <v/>
      </c>
      <c r="AL65" s="57" t="str">
        <f t="shared" si="16"/>
        <v/>
      </c>
      <c r="AN65" s="39"/>
      <c r="AO65" s="58" t="str">
        <f t="shared" ref="AO65:AO69" si="359">$AO$64</f>
        <v>BENCH</v>
      </c>
      <c r="AP65" s="93" t="str">
        <f t="shared" ref="AP65:AP69" si="360">$AP$64</f>
        <v>Bench Press</v>
      </c>
      <c r="AQ65" s="88" t="str">
        <f t="shared" si="317"/>
        <v/>
      </c>
      <c r="AR65" s="83" t="str">
        <f t="shared" si="318"/>
        <v/>
      </c>
      <c r="AS65" s="84" t="str">
        <f t="shared" si="319"/>
        <v/>
      </c>
      <c r="AT65" s="83" t="str">
        <f>IFERROR(IF(AO65="ACC"," ",IF('MAXES+CHART'!$D$16="lbs",MROUND(IF(AO65="SQUAT",'MAXES+CHART'!$D$17*AS65, IF(AO65="BENCH",'MAXES+CHART'!$D$18*AS65, IF(AO65="DEADLIFT",'MAXES+CHART'!$D$19*AS65,))),5),MROUND(IF(AO65="SQUAT",'MAXES+CHART'!$D$17*AS65, IF(AO65="BENCH",'MAXES+CHART'!$D$18*AS65, IF(AO65="DEADLIFT",'MAXES+CHART'!$D$19*AS65,))),2.5))),"")</f>
        <v/>
      </c>
      <c r="AV65" s="96"/>
      <c r="AW65" s="55"/>
      <c r="AX65" s="198"/>
      <c r="AZ65" s="57" t="str">
        <f t="shared" si="251"/>
        <v/>
      </c>
      <c r="BA65" s="57" t="str">
        <f t="shared" si="252"/>
        <v/>
      </c>
      <c r="BB65" s="57" t="str">
        <f t="shared" si="253"/>
        <v/>
      </c>
      <c r="BC65" s="57" t="str">
        <f t="shared" si="254"/>
        <v/>
      </c>
      <c r="BD65" s="57" t="str">
        <f t="shared" si="255"/>
        <v/>
      </c>
      <c r="BE65" s="57" t="str">
        <f t="shared" si="256"/>
        <v/>
      </c>
      <c r="BG65" s="39"/>
      <c r="BH65" s="58" t="str">
        <f t="shared" ref="BH65:BH69" si="361">$BH$64</f>
        <v>BENCH</v>
      </c>
      <c r="BI65" s="93" t="str">
        <f t="shared" ref="BI65:BI69" si="362">$BI$64</f>
        <v>Bench Press</v>
      </c>
      <c r="BJ65" s="88" t="str">
        <f t="shared" si="322"/>
        <v/>
      </c>
      <c r="BK65" s="83" t="str">
        <f t="shared" si="323"/>
        <v/>
      </c>
      <c r="BL65" s="84" t="str">
        <f t="shared" si="324"/>
        <v/>
      </c>
      <c r="BM65" s="83" t="str">
        <f>IFERROR(IF(BH65="ACC"," ",IF('MAXES+CHART'!$D$16="lbs",MROUND(IF(BH65="SQUAT",'MAXES+CHART'!$D$17*BL65, IF(BH65="BENCH",'MAXES+CHART'!$D$18*BL65, IF(BH65="DEADLIFT",'MAXES+CHART'!$D$19*BL65,))),5),MROUND(IF(BH65="SQUAT",'MAXES+CHART'!$D$17*BL65, IF(BH65="BENCH",'MAXES+CHART'!$D$18*BL65, IF(BH65="DEADLIFT",'MAXES+CHART'!$D$19*BL65,))),2.5))),"")</f>
        <v/>
      </c>
      <c r="BO65" s="96"/>
      <c r="BP65" s="55"/>
      <c r="BQ65" s="198"/>
      <c r="BS65" s="57" t="str">
        <f t="shared" si="257"/>
        <v/>
      </c>
      <c r="BT65" s="57" t="str">
        <f t="shared" si="258"/>
        <v/>
      </c>
      <c r="BU65" s="57" t="str">
        <f t="shared" si="259"/>
        <v/>
      </c>
      <c r="BV65" s="57" t="str">
        <f t="shared" si="260"/>
        <v/>
      </c>
      <c r="BW65" s="57" t="str">
        <f t="shared" si="261"/>
        <v/>
      </c>
      <c r="BX65" s="57" t="str">
        <f t="shared" si="262"/>
        <v/>
      </c>
      <c r="CA65" s="39"/>
      <c r="CB65" s="58" t="str">
        <f t="shared" ref="CB65:CB69" si="363">$CB$64</f>
        <v>BENCH</v>
      </c>
      <c r="CC65" s="93" t="str">
        <f t="shared" ref="CC65:CC69" si="364">$CC$64</f>
        <v>Bench Press</v>
      </c>
      <c r="CD65" s="88" t="str">
        <f t="shared" si="327"/>
        <v/>
      </c>
      <c r="CE65" s="83" t="str">
        <f t="shared" si="328"/>
        <v/>
      </c>
      <c r="CF65" s="84" t="str">
        <f t="shared" si="329"/>
        <v/>
      </c>
      <c r="CG65" s="83" t="str">
        <f>IFERROR(IF(CB65="ACC"," ",IF('MAXES+CHART'!$D$16="lbs",MROUND(IF(CB65="SQUAT",'MAXES+CHART'!$D$17*CF65, IF(CB65="BENCH",'MAXES+CHART'!$D$18*CF65, IF(CB65="DEADLIFT",'MAXES+CHART'!$D$19*CF65,))),5),MROUND(IF(CB65="SQUAT",'MAXES+CHART'!$D$17*CF65, IF(CB65="BENCH",'MAXES+CHART'!$D$18*CF65, IF(CB65="DEADLIFT",'MAXES+CHART'!$D$19*CF65,))),2.5))),"")</f>
        <v/>
      </c>
      <c r="CI65" s="96"/>
      <c r="CJ65" s="55"/>
      <c r="CK65" s="198"/>
      <c r="CM65" s="57" t="str">
        <f t="shared" si="263"/>
        <v/>
      </c>
      <c r="CN65" s="57" t="str">
        <f t="shared" si="264"/>
        <v/>
      </c>
      <c r="CO65" s="57" t="str">
        <f t="shared" si="265"/>
        <v/>
      </c>
      <c r="CP65" s="57" t="str">
        <f t="shared" si="266"/>
        <v/>
      </c>
      <c r="CQ65" s="57" t="str">
        <f t="shared" si="267"/>
        <v/>
      </c>
      <c r="CR65" s="57" t="str">
        <f t="shared" si="268"/>
        <v/>
      </c>
      <c r="CS65" s="39"/>
      <c r="CT65" s="58" t="str">
        <f t="shared" ref="CT65:CT69" si="365">$CT$64</f>
        <v>BENCH</v>
      </c>
      <c r="CU65" s="93" t="str">
        <f t="shared" ref="CU65:CU69" si="366">$CU$64</f>
        <v>Bench Press</v>
      </c>
      <c r="CV65" s="88" t="str">
        <f t="shared" si="52"/>
        <v/>
      </c>
      <c r="CW65" s="83" t="str">
        <f t="shared" si="53"/>
        <v/>
      </c>
      <c r="CX65" s="84" t="str">
        <f t="shared" si="54"/>
        <v/>
      </c>
      <c r="CY65" s="83" t="str">
        <f>IFERROR(IF(CT65="ACC"," ",IF('MAXES+CHART'!$D$16="lbs",MROUND(IF(CT65="SQUAT",'MAXES+CHART'!$D$17*CX65, IF(CT65="BENCH",'MAXES+CHART'!$D$18*CX65, IF(CT65="DEADLIFT",'MAXES+CHART'!$D$19*CX65,))),5),MROUND(IF(CT65="SQUAT",'MAXES+CHART'!$D$17*CX65, IF(CT65="BENCH",'MAXES+CHART'!$D$18*CX65, IF(CT65="DEADLIFT",'MAXES+CHART'!$D$19*CX65,))),2.5))),"")</f>
        <v/>
      </c>
      <c r="DA65" s="96"/>
      <c r="DB65" s="55"/>
      <c r="DC65" s="198"/>
      <c r="DE65" s="57" t="str">
        <f t="shared" si="269"/>
        <v/>
      </c>
      <c r="DF65" s="57" t="str">
        <f t="shared" si="270"/>
        <v/>
      </c>
      <c r="DG65" s="57" t="str">
        <f t="shared" si="271"/>
        <v/>
      </c>
      <c r="DH65" s="57" t="str">
        <f t="shared" si="272"/>
        <v/>
      </c>
      <c r="DI65" s="57" t="str">
        <f t="shared" si="273"/>
        <v/>
      </c>
      <c r="DJ65" s="57" t="str">
        <f t="shared" si="274"/>
        <v/>
      </c>
      <c r="DL65" s="39"/>
      <c r="DM65" s="58" t="str">
        <f t="shared" ref="DM65:DM69" si="367">$DM$64</f>
        <v>BENCH</v>
      </c>
      <c r="DN65" s="93" t="str">
        <f t="shared" ref="DN65:DN69" si="368">$DN$64</f>
        <v>Bench Press</v>
      </c>
      <c r="DO65" s="88" t="str">
        <f t="shared" si="63"/>
        <v/>
      </c>
      <c r="DP65" s="83" t="str">
        <f t="shared" si="64"/>
        <v/>
      </c>
      <c r="DQ65" s="84" t="str">
        <f t="shared" si="65"/>
        <v/>
      </c>
      <c r="DR65" s="83" t="str">
        <f>IFERROR(IF(DM65="ACC"," ",IF('MAXES+CHART'!$D$16="lbs",MROUND(IF(DM65="SQUAT",'MAXES+CHART'!$D$17*DQ65, IF(DM65="BENCH",'MAXES+CHART'!$D$18*DQ65, IF(DM65="DEADLIFT",'MAXES+CHART'!$D$19*DQ65,))),5),MROUND(IF(DM65="SQUAT",'MAXES+CHART'!$D$17*DQ65, IF(DM65="BENCH",'MAXES+CHART'!$D$18*DQ65, IF(DM65="DEADLIFT",'MAXES+CHART'!$D$19*DQ65,))),2.5))),"")</f>
        <v/>
      </c>
      <c r="DT65" s="96"/>
      <c r="DU65" s="55"/>
      <c r="DV65" s="198"/>
      <c r="DX65" s="57" t="str">
        <f t="shared" si="275"/>
        <v/>
      </c>
      <c r="DY65" s="57" t="str">
        <f t="shared" si="276"/>
        <v/>
      </c>
      <c r="DZ65" s="57" t="str">
        <f t="shared" si="277"/>
        <v/>
      </c>
      <c r="EA65" s="57" t="str">
        <f t="shared" si="278"/>
        <v/>
      </c>
      <c r="EB65" s="57" t="str">
        <f t="shared" si="279"/>
        <v/>
      </c>
      <c r="EC65" s="57" t="str">
        <f t="shared" si="280"/>
        <v/>
      </c>
      <c r="EE65" s="39"/>
      <c r="EF65" s="58" t="str">
        <f t="shared" ref="EF65:EF69" si="369">$EF$64</f>
        <v>BENCH</v>
      </c>
      <c r="EG65" s="93" t="str">
        <f t="shared" ref="EG65:EG69" si="370">$EG$64</f>
        <v>Bench Press</v>
      </c>
      <c r="EH65" s="88" t="str">
        <f t="shared" si="125"/>
        <v/>
      </c>
      <c r="EI65" s="83" t="str">
        <f t="shared" si="126"/>
        <v/>
      </c>
      <c r="EJ65" s="84" t="str">
        <f t="shared" si="127"/>
        <v/>
      </c>
      <c r="EK65" s="83" t="str">
        <f>IFERROR(IF(EF65="ACC"," ",IF('MAXES+CHART'!$D$16="lbs",MROUND(IF(EF65="SQUAT",'MAXES+CHART'!$D$17*EJ65, IF(EF65="BENCH",'MAXES+CHART'!$D$18*EJ65, IF(EF65="DEADLIFT",'MAXES+CHART'!$D$19*EJ65,))),5),MROUND(IF(EF65="SQUAT",'MAXES+CHART'!$D$17*EJ65, IF(EF65="BENCH",'MAXES+CHART'!$D$18*EJ65, IF(EF65="DEADLIFT",'MAXES+CHART'!$D$19*EJ65,))),2.5))),"")</f>
        <v/>
      </c>
      <c r="EM65" s="96"/>
      <c r="EN65" s="55"/>
      <c r="EO65" s="198"/>
      <c r="EQ65" s="57" t="str">
        <f t="shared" si="281"/>
        <v/>
      </c>
      <c r="ER65" s="57" t="str">
        <f t="shared" si="282"/>
        <v/>
      </c>
      <c r="ES65" s="57" t="str">
        <f t="shared" si="283"/>
        <v/>
      </c>
      <c r="ET65" s="57" t="str">
        <f t="shared" si="284"/>
        <v/>
      </c>
      <c r="EU65" s="57" t="str">
        <f t="shared" si="285"/>
        <v/>
      </c>
      <c r="EV65" s="57" t="str">
        <f t="shared" si="286"/>
        <v/>
      </c>
      <c r="EY65" s="39"/>
      <c r="EZ65" s="58" t="str">
        <f t="shared" ref="EZ65:EZ69" si="371">$EZ$64</f>
        <v>ACC</v>
      </c>
      <c r="FA65" s="93" t="str">
        <f t="shared" ref="FA65:FA69" si="372">$FA$64</f>
        <v>Overhead Press</v>
      </c>
      <c r="FB65" s="88" t="str">
        <f t="shared" si="338"/>
        <v/>
      </c>
      <c r="FC65" s="83" t="str">
        <f t="shared" si="339"/>
        <v/>
      </c>
      <c r="FD65" s="84" t="str">
        <f t="shared" si="340"/>
        <v/>
      </c>
      <c r="FE65" s="83" t="str">
        <f>IFERROR(IF(EZ65="ACC"," ",IF('MAXES+CHART'!$D$16="lbs",MROUND(IF(EZ65="SQUAT",'MAXES+CHART'!$D$17*FD65, IF(EZ65="BENCH",'MAXES+CHART'!$D$18*FD65, IF(EZ65="DEADLIFT",'MAXES+CHART'!$D$19*FD65,))),5),MROUND(IF(EZ65="SQUAT",'MAXES+CHART'!$D$17*FD65, IF(EZ65="BENCH",'MAXES+CHART'!$D$18*FD65, IF(EZ65="DEADLIFT",'MAXES+CHART'!$D$19*FD65,))),2.5))),"")</f>
        <v xml:space="preserve"> </v>
      </c>
      <c r="FG65" s="125"/>
      <c r="FH65" s="55"/>
      <c r="FI65" s="204"/>
      <c r="FK65" s="57" t="str">
        <f t="shared" si="287"/>
        <v/>
      </c>
      <c r="FL65" s="57" t="str">
        <f t="shared" si="288"/>
        <v/>
      </c>
      <c r="FM65" s="57" t="str">
        <f t="shared" si="289"/>
        <v/>
      </c>
      <c r="FN65" s="57" t="str">
        <f t="shared" si="290"/>
        <v/>
      </c>
      <c r="FO65" s="57" t="str">
        <f t="shared" si="291"/>
        <v/>
      </c>
      <c r="FP65" s="57" t="str">
        <f t="shared" si="292"/>
        <v/>
      </c>
      <c r="FQ65" s="39"/>
      <c r="FR65" s="58" t="str">
        <f t="shared" ref="FR65:FR69" si="373">$FR$64</f>
        <v>ACC</v>
      </c>
      <c r="FS65" s="93" t="str">
        <f t="shared" ref="FS65:FS69" si="374">$FS$64</f>
        <v>Overhead Press</v>
      </c>
      <c r="FT65" s="88" t="str">
        <f t="shared" si="93"/>
        <v/>
      </c>
      <c r="FU65" s="83" t="str">
        <f t="shared" si="94"/>
        <v/>
      </c>
      <c r="FV65" s="84" t="str">
        <f t="shared" si="95"/>
        <v/>
      </c>
      <c r="FW65" s="83" t="str">
        <f>IFERROR(IF(FR65="ACC"," ",IF('MAXES+CHART'!$D$16="lbs",MROUND(IF(FR65="SQUAT",'MAXES+CHART'!$D$17*FV65, IF(FR65="BENCH",'MAXES+CHART'!$D$18*FV65, IF(FR65="DEADLIFT",'MAXES+CHART'!$D$19*FV65,))),5),MROUND(IF(FR65="SQUAT",'MAXES+CHART'!$D$17*FV65, IF(FR65="BENCH",'MAXES+CHART'!$D$18*FV65, IF(FR65="DEADLIFT",'MAXES+CHART'!$D$19*FV65,))),2.5))),"")</f>
        <v xml:space="preserve"> </v>
      </c>
      <c r="FY65" s="96"/>
      <c r="FZ65" s="55"/>
      <c r="GA65" s="198"/>
      <c r="GC65" s="57" t="str">
        <f t="shared" si="293"/>
        <v/>
      </c>
      <c r="GD65" s="57" t="str">
        <f t="shared" si="294"/>
        <v/>
      </c>
      <c r="GE65" s="57" t="str">
        <f t="shared" si="295"/>
        <v/>
      </c>
      <c r="GF65" s="57" t="str">
        <f t="shared" si="296"/>
        <v/>
      </c>
      <c r="GG65" s="57" t="str">
        <f t="shared" si="297"/>
        <v/>
      </c>
      <c r="GH65" s="57" t="str">
        <f t="shared" si="298"/>
        <v/>
      </c>
      <c r="GJ65" s="39"/>
      <c r="GK65" s="58" t="str">
        <f t="shared" ref="GK65:GK69" si="375">$GK$64</f>
        <v>ACC</v>
      </c>
      <c r="GL65" s="93" t="str">
        <f t="shared" ref="GL65:GL69" si="376">$GL$64</f>
        <v>Overhead Press</v>
      </c>
      <c r="GM65" s="88" t="str">
        <f t="shared" si="104"/>
        <v/>
      </c>
      <c r="GN65" s="83" t="str">
        <f t="shared" si="105"/>
        <v/>
      </c>
      <c r="GO65" s="84" t="str">
        <f t="shared" si="106"/>
        <v/>
      </c>
      <c r="GP65" s="83" t="str">
        <f>IFERROR(IF(GK65="ACC"," ",IF('MAXES+CHART'!$D$16="lbs",MROUND(IF(GK65="SQUAT",'MAXES+CHART'!$D$17*GO65, IF(GK65="BENCH",'MAXES+CHART'!$D$18*GO65, IF(GK65="DEADLIFT",'MAXES+CHART'!$D$19*GO65,))),5),MROUND(IF(GK65="SQUAT",'MAXES+CHART'!$D$17*GO65, IF(GK65="BENCH",'MAXES+CHART'!$D$18*GO65, IF(GK65="DEADLIFT",'MAXES+CHART'!$D$19*GO65,))),2.5))),"")</f>
        <v xml:space="preserve"> </v>
      </c>
      <c r="GR65" s="96"/>
      <c r="GS65" s="55"/>
      <c r="GT65" s="198"/>
      <c r="GV65" s="57" t="str">
        <f t="shared" si="299"/>
        <v/>
      </c>
      <c r="GW65" s="57" t="str">
        <f t="shared" si="300"/>
        <v/>
      </c>
      <c r="GX65" s="57" t="str">
        <f t="shared" si="301"/>
        <v/>
      </c>
      <c r="GY65" s="57" t="str">
        <f t="shared" si="302"/>
        <v/>
      </c>
      <c r="GZ65" s="57" t="str">
        <f t="shared" si="303"/>
        <v/>
      </c>
      <c r="HA65" s="57" t="str">
        <f t="shared" si="304"/>
        <v/>
      </c>
      <c r="HC65" s="39"/>
      <c r="HD65" s="58" t="str">
        <f t="shared" ref="HD65:HD69" si="377">$HD$64</f>
        <v>ACC</v>
      </c>
      <c r="HE65" s="93" t="str">
        <f t="shared" ref="HE65:HE69" si="378">$HE$64</f>
        <v>Overhead Press</v>
      </c>
      <c r="HF65" s="88" t="str">
        <f t="shared" si="115"/>
        <v/>
      </c>
      <c r="HG65" s="83" t="str">
        <f t="shared" si="116"/>
        <v/>
      </c>
      <c r="HH65" s="84" t="str">
        <f t="shared" si="117"/>
        <v/>
      </c>
      <c r="HI65" s="83" t="str">
        <f>IFERROR(IF(HD65="ACC"," ",IF('MAXES+CHART'!$D$16="lbs",MROUND(IF(HD65="SQUAT",'MAXES+CHART'!$D$17*HH65, IF(HD65="BENCH",'MAXES+CHART'!$D$18*HH65, IF(HD65="DEADLIFT",'MAXES+CHART'!$D$19*HH65,))),5),MROUND(IF(HD65="SQUAT",'MAXES+CHART'!$D$17*HH65, IF(HD65="BENCH",'MAXES+CHART'!$D$18*HH65, IF(HD65="DEADLIFT",'MAXES+CHART'!$D$19*HH65,))),2.5))),"")</f>
        <v xml:space="preserve"> </v>
      </c>
      <c r="HK65" s="96"/>
      <c r="HL65" s="55"/>
      <c r="HM65" s="198"/>
      <c r="HO65" s="57" t="str">
        <f t="shared" si="305"/>
        <v/>
      </c>
      <c r="HP65" s="57" t="str">
        <f t="shared" si="306"/>
        <v/>
      </c>
      <c r="HQ65" s="57" t="str">
        <f t="shared" si="307"/>
        <v/>
      </c>
      <c r="HR65" s="57" t="str">
        <f t="shared" si="308"/>
        <v/>
      </c>
      <c r="HS65" s="57" t="str">
        <f t="shared" si="309"/>
        <v/>
      </c>
      <c r="HT65" s="57" t="str">
        <f t="shared" si="310"/>
        <v/>
      </c>
    </row>
    <row r="66" spans="3:228" hidden="1" outlineLevel="2">
      <c r="C66" s="39"/>
      <c r="D66" s="58" t="str">
        <f t="shared" ref="D66:D69" si="379">$D$64</f>
        <v>BENCH</v>
      </c>
      <c r="E66" s="94" t="str">
        <f t="shared" ref="E66:E69" si="380">$E65</f>
        <v>Bench Press</v>
      </c>
      <c r="F66" s="87"/>
      <c r="G66" s="81"/>
      <c r="H66" s="82"/>
      <c r="I66" s="81">
        <f>IF(D66="ACC"," ",IF('MAXES+CHART'!$D$16="lbs",MROUND(IF(D66="SQUAT",'MAXES+CHART'!$D$17*H66, IF(D66="BENCH",'MAXES+CHART'!$D$18*H66, IF(D66="DEADLIFT",'MAXES+CHART'!$D$19*H66,))),5),MROUND(IF(D66="SQUAT",'MAXES+CHART'!$D$17*H66, IF(D66="BENCH",'MAXES+CHART'!$D$18*H66, IF(D66="DEADLIFT",'MAXES+CHART'!$D$19*H66,))),2.5)))</f>
        <v>0</v>
      </c>
      <c r="K66" s="96"/>
      <c r="L66" s="55"/>
      <c r="M66" s="199"/>
      <c r="O66" s="57" t="str">
        <f t="shared" si="245"/>
        <v/>
      </c>
      <c r="P66" s="57" t="str">
        <f t="shared" si="246"/>
        <v/>
      </c>
      <c r="Q66" s="57">
        <f t="shared" si="247"/>
        <v>0</v>
      </c>
      <c r="R66" s="57">
        <f t="shared" si="248"/>
        <v>0</v>
      </c>
      <c r="S66" s="57" t="str">
        <f t="shared" si="249"/>
        <v/>
      </c>
      <c r="T66" s="57" t="str">
        <f t="shared" si="250"/>
        <v/>
      </c>
      <c r="U66" s="39"/>
      <c r="V66" s="58" t="str">
        <f t="shared" ref="V66:V69" si="381">$V$64</f>
        <v>BENCH</v>
      </c>
      <c r="W66" s="94" t="str">
        <f t="shared" si="358"/>
        <v>Bench Press</v>
      </c>
      <c r="X66" s="87" t="str">
        <f t="shared" si="312"/>
        <v/>
      </c>
      <c r="Y66" s="81" t="str">
        <f t="shared" si="313"/>
        <v/>
      </c>
      <c r="Z66" s="82" t="str">
        <f t="shared" si="314"/>
        <v/>
      </c>
      <c r="AA66" s="81" t="str">
        <f>IFERROR(IF(V66="ACC"," ",IF('MAXES+CHART'!$D$16="lbs",MROUND(IF(V66="SQUAT",'MAXES+CHART'!$D$17*Z66, IF(V66="BENCH",'MAXES+CHART'!$D$18*Z66, IF(V66="DEADLIFT",'MAXES+CHART'!$D$19*Z66,))),5),MROUND(IF(V66="SQUAT",'MAXES+CHART'!$D$17*Z66, IF(V66="BENCH",'MAXES+CHART'!$D$18*Z66, IF(V66="DEADLIFT",'MAXES+CHART'!$D$19*Z66,))),2.5))),"")</f>
        <v/>
      </c>
      <c r="AC66" s="96"/>
      <c r="AD66" s="55"/>
      <c r="AE66" s="199"/>
      <c r="AG66" s="57" t="str">
        <f t="shared" si="11"/>
        <v/>
      </c>
      <c r="AH66" s="57" t="str">
        <f t="shared" si="12"/>
        <v/>
      </c>
      <c r="AI66" s="57" t="str">
        <f t="shared" si="13"/>
        <v/>
      </c>
      <c r="AJ66" s="57" t="str">
        <f t="shared" si="14"/>
        <v/>
      </c>
      <c r="AK66" s="57" t="str">
        <f t="shared" si="15"/>
        <v/>
      </c>
      <c r="AL66" s="57" t="str">
        <f t="shared" si="16"/>
        <v/>
      </c>
      <c r="AN66" s="39"/>
      <c r="AO66" s="58" t="str">
        <f t="shared" si="359"/>
        <v>BENCH</v>
      </c>
      <c r="AP66" s="94" t="str">
        <f t="shared" si="360"/>
        <v>Bench Press</v>
      </c>
      <c r="AQ66" s="87" t="str">
        <f t="shared" si="317"/>
        <v/>
      </c>
      <c r="AR66" s="81" t="str">
        <f t="shared" si="318"/>
        <v/>
      </c>
      <c r="AS66" s="82" t="str">
        <f t="shared" si="319"/>
        <v/>
      </c>
      <c r="AT66" s="81" t="str">
        <f>IFERROR(IF(AO66="ACC"," ",IF('MAXES+CHART'!$D$16="lbs",MROUND(IF(AO66="SQUAT",'MAXES+CHART'!$D$17*AS66, IF(AO66="BENCH",'MAXES+CHART'!$D$18*AS66, IF(AO66="DEADLIFT",'MAXES+CHART'!$D$19*AS66,))),5),MROUND(IF(AO66="SQUAT",'MAXES+CHART'!$D$17*AS66, IF(AO66="BENCH",'MAXES+CHART'!$D$18*AS66, IF(AO66="DEADLIFT",'MAXES+CHART'!$D$19*AS66,))),2.5))),"")</f>
        <v/>
      </c>
      <c r="AV66" s="96"/>
      <c r="AW66" s="55"/>
      <c r="AX66" s="199"/>
      <c r="AZ66" s="57" t="str">
        <f t="shared" si="251"/>
        <v/>
      </c>
      <c r="BA66" s="57" t="str">
        <f t="shared" si="252"/>
        <v/>
      </c>
      <c r="BB66" s="57" t="str">
        <f t="shared" si="253"/>
        <v/>
      </c>
      <c r="BC66" s="57" t="str">
        <f t="shared" si="254"/>
        <v/>
      </c>
      <c r="BD66" s="57" t="str">
        <f t="shared" si="255"/>
        <v/>
      </c>
      <c r="BE66" s="57" t="str">
        <f t="shared" si="256"/>
        <v/>
      </c>
      <c r="BG66" s="39"/>
      <c r="BH66" s="58" t="str">
        <f t="shared" si="361"/>
        <v>BENCH</v>
      </c>
      <c r="BI66" s="94" t="str">
        <f t="shared" si="362"/>
        <v>Bench Press</v>
      </c>
      <c r="BJ66" s="87" t="str">
        <f t="shared" si="322"/>
        <v/>
      </c>
      <c r="BK66" s="81" t="str">
        <f t="shared" si="323"/>
        <v/>
      </c>
      <c r="BL66" s="82" t="str">
        <f t="shared" si="324"/>
        <v/>
      </c>
      <c r="BM66" s="81" t="str">
        <f>IFERROR(IF(BH66="ACC"," ",IF('MAXES+CHART'!$D$16="lbs",MROUND(IF(BH66="SQUAT",'MAXES+CHART'!$D$17*BL66, IF(BH66="BENCH",'MAXES+CHART'!$D$18*BL66, IF(BH66="DEADLIFT",'MAXES+CHART'!$D$19*BL66,))),5),MROUND(IF(BH66="SQUAT",'MAXES+CHART'!$D$17*BL66, IF(BH66="BENCH",'MAXES+CHART'!$D$18*BL66, IF(BH66="DEADLIFT",'MAXES+CHART'!$D$19*BL66,))),2.5))),"")</f>
        <v/>
      </c>
      <c r="BO66" s="96"/>
      <c r="BP66" s="55"/>
      <c r="BQ66" s="199"/>
      <c r="BS66" s="57" t="str">
        <f t="shared" si="257"/>
        <v/>
      </c>
      <c r="BT66" s="57" t="str">
        <f t="shared" si="258"/>
        <v/>
      </c>
      <c r="BU66" s="57" t="str">
        <f t="shared" si="259"/>
        <v/>
      </c>
      <c r="BV66" s="57" t="str">
        <f t="shared" si="260"/>
        <v/>
      </c>
      <c r="BW66" s="57" t="str">
        <f t="shared" si="261"/>
        <v/>
      </c>
      <c r="BX66" s="57" t="str">
        <f t="shared" si="262"/>
        <v/>
      </c>
      <c r="CA66" s="39"/>
      <c r="CB66" s="58" t="str">
        <f t="shared" si="363"/>
        <v>BENCH</v>
      </c>
      <c r="CC66" s="94" t="str">
        <f t="shared" si="364"/>
        <v>Bench Press</v>
      </c>
      <c r="CD66" s="87" t="str">
        <f t="shared" si="327"/>
        <v/>
      </c>
      <c r="CE66" s="81" t="str">
        <f t="shared" si="328"/>
        <v/>
      </c>
      <c r="CF66" s="82" t="str">
        <f t="shared" si="329"/>
        <v/>
      </c>
      <c r="CG66" s="81" t="str">
        <f>IFERROR(IF(CB66="ACC"," ",IF('MAXES+CHART'!$D$16="lbs",MROUND(IF(CB66="SQUAT",'MAXES+CHART'!$D$17*CF66, IF(CB66="BENCH",'MAXES+CHART'!$D$18*CF66, IF(CB66="DEADLIFT",'MAXES+CHART'!$D$19*CF66,))),5),MROUND(IF(CB66="SQUAT",'MAXES+CHART'!$D$17*CF66, IF(CB66="BENCH",'MAXES+CHART'!$D$18*CF66, IF(CB66="DEADLIFT",'MAXES+CHART'!$D$19*CF66,))),2.5))),"")</f>
        <v/>
      </c>
      <c r="CI66" s="96"/>
      <c r="CJ66" s="55"/>
      <c r="CK66" s="199"/>
      <c r="CM66" s="57" t="str">
        <f t="shared" si="263"/>
        <v/>
      </c>
      <c r="CN66" s="57" t="str">
        <f t="shared" si="264"/>
        <v/>
      </c>
      <c r="CO66" s="57" t="str">
        <f t="shared" si="265"/>
        <v/>
      </c>
      <c r="CP66" s="57" t="str">
        <f t="shared" si="266"/>
        <v/>
      </c>
      <c r="CQ66" s="57" t="str">
        <f t="shared" si="267"/>
        <v/>
      </c>
      <c r="CR66" s="57" t="str">
        <f t="shared" si="268"/>
        <v/>
      </c>
      <c r="CS66" s="39"/>
      <c r="CT66" s="58" t="str">
        <f t="shared" si="365"/>
        <v>BENCH</v>
      </c>
      <c r="CU66" s="94" t="str">
        <f t="shared" si="366"/>
        <v>Bench Press</v>
      </c>
      <c r="CV66" s="87" t="str">
        <f t="shared" si="52"/>
        <v/>
      </c>
      <c r="CW66" s="81" t="str">
        <f t="shared" si="53"/>
        <v/>
      </c>
      <c r="CX66" s="82" t="str">
        <f t="shared" si="54"/>
        <v/>
      </c>
      <c r="CY66" s="81" t="str">
        <f>IFERROR(IF(CT66="ACC"," ",IF('MAXES+CHART'!$D$16="lbs",MROUND(IF(CT66="SQUAT",'MAXES+CHART'!$D$17*CX66, IF(CT66="BENCH",'MAXES+CHART'!$D$18*CX66, IF(CT66="DEADLIFT",'MAXES+CHART'!$D$19*CX66,))),5),MROUND(IF(CT66="SQUAT",'MAXES+CHART'!$D$17*CX66, IF(CT66="BENCH",'MAXES+CHART'!$D$18*CX66, IF(CT66="DEADLIFT",'MAXES+CHART'!$D$19*CX66,))),2.5))),"")</f>
        <v/>
      </c>
      <c r="DA66" s="96"/>
      <c r="DB66" s="55"/>
      <c r="DC66" s="199"/>
      <c r="DE66" s="57" t="str">
        <f t="shared" si="269"/>
        <v/>
      </c>
      <c r="DF66" s="57" t="str">
        <f t="shared" si="270"/>
        <v/>
      </c>
      <c r="DG66" s="57" t="str">
        <f t="shared" si="271"/>
        <v/>
      </c>
      <c r="DH66" s="57" t="str">
        <f t="shared" si="272"/>
        <v/>
      </c>
      <c r="DI66" s="57" t="str">
        <f t="shared" si="273"/>
        <v/>
      </c>
      <c r="DJ66" s="57" t="str">
        <f t="shared" si="274"/>
        <v/>
      </c>
      <c r="DL66" s="39"/>
      <c r="DM66" s="58" t="str">
        <f t="shared" si="367"/>
        <v>BENCH</v>
      </c>
      <c r="DN66" s="94" t="str">
        <f t="shared" si="368"/>
        <v>Bench Press</v>
      </c>
      <c r="DO66" s="87" t="str">
        <f t="shared" si="63"/>
        <v/>
      </c>
      <c r="DP66" s="81" t="str">
        <f t="shared" si="64"/>
        <v/>
      </c>
      <c r="DQ66" s="82" t="str">
        <f t="shared" si="65"/>
        <v/>
      </c>
      <c r="DR66" s="81" t="str">
        <f>IFERROR(IF(DM66="ACC"," ",IF('MAXES+CHART'!$D$16="lbs",MROUND(IF(DM66="SQUAT",'MAXES+CHART'!$D$17*DQ66, IF(DM66="BENCH",'MAXES+CHART'!$D$18*DQ66, IF(DM66="DEADLIFT",'MAXES+CHART'!$D$19*DQ66,))),5),MROUND(IF(DM66="SQUAT",'MAXES+CHART'!$D$17*DQ66, IF(DM66="BENCH",'MAXES+CHART'!$D$18*DQ66, IF(DM66="DEADLIFT",'MAXES+CHART'!$D$19*DQ66,))),2.5))),"")</f>
        <v/>
      </c>
      <c r="DT66" s="96"/>
      <c r="DU66" s="55"/>
      <c r="DV66" s="199"/>
      <c r="DX66" s="57" t="str">
        <f t="shared" si="275"/>
        <v/>
      </c>
      <c r="DY66" s="57" t="str">
        <f t="shared" si="276"/>
        <v/>
      </c>
      <c r="DZ66" s="57" t="str">
        <f t="shared" si="277"/>
        <v/>
      </c>
      <c r="EA66" s="57" t="str">
        <f t="shared" si="278"/>
        <v/>
      </c>
      <c r="EB66" s="57" t="str">
        <f t="shared" si="279"/>
        <v/>
      </c>
      <c r="EC66" s="57" t="str">
        <f t="shared" si="280"/>
        <v/>
      </c>
      <c r="EE66" s="39"/>
      <c r="EF66" s="58" t="str">
        <f t="shared" si="369"/>
        <v>BENCH</v>
      </c>
      <c r="EG66" s="94" t="str">
        <f t="shared" si="370"/>
        <v>Bench Press</v>
      </c>
      <c r="EH66" s="87" t="str">
        <f t="shared" si="125"/>
        <v/>
      </c>
      <c r="EI66" s="81" t="str">
        <f t="shared" si="126"/>
        <v/>
      </c>
      <c r="EJ66" s="82" t="str">
        <f t="shared" si="127"/>
        <v/>
      </c>
      <c r="EK66" s="81" t="str">
        <f>IFERROR(IF(EF66="ACC"," ",IF('MAXES+CHART'!$D$16="lbs",MROUND(IF(EF66="SQUAT",'MAXES+CHART'!$D$17*EJ66, IF(EF66="BENCH",'MAXES+CHART'!$D$18*EJ66, IF(EF66="DEADLIFT",'MAXES+CHART'!$D$19*EJ66,))),5),MROUND(IF(EF66="SQUAT",'MAXES+CHART'!$D$17*EJ66, IF(EF66="BENCH",'MAXES+CHART'!$D$18*EJ66, IF(EF66="DEADLIFT",'MAXES+CHART'!$D$19*EJ66,))),2.5))),"")</f>
        <v/>
      </c>
      <c r="EM66" s="96"/>
      <c r="EN66" s="55"/>
      <c r="EO66" s="199"/>
      <c r="EQ66" s="57" t="str">
        <f t="shared" si="281"/>
        <v/>
      </c>
      <c r="ER66" s="57" t="str">
        <f t="shared" si="282"/>
        <v/>
      </c>
      <c r="ES66" s="57" t="str">
        <f t="shared" si="283"/>
        <v/>
      </c>
      <c r="ET66" s="57" t="str">
        <f t="shared" si="284"/>
        <v/>
      </c>
      <c r="EU66" s="57" t="str">
        <f t="shared" si="285"/>
        <v/>
      </c>
      <c r="EV66" s="57" t="str">
        <f t="shared" si="286"/>
        <v/>
      </c>
      <c r="EY66" s="39"/>
      <c r="EZ66" s="58" t="str">
        <f t="shared" si="371"/>
        <v>ACC</v>
      </c>
      <c r="FA66" s="94" t="str">
        <f t="shared" si="372"/>
        <v>Overhead Press</v>
      </c>
      <c r="FB66" s="87" t="str">
        <f t="shared" si="338"/>
        <v/>
      </c>
      <c r="FC66" s="81" t="str">
        <f t="shared" si="339"/>
        <v/>
      </c>
      <c r="FD66" s="82" t="str">
        <f t="shared" si="340"/>
        <v/>
      </c>
      <c r="FE66" s="81" t="str">
        <f>IFERROR(IF(EZ66="ACC"," ",IF('MAXES+CHART'!$D$16="lbs",MROUND(IF(EZ66="SQUAT",'MAXES+CHART'!$D$17*FD66, IF(EZ66="BENCH",'MAXES+CHART'!$D$18*FD66, IF(EZ66="DEADLIFT",'MAXES+CHART'!$D$19*FD66,))),5),MROUND(IF(EZ66="SQUAT",'MAXES+CHART'!$D$17*FD66, IF(EZ66="BENCH",'MAXES+CHART'!$D$18*FD66, IF(EZ66="DEADLIFT",'MAXES+CHART'!$D$19*FD66,))),2.5))),"")</f>
        <v xml:space="preserve"> </v>
      </c>
      <c r="FG66" s="125"/>
      <c r="FH66" s="55"/>
      <c r="FI66" s="205"/>
      <c r="FK66" s="57" t="str">
        <f t="shared" si="287"/>
        <v/>
      </c>
      <c r="FL66" s="57" t="str">
        <f t="shared" si="288"/>
        <v/>
      </c>
      <c r="FM66" s="57" t="str">
        <f t="shared" si="289"/>
        <v/>
      </c>
      <c r="FN66" s="57" t="str">
        <f t="shared" si="290"/>
        <v/>
      </c>
      <c r="FO66" s="57" t="str">
        <f t="shared" si="291"/>
        <v/>
      </c>
      <c r="FP66" s="57" t="str">
        <f t="shared" si="292"/>
        <v/>
      </c>
      <c r="FQ66" s="39"/>
      <c r="FR66" s="58" t="str">
        <f t="shared" si="373"/>
        <v>ACC</v>
      </c>
      <c r="FS66" s="94" t="str">
        <f t="shared" si="374"/>
        <v>Overhead Press</v>
      </c>
      <c r="FT66" s="87" t="str">
        <f t="shared" si="93"/>
        <v/>
      </c>
      <c r="FU66" s="81" t="str">
        <f t="shared" si="94"/>
        <v/>
      </c>
      <c r="FV66" s="82" t="str">
        <f t="shared" si="95"/>
        <v/>
      </c>
      <c r="FW66" s="81" t="str">
        <f>IFERROR(IF(FR66="ACC"," ",IF('MAXES+CHART'!$D$16="lbs",MROUND(IF(FR66="SQUAT",'MAXES+CHART'!$D$17*FV66, IF(FR66="BENCH",'MAXES+CHART'!$D$18*FV66, IF(FR66="DEADLIFT",'MAXES+CHART'!$D$19*FV66,))),5),MROUND(IF(FR66="SQUAT",'MAXES+CHART'!$D$17*FV66, IF(FR66="BENCH",'MAXES+CHART'!$D$18*FV66, IF(FR66="DEADLIFT",'MAXES+CHART'!$D$19*FV66,))),2.5))),"")</f>
        <v xml:space="preserve"> </v>
      </c>
      <c r="FY66" s="96"/>
      <c r="FZ66" s="55"/>
      <c r="GA66" s="199"/>
      <c r="GC66" s="57" t="str">
        <f t="shared" si="293"/>
        <v/>
      </c>
      <c r="GD66" s="57" t="str">
        <f t="shared" si="294"/>
        <v/>
      </c>
      <c r="GE66" s="57" t="str">
        <f t="shared" si="295"/>
        <v/>
      </c>
      <c r="GF66" s="57" t="str">
        <f t="shared" si="296"/>
        <v/>
      </c>
      <c r="GG66" s="57" t="str">
        <f t="shared" si="297"/>
        <v/>
      </c>
      <c r="GH66" s="57" t="str">
        <f t="shared" si="298"/>
        <v/>
      </c>
      <c r="GJ66" s="39"/>
      <c r="GK66" s="58" t="str">
        <f t="shared" si="375"/>
        <v>ACC</v>
      </c>
      <c r="GL66" s="94" t="str">
        <f t="shared" si="376"/>
        <v>Overhead Press</v>
      </c>
      <c r="GM66" s="87" t="str">
        <f t="shared" si="104"/>
        <v/>
      </c>
      <c r="GN66" s="81" t="str">
        <f t="shared" si="105"/>
        <v/>
      </c>
      <c r="GO66" s="82" t="str">
        <f t="shared" si="106"/>
        <v/>
      </c>
      <c r="GP66" s="81" t="str">
        <f>IFERROR(IF(GK66="ACC"," ",IF('MAXES+CHART'!$D$16="lbs",MROUND(IF(GK66="SQUAT",'MAXES+CHART'!$D$17*GO66, IF(GK66="BENCH",'MAXES+CHART'!$D$18*GO66, IF(GK66="DEADLIFT",'MAXES+CHART'!$D$19*GO66,))),5),MROUND(IF(GK66="SQUAT",'MAXES+CHART'!$D$17*GO66, IF(GK66="BENCH",'MAXES+CHART'!$D$18*GO66, IF(GK66="DEADLIFT",'MAXES+CHART'!$D$19*GO66,))),2.5))),"")</f>
        <v xml:space="preserve"> </v>
      </c>
      <c r="GR66" s="96"/>
      <c r="GS66" s="55"/>
      <c r="GT66" s="199"/>
      <c r="GV66" s="57" t="str">
        <f t="shared" si="299"/>
        <v/>
      </c>
      <c r="GW66" s="57" t="str">
        <f t="shared" si="300"/>
        <v/>
      </c>
      <c r="GX66" s="57" t="str">
        <f t="shared" si="301"/>
        <v/>
      </c>
      <c r="GY66" s="57" t="str">
        <f t="shared" si="302"/>
        <v/>
      </c>
      <c r="GZ66" s="57" t="str">
        <f t="shared" si="303"/>
        <v/>
      </c>
      <c r="HA66" s="57" t="str">
        <f t="shared" si="304"/>
        <v/>
      </c>
      <c r="HC66" s="39"/>
      <c r="HD66" s="58" t="str">
        <f t="shared" si="377"/>
        <v>ACC</v>
      </c>
      <c r="HE66" s="94" t="str">
        <f t="shared" si="378"/>
        <v>Overhead Press</v>
      </c>
      <c r="HF66" s="87" t="str">
        <f t="shared" si="115"/>
        <v/>
      </c>
      <c r="HG66" s="81" t="str">
        <f t="shared" si="116"/>
        <v/>
      </c>
      <c r="HH66" s="82" t="str">
        <f t="shared" si="117"/>
        <v/>
      </c>
      <c r="HI66" s="81" t="str">
        <f>IFERROR(IF(HD66="ACC"," ",IF('MAXES+CHART'!$D$16="lbs",MROUND(IF(HD66="SQUAT",'MAXES+CHART'!$D$17*HH66, IF(HD66="BENCH",'MAXES+CHART'!$D$18*HH66, IF(HD66="DEADLIFT",'MAXES+CHART'!$D$19*HH66,))),5),MROUND(IF(HD66="SQUAT",'MAXES+CHART'!$D$17*HH66, IF(HD66="BENCH",'MAXES+CHART'!$D$18*HH66, IF(HD66="DEADLIFT",'MAXES+CHART'!$D$19*HH66,))),2.5))),"")</f>
        <v xml:space="preserve"> </v>
      </c>
      <c r="HK66" s="96"/>
      <c r="HL66" s="55"/>
      <c r="HM66" s="199"/>
      <c r="HO66" s="57" t="str">
        <f t="shared" si="305"/>
        <v/>
      </c>
      <c r="HP66" s="57" t="str">
        <f t="shared" si="306"/>
        <v/>
      </c>
      <c r="HQ66" s="57" t="str">
        <f t="shared" si="307"/>
        <v/>
      </c>
      <c r="HR66" s="57" t="str">
        <f t="shared" si="308"/>
        <v/>
      </c>
      <c r="HS66" s="57" t="str">
        <f t="shared" si="309"/>
        <v/>
      </c>
      <c r="HT66" s="57" t="str">
        <f t="shared" si="310"/>
        <v/>
      </c>
    </row>
    <row r="67" spans="3:228" hidden="1" outlineLevel="2">
      <c r="C67" s="39"/>
      <c r="D67" s="58" t="str">
        <f t="shared" si="379"/>
        <v>BENCH</v>
      </c>
      <c r="E67" s="93" t="str">
        <f t="shared" si="380"/>
        <v>Bench Press</v>
      </c>
      <c r="F67" s="88"/>
      <c r="G67" s="83"/>
      <c r="H67" s="84"/>
      <c r="I67" s="83">
        <f>IF(D67="ACC"," ",IF('MAXES+CHART'!$D$16="lbs",MROUND(IF(D67="SQUAT",'MAXES+CHART'!$D$17*H67, IF(D67="BENCH",'MAXES+CHART'!$D$18*H67, IF(D67="DEADLIFT",'MAXES+CHART'!$D$19*H67,))),5),MROUND(IF(D67="SQUAT",'MAXES+CHART'!$D$17*H67, IF(D67="BENCH",'MAXES+CHART'!$D$18*H67, IF(D67="DEADLIFT",'MAXES+CHART'!$D$19*H67,))),2.5)))</f>
        <v>0</v>
      </c>
      <c r="K67" s="96"/>
      <c r="L67" s="55"/>
      <c r="M67" s="117"/>
      <c r="O67" s="57" t="str">
        <f t="shared" si="245"/>
        <v/>
      </c>
      <c r="P67" s="57" t="str">
        <f t="shared" si="246"/>
        <v/>
      </c>
      <c r="Q67" s="57">
        <f t="shared" si="247"/>
        <v>0</v>
      </c>
      <c r="R67" s="57">
        <f t="shared" si="248"/>
        <v>0</v>
      </c>
      <c r="S67" s="57" t="str">
        <f t="shared" si="249"/>
        <v/>
      </c>
      <c r="T67" s="57" t="str">
        <f t="shared" si="250"/>
        <v/>
      </c>
      <c r="U67" s="39"/>
      <c r="V67" s="58" t="str">
        <f t="shared" si="381"/>
        <v>BENCH</v>
      </c>
      <c r="W67" s="93" t="str">
        <f t="shared" si="358"/>
        <v>Bench Press</v>
      </c>
      <c r="X67" s="88" t="str">
        <f t="shared" si="312"/>
        <v/>
      </c>
      <c r="Y67" s="83" t="str">
        <f t="shared" si="313"/>
        <v/>
      </c>
      <c r="Z67" s="84" t="str">
        <f t="shared" si="314"/>
        <v/>
      </c>
      <c r="AA67" s="83" t="str">
        <f>IFERROR(IF(V67="ACC"," ",IF('MAXES+CHART'!$D$16="lbs",MROUND(IF(V67="SQUAT",'MAXES+CHART'!$D$17*Z67, IF(V67="BENCH",'MAXES+CHART'!$D$18*Z67, IF(V67="DEADLIFT",'MAXES+CHART'!$D$19*Z67,))),5),MROUND(IF(V67="SQUAT",'MAXES+CHART'!$D$17*Z67, IF(V67="BENCH",'MAXES+CHART'!$D$18*Z67, IF(V67="DEADLIFT",'MAXES+CHART'!$D$19*Z67,))),2.5))),"")</f>
        <v/>
      </c>
      <c r="AC67" s="96"/>
      <c r="AD67" s="55"/>
      <c r="AE67" s="117"/>
      <c r="AG67" s="57" t="str">
        <f t="shared" si="11"/>
        <v/>
      </c>
      <c r="AH67" s="57" t="str">
        <f t="shared" si="12"/>
        <v/>
      </c>
      <c r="AI67" s="57" t="str">
        <f t="shared" si="13"/>
        <v/>
      </c>
      <c r="AJ67" s="57" t="str">
        <f t="shared" si="14"/>
        <v/>
      </c>
      <c r="AK67" s="57" t="str">
        <f t="shared" si="15"/>
        <v/>
      </c>
      <c r="AL67" s="57" t="str">
        <f t="shared" si="16"/>
        <v/>
      </c>
      <c r="AN67" s="39"/>
      <c r="AO67" s="58" t="str">
        <f t="shared" si="359"/>
        <v>BENCH</v>
      </c>
      <c r="AP67" s="93" t="str">
        <f t="shared" si="360"/>
        <v>Bench Press</v>
      </c>
      <c r="AQ67" s="88" t="str">
        <f t="shared" si="317"/>
        <v/>
      </c>
      <c r="AR67" s="83" t="str">
        <f t="shared" si="318"/>
        <v/>
      </c>
      <c r="AS67" s="84" t="str">
        <f t="shared" si="319"/>
        <v/>
      </c>
      <c r="AT67" s="83" t="str">
        <f>IFERROR(IF(AO67="ACC"," ",IF('MAXES+CHART'!$D$16="lbs",MROUND(IF(AO67="SQUAT",'MAXES+CHART'!$D$17*AS67, IF(AO67="BENCH",'MAXES+CHART'!$D$18*AS67, IF(AO67="DEADLIFT",'MAXES+CHART'!$D$19*AS67,))),5),MROUND(IF(AO67="SQUAT",'MAXES+CHART'!$D$17*AS67, IF(AO67="BENCH",'MAXES+CHART'!$D$18*AS67, IF(AO67="DEADLIFT",'MAXES+CHART'!$D$19*AS67,))),2.5))),"")</f>
        <v/>
      </c>
      <c r="AV67" s="96"/>
      <c r="AW67" s="55"/>
      <c r="AX67" s="117"/>
      <c r="AZ67" s="57" t="str">
        <f t="shared" si="251"/>
        <v/>
      </c>
      <c r="BA67" s="57" t="str">
        <f t="shared" si="252"/>
        <v/>
      </c>
      <c r="BB67" s="57" t="str">
        <f t="shared" si="253"/>
        <v/>
      </c>
      <c r="BC67" s="57" t="str">
        <f t="shared" si="254"/>
        <v/>
      </c>
      <c r="BD67" s="57" t="str">
        <f t="shared" si="255"/>
        <v/>
      </c>
      <c r="BE67" s="57" t="str">
        <f t="shared" si="256"/>
        <v/>
      </c>
      <c r="BG67" s="39"/>
      <c r="BH67" s="58" t="str">
        <f t="shared" si="361"/>
        <v>BENCH</v>
      </c>
      <c r="BI67" s="93" t="str">
        <f t="shared" si="362"/>
        <v>Bench Press</v>
      </c>
      <c r="BJ67" s="88" t="str">
        <f t="shared" si="322"/>
        <v/>
      </c>
      <c r="BK67" s="83" t="str">
        <f t="shared" si="323"/>
        <v/>
      </c>
      <c r="BL67" s="84" t="str">
        <f t="shared" si="324"/>
        <v/>
      </c>
      <c r="BM67" s="83" t="str">
        <f>IFERROR(IF(BH67="ACC"," ",IF('MAXES+CHART'!$D$16="lbs",MROUND(IF(BH67="SQUAT",'MAXES+CHART'!$D$17*BL67, IF(BH67="BENCH",'MAXES+CHART'!$D$18*BL67, IF(BH67="DEADLIFT",'MAXES+CHART'!$D$19*BL67,))),5),MROUND(IF(BH67="SQUAT",'MAXES+CHART'!$D$17*BL67, IF(BH67="BENCH",'MAXES+CHART'!$D$18*BL67, IF(BH67="DEADLIFT",'MAXES+CHART'!$D$19*BL67,))),2.5))),"")</f>
        <v/>
      </c>
      <c r="BO67" s="96"/>
      <c r="BP67" s="55"/>
      <c r="BQ67" s="117"/>
      <c r="BS67" s="57" t="str">
        <f t="shared" si="257"/>
        <v/>
      </c>
      <c r="BT67" s="57" t="str">
        <f t="shared" si="258"/>
        <v/>
      </c>
      <c r="BU67" s="57" t="str">
        <f t="shared" si="259"/>
        <v/>
      </c>
      <c r="BV67" s="57" t="str">
        <f t="shared" si="260"/>
        <v/>
      </c>
      <c r="BW67" s="57" t="str">
        <f t="shared" si="261"/>
        <v/>
      </c>
      <c r="BX67" s="57" t="str">
        <f t="shared" si="262"/>
        <v/>
      </c>
      <c r="CA67" s="39"/>
      <c r="CB67" s="58" t="str">
        <f t="shared" si="363"/>
        <v>BENCH</v>
      </c>
      <c r="CC67" s="93" t="str">
        <f t="shared" si="364"/>
        <v>Bench Press</v>
      </c>
      <c r="CD67" s="88" t="str">
        <f t="shared" si="327"/>
        <v/>
      </c>
      <c r="CE67" s="83" t="str">
        <f t="shared" si="328"/>
        <v/>
      </c>
      <c r="CF67" s="84" t="str">
        <f t="shared" si="329"/>
        <v/>
      </c>
      <c r="CG67" s="83" t="str">
        <f>IFERROR(IF(CB67="ACC"," ",IF('MAXES+CHART'!$D$16="lbs",MROUND(IF(CB67="SQUAT",'MAXES+CHART'!$D$17*CF67, IF(CB67="BENCH",'MAXES+CHART'!$D$18*CF67, IF(CB67="DEADLIFT",'MAXES+CHART'!$D$19*CF67,))),5),MROUND(IF(CB67="SQUAT",'MAXES+CHART'!$D$17*CF67, IF(CB67="BENCH",'MAXES+CHART'!$D$18*CF67, IF(CB67="DEADLIFT",'MAXES+CHART'!$D$19*CF67,))),2.5))),"")</f>
        <v/>
      </c>
      <c r="CI67" s="96"/>
      <c r="CJ67" s="55"/>
      <c r="CK67" s="117"/>
      <c r="CM67" s="57" t="str">
        <f t="shared" si="263"/>
        <v/>
      </c>
      <c r="CN67" s="57" t="str">
        <f t="shared" si="264"/>
        <v/>
      </c>
      <c r="CO67" s="57" t="str">
        <f t="shared" si="265"/>
        <v/>
      </c>
      <c r="CP67" s="57" t="str">
        <f t="shared" si="266"/>
        <v/>
      </c>
      <c r="CQ67" s="57" t="str">
        <f t="shared" si="267"/>
        <v/>
      </c>
      <c r="CR67" s="57" t="str">
        <f t="shared" si="268"/>
        <v/>
      </c>
      <c r="CS67" s="39"/>
      <c r="CT67" s="58" t="str">
        <f t="shared" si="365"/>
        <v>BENCH</v>
      </c>
      <c r="CU67" s="93" t="str">
        <f t="shared" si="366"/>
        <v>Bench Press</v>
      </c>
      <c r="CV67" s="88" t="str">
        <f t="shared" si="52"/>
        <v/>
      </c>
      <c r="CW67" s="83" t="str">
        <f t="shared" si="53"/>
        <v/>
      </c>
      <c r="CX67" s="84" t="str">
        <f t="shared" si="54"/>
        <v/>
      </c>
      <c r="CY67" s="83" t="str">
        <f>IFERROR(IF(CT67="ACC"," ",IF('MAXES+CHART'!$D$16="lbs",MROUND(IF(CT67="SQUAT",'MAXES+CHART'!$D$17*CX67, IF(CT67="BENCH",'MAXES+CHART'!$D$18*CX67, IF(CT67="DEADLIFT",'MAXES+CHART'!$D$19*CX67,))),5),MROUND(IF(CT67="SQUAT",'MAXES+CHART'!$D$17*CX67, IF(CT67="BENCH",'MAXES+CHART'!$D$18*CX67, IF(CT67="DEADLIFT",'MAXES+CHART'!$D$19*CX67,))),2.5))),"")</f>
        <v/>
      </c>
      <c r="DA67" s="96"/>
      <c r="DB67" s="55"/>
      <c r="DC67" s="117"/>
      <c r="DE67" s="57" t="str">
        <f t="shared" si="269"/>
        <v/>
      </c>
      <c r="DF67" s="57" t="str">
        <f t="shared" si="270"/>
        <v/>
      </c>
      <c r="DG67" s="57" t="str">
        <f t="shared" si="271"/>
        <v/>
      </c>
      <c r="DH67" s="57" t="str">
        <f t="shared" si="272"/>
        <v/>
      </c>
      <c r="DI67" s="57" t="str">
        <f t="shared" si="273"/>
        <v/>
      </c>
      <c r="DJ67" s="57" t="str">
        <f t="shared" si="274"/>
        <v/>
      </c>
      <c r="DL67" s="39"/>
      <c r="DM67" s="58" t="str">
        <f t="shared" si="367"/>
        <v>BENCH</v>
      </c>
      <c r="DN67" s="93" t="str">
        <f t="shared" si="368"/>
        <v>Bench Press</v>
      </c>
      <c r="DO67" s="88" t="str">
        <f t="shared" si="63"/>
        <v/>
      </c>
      <c r="DP67" s="83" t="str">
        <f t="shared" si="64"/>
        <v/>
      </c>
      <c r="DQ67" s="84" t="str">
        <f t="shared" si="65"/>
        <v/>
      </c>
      <c r="DR67" s="83" t="str">
        <f>IFERROR(IF(DM67="ACC"," ",IF('MAXES+CHART'!$D$16="lbs",MROUND(IF(DM67="SQUAT",'MAXES+CHART'!$D$17*DQ67, IF(DM67="BENCH",'MAXES+CHART'!$D$18*DQ67, IF(DM67="DEADLIFT",'MAXES+CHART'!$D$19*DQ67,))),5),MROUND(IF(DM67="SQUAT",'MAXES+CHART'!$D$17*DQ67, IF(DM67="BENCH",'MAXES+CHART'!$D$18*DQ67, IF(DM67="DEADLIFT",'MAXES+CHART'!$D$19*DQ67,))),2.5))),"")</f>
        <v/>
      </c>
      <c r="DT67" s="96"/>
      <c r="DU67" s="55"/>
      <c r="DV67" s="117"/>
      <c r="DX67" s="57" t="str">
        <f t="shared" si="275"/>
        <v/>
      </c>
      <c r="DY67" s="57" t="str">
        <f t="shared" si="276"/>
        <v/>
      </c>
      <c r="DZ67" s="57" t="str">
        <f t="shared" si="277"/>
        <v/>
      </c>
      <c r="EA67" s="57" t="str">
        <f t="shared" si="278"/>
        <v/>
      </c>
      <c r="EB67" s="57" t="str">
        <f t="shared" si="279"/>
        <v/>
      </c>
      <c r="EC67" s="57" t="str">
        <f t="shared" si="280"/>
        <v/>
      </c>
      <c r="EE67" s="39"/>
      <c r="EF67" s="58" t="str">
        <f t="shared" si="369"/>
        <v>BENCH</v>
      </c>
      <c r="EG67" s="93" t="str">
        <f t="shared" si="370"/>
        <v>Bench Press</v>
      </c>
      <c r="EH67" s="88" t="str">
        <f t="shared" si="125"/>
        <v/>
      </c>
      <c r="EI67" s="83" t="str">
        <f t="shared" si="126"/>
        <v/>
      </c>
      <c r="EJ67" s="84" t="str">
        <f t="shared" si="127"/>
        <v/>
      </c>
      <c r="EK67" s="83" t="str">
        <f>IFERROR(IF(EF67="ACC"," ",IF('MAXES+CHART'!$D$16="lbs",MROUND(IF(EF67="SQUAT",'MAXES+CHART'!$D$17*EJ67, IF(EF67="BENCH",'MAXES+CHART'!$D$18*EJ67, IF(EF67="DEADLIFT",'MAXES+CHART'!$D$19*EJ67,))),5),MROUND(IF(EF67="SQUAT",'MAXES+CHART'!$D$17*EJ67, IF(EF67="BENCH",'MAXES+CHART'!$D$18*EJ67, IF(EF67="DEADLIFT",'MAXES+CHART'!$D$19*EJ67,))),2.5))),"")</f>
        <v/>
      </c>
      <c r="EM67" s="96"/>
      <c r="EN67" s="55"/>
      <c r="EO67" s="117"/>
      <c r="EQ67" s="57" t="str">
        <f t="shared" si="281"/>
        <v/>
      </c>
      <c r="ER67" s="57" t="str">
        <f t="shared" si="282"/>
        <v/>
      </c>
      <c r="ES67" s="57" t="str">
        <f t="shared" si="283"/>
        <v/>
      </c>
      <c r="ET67" s="57" t="str">
        <f t="shared" si="284"/>
        <v/>
      </c>
      <c r="EU67" s="57" t="str">
        <f t="shared" si="285"/>
        <v/>
      </c>
      <c r="EV67" s="57" t="str">
        <f t="shared" si="286"/>
        <v/>
      </c>
      <c r="EY67" s="39"/>
      <c r="EZ67" s="58" t="str">
        <f t="shared" si="371"/>
        <v>ACC</v>
      </c>
      <c r="FA67" s="93" t="str">
        <f t="shared" si="372"/>
        <v>Overhead Press</v>
      </c>
      <c r="FB67" s="88" t="str">
        <f t="shared" si="338"/>
        <v/>
      </c>
      <c r="FC67" s="83" t="str">
        <f t="shared" si="339"/>
        <v/>
      </c>
      <c r="FD67" s="84" t="str">
        <f t="shared" si="340"/>
        <v/>
      </c>
      <c r="FE67" s="83" t="str">
        <f>IFERROR(IF(EZ67="ACC"," ",IF('MAXES+CHART'!$D$16="lbs",MROUND(IF(EZ67="SQUAT",'MAXES+CHART'!$D$17*FD67, IF(EZ67="BENCH",'MAXES+CHART'!$D$18*FD67, IF(EZ67="DEADLIFT",'MAXES+CHART'!$D$19*FD67,))),5),MROUND(IF(EZ67="SQUAT",'MAXES+CHART'!$D$17*FD67, IF(EZ67="BENCH",'MAXES+CHART'!$D$18*FD67, IF(EZ67="DEADLIFT",'MAXES+CHART'!$D$19*FD67,))),2.5))),"")</f>
        <v xml:space="preserve"> </v>
      </c>
      <c r="FG67" s="125"/>
      <c r="FH67" s="55"/>
      <c r="FI67" s="117"/>
      <c r="FK67" s="57" t="str">
        <f t="shared" si="287"/>
        <v/>
      </c>
      <c r="FL67" s="57" t="str">
        <f t="shared" si="288"/>
        <v/>
      </c>
      <c r="FM67" s="57" t="str">
        <f t="shared" si="289"/>
        <v/>
      </c>
      <c r="FN67" s="57" t="str">
        <f t="shared" si="290"/>
        <v/>
      </c>
      <c r="FO67" s="57" t="str">
        <f t="shared" si="291"/>
        <v/>
      </c>
      <c r="FP67" s="57" t="str">
        <f t="shared" si="292"/>
        <v/>
      </c>
      <c r="FQ67" s="39"/>
      <c r="FR67" s="58" t="str">
        <f t="shared" si="373"/>
        <v>ACC</v>
      </c>
      <c r="FS67" s="93" t="str">
        <f t="shared" si="374"/>
        <v>Overhead Press</v>
      </c>
      <c r="FT67" s="88" t="str">
        <f t="shared" si="93"/>
        <v/>
      </c>
      <c r="FU67" s="83" t="str">
        <f t="shared" si="94"/>
        <v/>
      </c>
      <c r="FV67" s="84" t="str">
        <f t="shared" si="95"/>
        <v/>
      </c>
      <c r="FW67" s="83" t="str">
        <f>IFERROR(IF(FR67="ACC"," ",IF('MAXES+CHART'!$D$16="lbs",MROUND(IF(FR67="SQUAT",'MAXES+CHART'!$D$17*FV67, IF(FR67="BENCH",'MAXES+CHART'!$D$18*FV67, IF(FR67="DEADLIFT",'MAXES+CHART'!$D$19*FV67,))),5),MROUND(IF(FR67="SQUAT",'MAXES+CHART'!$D$17*FV67, IF(FR67="BENCH",'MAXES+CHART'!$D$18*FV67, IF(FR67="DEADLIFT",'MAXES+CHART'!$D$19*FV67,))),2.5))),"")</f>
        <v xml:space="preserve"> </v>
      </c>
      <c r="FY67" s="96"/>
      <c r="FZ67" s="55"/>
      <c r="GA67" s="117"/>
      <c r="GC67" s="57" t="str">
        <f t="shared" si="293"/>
        <v/>
      </c>
      <c r="GD67" s="57" t="str">
        <f t="shared" si="294"/>
        <v/>
      </c>
      <c r="GE67" s="57" t="str">
        <f t="shared" si="295"/>
        <v/>
      </c>
      <c r="GF67" s="57" t="str">
        <f t="shared" si="296"/>
        <v/>
      </c>
      <c r="GG67" s="57" t="str">
        <f t="shared" si="297"/>
        <v/>
      </c>
      <c r="GH67" s="57" t="str">
        <f t="shared" si="298"/>
        <v/>
      </c>
      <c r="GJ67" s="39"/>
      <c r="GK67" s="58" t="str">
        <f t="shared" si="375"/>
        <v>ACC</v>
      </c>
      <c r="GL67" s="93" t="str">
        <f t="shared" si="376"/>
        <v>Overhead Press</v>
      </c>
      <c r="GM67" s="88" t="str">
        <f t="shared" si="104"/>
        <v/>
      </c>
      <c r="GN67" s="83" t="str">
        <f t="shared" si="105"/>
        <v/>
      </c>
      <c r="GO67" s="84" t="str">
        <f t="shared" si="106"/>
        <v/>
      </c>
      <c r="GP67" s="83" t="str">
        <f>IFERROR(IF(GK67="ACC"," ",IF('MAXES+CHART'!$D$16="lbs",MROUND(IF(GK67="SQUAT",'MAXES+CHART'!$D$17*GO67, IF(GK67="BENCH",'MAXES+CHART'!$D$18*GO67, IF(GK67="DEADLIFT",'MAXES+CHART'!$D$19*GO67,))),5),MROUND(IF(GK67="SQUAT",'MAXES+CHART'!$D$17*GO67, IF(GK67="BENCH",'MAXES+CHART'!$D$18*GO67, IF(GK67="DEADLIFT",'MAXES+CHART'!$D$19*GO67,))),2.5))),"")</f>
        <v xml:space="preserve"> </v>
      </c>
      <c r="GR67" s="96"/>
      <c r="GS67" s="55"/>
      <c r="GT67" s="117"/>
      <c r="GV67" s="57" t="str">
        <f t="shared" si="299"/>
        <v/>
      </c>
      <c r="GW67" s="57" t="str">
        <f t="shared" si="300"/>
        <v/>
      </c>
      <c r="GX67" s="57" t="str">
        <f t="shared" si="301"/>
        <v/>
      </c>
      <c r="GY67" s="57" t="str">
        <f t="shared" si="302"/>
        <v/>
      </c>
      <c r="GZ67" s="57" t="str">
        <f t="shared" si="303"/>
        <v/>
      </c>
      <c r="HA67" s="57" t="str">
        <f t="shared" si="304"/>
        <v/>
      </c>
      <c r="HC67" s="39"/>
      <c r="HD67" s="58" t="str">
        <f t="shared" si="377"/>
        <v>ACC</v>
      </c>
      <c r="HE67" s="93" t="str">
        <f t="shared" si="378"/>
        <v>Overhead Press</v>
      </c>
      <c r="HF67" s="88" t="str">
        <f t="shared" si="115"/>
        <v/>
      </c>
      <c r="HG67" s="83" t="str">
        <f t="shared" si="116"/>
        <v/>
      </c>
      <c r="HH67" s="84" t="str">
        <f t="shared" si="117"/>
        <v/>
      </c>
      <c r="HI67" s="83" t="str">
        <f>IFERROR(IF(HD67="ACC"," ",IF('MAXES+CHART'!$D$16="lbs",MROUND(IF(HD67="SQUAT",'MAXES+CHART'!$D$17*HH67, IF(HD67="BENCH",'MAXES+CHART'!$D$18*HH67, IF(HD67="DEADLIFT",'MAXES+CHART'!$D$19*HH67,))),5),MROUND(IF(HD67="SQUAT",'MAXES+CHART'!$D$17*HH67, IF(HD67="BENCH",'MAXES+CHART'!$D$18*HH67, IF(HD67="DEADLIFT",'MAXES+CHART'!$D$19*HH67,))),2.5))),"")</f>
        <v xml:space="preserve"> </v>
      </c>
      <c r="HK67" s="96"/>
      <c r="HL67" s="55"/>
      <c r="HM67" s="117"/>
      <c r="HO67" s="57" t="str">
        <f t="shared" si="305"/>
        <v/>
      </c>
      <c r="HP67" s="57" t="str">
        <f t="shared" si="306"/>
        <v/>
      </c>
      <c r="HQ67" s="57" t="str">
        <f t="shared" si="307"/>
        <v/>
      </c>
      <c r="HR67" s="57" t="str">
        <f t="shared" si="308"/>
        <v/>
      </c>
      <c r="HS67" s="57" t="str">
        <f t="shared" si="309"/>
        <v/>
      </c>
      <c r="HT67" s="57" t="str">
        <f t="shared" si="310"/>
        <v/>
      </c>
    </row>
    <row r="68" spans="3:228" hidden="1" outlineLevel="2">
      <c r="C68" s="39"/>
      <c r="D68" s="58" t="str">
        <f t="shared" si="379"/>
        <v>BENCH</v>
      </c>
      <c r="E68" s="94" t="str">
        <f t="shared" si="380"/>
        <v>Bench Press</v>
      </c>
      <c r="F68" s="87"/>
      <c r="G68" s="81"/>
      <c r="H68" s="82"/>
      <c r="I68" s="81">
        <f>IF(D68="ACC"," ",IF('MAXES+CHART'!$D$16="lbs",MROUND(IF(D68="SQUAT",'MAXES+CHART'!$D$17*H68, IF(D68="BENCH",'MAXES+CHART'!$D$18*H68, IF(D68="DEADLIFT",'MAXES+CHART'!$D$19*H68,))),5),MROUND(IF(D68="SQUAT",'MAXES+CHART'!$D$17*H68, IF(D68="BENCH",'MAXES+CHART'!$D$18*H68, IF(D68="DEADLIFT",'MAXES+CHART'!$D$19*H68,))),2.5)))</f>
        <v>0</v>
      </c>
      <c r="K68" s="96"/>
      <c r="L68" s="55"/>
      <c r="M68" s="120" t="str">
        <f ca="1">"e1RM: "&amp;IFERROR(MROUND(IF(H65="",  I64/VLOOKUP(K64,'MAXES+CHART'!$B$3:$N$11,G64+1,FALSE),  OFFSET(H64,MATCH(MAX(H65:H69),H65:H69,0),1)/VLOOKUP(OFFSET(H64,MATCH(MAX(H65:H69),H65:H69,0),3),'MAXES+CHART'!$B$3:$N$11,OFFSET(H64,MATCH(MAX(H65:H69),H65:H69,0),-1)+1,FALSE)),1),"")</f>
        <v xml:space="preserve">e1RM: </v>
      </c>
      <c r="O68" s="57" t="str">
        <f t="shared" si="245"/>
        <v/>
      </c>
      <c r="P68" s="57" t="str">
        <f t="shared" si="246"/>
        <v/>
      </c>
      <c r="Q68" s="57">
        <f t="shared" si="247"/>
        <v>0</v>
      </c>
      <c r="R68" s="57">
        <f t="shared" si="248"/>
        <v>0</v>
      </c>
      <c r="S68" s="57" t="str">
        <f t="shared" si="249"/>
        <v/>
      </c>
      <c r="T68" s="57" t="str">
        <f t="shared" si="250"/>
        <v/>
      </c>
      <c r="U68" s="39"/>
      <c r="V68" s="58" t="str">
        <f t="shared" si="381"/>
        <v>BENCH</v>
      </c>
      <c r="W68" s="94" t="str">
        <f t="shared" si="358"/>
        <v>Bench Press</v>
      </c>
      <c r="X68" s="87" t="str">
        <f t="shared" si="312"/>
        <v/>
      </c>
      <c r="Y68" s="81" t="str">
        <f t="shared" si="313"/>
        <v/>
      </c>
      <c r="Z68" s="82" t="str">
        <f t="shared" si="314"/>
        <v/>
      </c>
      <c r="AA68" s="81" t="str">
        <f>IFERROR(IF(V68="ACC"," ",IF('MAXES+CHART'!$D$16="lbs",MROUND(IF(V68="SQUAT",'MAXES+CHART'!$D$17*Z68, IF(V68="BENCH",'MAXES+CHART'!$D$18*Z68, IF(V68="DEADLIFT",'MAXES+CHART'!$D$19*Z68,))),5),MROUND(IF(V68="SQUAT",'MAXES+CHART'!$D$17*Z68, IF(V68="BENCH",'MAXES+CHART'!$D$18*Z68, IF(V68="DEADLIFT",'MAXES+CHART'!$D$19*Z68,))),2.5))),"")</f>
        <v/>
      </c>
      <c r="AC68" s="96"/>
      <c r="AD68" s="55"/>
      <c r="AE68" s="120" t="str">
        <f ca="1">"e1RM: "&amp;IFERROR(MROUND(IF(Z65="",  AA64/VLOOKUP(AC64,'MAXES+CHART'!$B$3:$N$11,Y64+1,FALSE),  OFFSET(Z64,MATCH(MAX(Z65:Z69),Z65:Z69,0),1)/VLOOKUP(OFFSET(Z64,MATCH(MAX(Z65:Z69),Z65:Z69,0),3),'MAXES+CHART'!$B$3:$N$11,OFFSET(Z64,MATCH(MAX(Z65:Z69),Z65:Z69,0),-1)+1,FALSE)),1),"")</f>
        <v xml:space="preserve">e1RM: </v>
      </c>
      <c r="AG68" s="57" t="str">
        <f t="shared" si="11"/>
        <v/>
      </c>
      <c r="AH68" s="57" t="str">
        <f t="shared" si="12"/>
        <v/>
      </c>
      <c r="AI68" s="57" t="str">
        <f t="shared" si="13"/>
        <v/>
      </c>
      <c r="AJ68" s="57" t="str">
        <f t="shared" si="14"/>
        <v/>
      </c>
      <c r="AK68" s="57" t="str">
        <f t="shared" si="15"/>
        <v/>
      </c>
      <c r="AL68" s="57" t="str">
        <f t="shared" si="16"/>
        <v/>
      </c>
      <c r="AN68" s="39"/>
      <c r="AO68" s="58" t="str">
        <f t="shared" si="359"/>
        <v>BENCH</v>
      </c>
      <c r="AP68" s="94" t="str">
        <f t="shared" si="360"/>
        <v>Bench Press</v>
      </c>
      <c r="AQ68" s="87" t="str">
        <f t="shared" si="317"/>
        <v/>
      </c>
      <c r="AR68" s="81" t="str">
        <f t="shared" si="318"/>
        <v/>
      </c>
      <c r="AS68" s="82" t="str">
        <f t="shared" si="319"/>
        <v/>
      </c>
      <c r="AT68" s="81" t="str">
        <f>IFERROR(IF(AO68="ACC"," ",IF('MAXES+CHART'!$D$16="lbs",MROUND(IF(AO68="SQUAT",'MAXES+CHART'!$D$17*AS68, IF(AO68="BENCH",'MAXES+CHART'!$D$18*AS68, IF(AO68="DEADLIFT",'MAXES+CHART'!$D$19*AS68,))),5),MROUND(IF(AO68="SQUAT",'MAXES+CHART'!$D$17*AS68, IF(AO68="BENCH",'MAXES+CHART'!$D$18*AS68, IF(AO68="DEADLIFT",'MAXES+CHART'!$D$19*AS68,))),2.5))),"")</f>
        <v/>
      </c>
      <c r="AV68" s="96"/>
      <c r="AW68" s="55"/>
      <c r="AX68" s="120" t="str">
        <f ca="1">"e1RM: "&amp;IFERROR(MROUND(IF(AS65="",  AT64/VLOOKUP(AV64,'MAXES+CHART'!$B$3:$N$11,AR64+1,FALSE),  OFFSET(AS64,MATCH(MAX(AS65:AS69),AS65:AS69,0),1)/VLOOKUP(OFFSET(AS64,MATCH(MAX(AS65:AS69),AS65:AS69,0),3),'MAXES+CHART'!$B$3:$N$11,OFFSET(AS64,MATCH(MAX(AS65:AS69),AS65:AS69,0),-1)+1,FALSE)),1),"")</f>
        <v xml:space="preserve">e1RM: </v>
      </c>
      <c r="AZ68" s="57" t="str">
        <f t="shared" si="251"/>
        <v/>
      </c>
      <c r="BA68" s="57" t="str">
        <f t="shared" si="252"/>
        <v/>
      </c>
      <c r="BB68" s="57" t="str">
        <f t="shared" si="253"/>
        <v/>
      </c>
      <c r="BC68" s="57" t="str">
        <f t="shared" si="254"/>
        <v/>
      </c>
      <c r="BD68" s="57" t="str">
        <f t="shared" si="255"/>
        <v/>
      </c>
      <c r="BE68" s="57" t="str">
        <f t="shared" si="256"/>
        <v/>
      </c>
      <c r="BG68" s="39"/>
      <c r="BH68" s="58" t="str">
        <f t="shared" si="361"/>
        <v>BENCH</v>
      </c>
      <c r="BI68" s="94" t="str">
        <f t="shared" si="362"/>
        <v>Bench Press</v>
      </c>
      <c r="BJ68" s="87" t="str">
        <f t="shared" si="322"/>
        <v/>
      </c>
      <c r="BK68" s="81" t="str">
        <f t="shared" si="323"/>
        <v/>
      </c>
      <c r="BL68" s="82" t="str">
        <f t="shared" si="324"/>
        <v/>
      </c>
      <c r="BM68" s="81" t="str">
        <f>IFERROR(IF(BH68="ACC"," ",IF('MAXES+CHART'!$D$16="lbs",MROUND(IF(BH68="SQUAT",'MAXES+CHART'!$D$17*BL68, IF(BH68="BENCH",'MAXES+CHART'!$D$18*BL68, IF(BH68="DEADLIFT",'MAXES+CHART'!$D$19*BL68,))),5),MROUND(IF(BH68="SQUAT",'MAXES+CHART'!$D$17*BL68, IF(BH68="BENCH",'MAXES+CHART'!$D$18*BL68, IF(BH68="DEADLIFT",'MAXES+CHART'!$D$19*BL68,))),2.5))),"")</f>
        <v/>
      </c>
      <c r="BO68" s="96"/>
      <c r="BP68" s="55"/>
      <c r="BQ68" s="120" t="str">
        <f ca="1">"e1RM: "&amp;IFERROR(MROUND(IF(BL65="",  BM64/VLOOKUP(BO64,'MAXES+CHART'!$B$3:$N$11,BK64+1,FALSE),  OFFSET(BL64,MATCH(MAX(BL65:BL69),BL65:BL69,0),1)/VLOOKUP(OFFSET(BL64,MATCH(MAX(BL65:BL69),BL65:BL69,0),3),'MAXES+CHART'!$B$3:$N$11,OFFSET(BL64,MATCH(MAX(BL65:BL69),BL65:BL69,0),-1)+1,FALSE)),1),"")</f>
        <v xml:space="preserve">e1RM: </v>
      </c>
      <c r="BS68" s="57" t="str">
        <f t="shared" si="257"/>
        <v/>
      </c>
      <c r="BT68" s="57" t="str">
        <f t="shared" si="258"/>
        <v/>
      </c>
      <c r="BU68" s="57" t="str">
        <f t="shared" si="259"/>
        <v/>
      </c>
      <c r="BV68" s="57" t="str">
        <f t="shared" si="260"/>
        <v/>
      </c>
      <c r="BW68" s="57" t="str">
        <f t="shared" si="261"/>
        <v/>
      </c>
      <c r="BX68" s="57" t="str">
        <f t="shared" si="262"/>
        <v/>
      </c>
      <c r="CA68" s="39"/>
      <c r="CB68" s="58" t="str">
        <f t="shared" si="363"/>
        <v>BENCH</v>
      </c>
      <c r="CC68" s="94" t="str">
        <f t="shared" si="364"/>
        <v>Bench Press</v>
      </c>
      <c r="CD68" s="87" t="str">
        <f t="shared" si="327"/>
        <v/>
      </c>
      <c r="CE68" s="81" t="str">
        <f t="shared" si="328"/>
        <v/>
      </c>
      <c r="CF68" s="82" t="str">
        <f t="shared" si="329"/>
        <v/>
      </c>
      <c r="CG68" s="81" t="str">
        <f>IFERROR(IF(CB68="ACC"," ",IF('MAXES+CHART'!$D$16="lbs",MROUND(IF(CB68="SQUAT",'MAXES+CHART'!$D$17*CF68, IF(CB68="BENCH",'MAXES+CHART'!$D$18*CF68, IF(CB68="DEADLIFT",'MAXES+CHART'!$D$19*CF68,))),5),MROUND(IF(CB68="SQUAT",'MAXES+CHART'!$D$17*CF68, IF(CB68="BENCH",'MAXES+CHART'!$D$18*CF68, IF(CB68="DEADLIFT",'MAXES+CHART'!$D$19*CF68,))),2.5))),"")</f>
        <v/>
      </c>
      <c r="CI68" s="96"/>
      <c r="CJ68" s="55"/>
      <c r="CK68" s="120" t="str">
        <f ca="1">"e1RM: "&amp;IFERROR(MROUND(IF(CF65="",  CG64/VLOOKUP(CI64,'MAXES+CHART'!$B$3:$N$11,CE64+1,FALSE),  OFFSET(CF64,MATCH(MAX(CF65:CF69),CF65:CF69,0),1)/VLOOKUP(OFFSET(CF64,MATCH(MAX(CF65:CF69),CF65:CF69,0),3),'MAXES+CHART'!$B$3:$N$11,OFFSET(CF64,MATCH(MAX(CF65:CF69),CF65:CF69,0),-1)+1,FALSE)),1),"")</f>
        <v xml:space="preserve">e1RM: </v>
      </c>
      <c r="CM68" s="57" t="str">
        <f t="shared" si="263"/>
        <v/>
      </c>
      <c r="CN68" s="57" t="str">
        <f t="shared" si="264"/>
        <v/>
      </c>
      <c r="CO68" s="57" t="str">
        <f t="shared" si="265"/>
        <v/>
      </c>
      <c r="CP68" s="57" t="str">
        <f t="shared" si="266"/>
        <v/>
      </c>
      <c r="CQ68" s="57" t="str">
        <f t="shared" si="267"/>
        <v/>
      </c>
      <c r="CR68" s="57" t="str">
        <f t="shared" si="268"/>
        <v/>
      </c>
      <c r="CS68" s="39"/>
      <c r="CT68" s="58" t="str">
        <f t="shared" si="365"/>
        <v>BENCH</v>
      </c>
      <c r="CU68" s="94" t="str">
        <f t="shared" si="366"/>
        <v>Bench Press</v>
      </c>
      <c r="CV68" s="87" t="str">
        <f t="shared" si="52"/>
        <v/>
      </c>
      <c r="CW68" s="81" t="str">
        <f t="shared" si="53"/>
        <v/>
      </c>
      <c r="CX68" s="82" t="str">
        <f t="shared" si="54"/>
        <v/>
      </c>
      <c r="CY68" s="81" t="str">
        <f>IFERROR(IF(CT68="ACC"," ",IF('MAXES+CHART'!$D$16="lbs",MROUND(IF(CT68="SQUAT",'MAXES+CHART'!$D$17*CX68, IF(CT68="BENCH",'MAXES+CHART'!$D$18*CX68, IF(CT68="DEADLIFT",'MAXES+CHART'!$D$19*CX68,))),5),MROUND(IF(CT68="SQUAT",'MAXES+CHART'!$D$17*CX68, IF(CT68="BENCH",'MAXES+CHART'!$D$18*CX68, IF(CT68="DEADLIFT",'MAXES+CHART'!$D$19*CX68,))),2.5))),"")</f>
        <v/>
      </c>
      <c r="DA68" s="96"/>
      <c r="DB68" s="55"/>
      <c r="DC68" s="120" t="str">
        <f ca="1">"e1RM: "&amp;IFERROR(MROUND(IF(CX65="",  CY64/VLOOKUP(DA64,'MAXES+CHART'!$B$3:$N$11,CW64+1,FALSE),  OFFSET(CX64,MATCH(MAX(CX65:CX69),CX65:CX69,0),1)/VLOOKUP(OFFSET(CX64,MATCH(MAX(CX65:CX69),CX65:CX69,0),3),'MAXES+CHART'!$B$3:$N$11,OFFSET(CX64,MATCH(MAX(CX65:CX69),CX65:CX69,0),-1)+1,FALSE)),1),"")</f>
        <v xml:space="preserve">e1RM: </v>
      </c>
      <c r="DE68" s="57" t="str">
        <f t="shared" si="269"/>
        <v/>
      </c>
      <c r="DF68" s="57" t="str">
        <f t="shared" si="270"/>
        <v/>
      </c>
      <c r="DG68" s="57" t="str">
        <f t="shared" si="271"/>
        <v/>
      </c>
      <c r="DH68" s="57" t="str">
        <f t="shared" si="272"/>
        <v/>
      </c>
      <c r="DI68" s="57" t="str">
        <f t="shared" si="273"/>
        <v/>
      </c>
      <c r="DJ68" s="57" t="str">
        <f t="shared" si="274"/>
        <v/>
      </c>
      <c r="DL68" s="39"/>
      <c r="DM68" s="58" t="str">
        <f t="shared" si="367"/>
        <v>BENCH</v>
      </c>
      <c r="DN68" s="94" t="str">
        <f t="shared" si="368"/>
        <v>Bench Press</v>
      </c>
      <c r="DO68" s="87" t="str">
        <f t="shared" si="63"/>
        <v/>
      </c>
      <c r="DP68" s="81" t="str">
        <f t="shared" si="64"/>
        <v/>
      </c>
      <c r="DQ68" s="82" t="str">
        <f t="shared" si="65"/>
        <v/>
      </c>
      <c r="DR68" s="81" t="str">
        <f>IFERROR(IF(DM68="ACC"," ",IF('MAXES+CHART'!$D$16="lbs",MROUND(IF(DM68="SQUAT",'MAXES+CHART'!$D$17*DQ68, IF(DM68="BENCH",'MAXES+CHART'!$D$18*DQ68, IF(DM68="DEADLIFT",'MAXES+CHART'!$D$19*DQ68,))),5),MROUND(IF(DM68="SQUAT",'MAXES+CHART'!$D$17*DQ68, IF(DM68="BENCH",'MAXES+CHART'!$D$18*DQ68, IF(DM68="DEADLIFT",'MAXES+CHART'!$D$19*DQ68,))),2.5))),"")</f>
        <v/>
      </c>
      <c r="DT68" s="96"/>
      <c r="DU68" s="55"/>
      <c r="DV68" s="120" t="str">
        <f ca="1">"e1RM: "&amp;IFERROR(MROUND(IF(DQ65="",  DR64/VLOOKUP(DT64,'MAXES+CHART'!$B$3:$N$11,DP64+1,FALSE),  OFFSET(DQ64,MATCH(MAX(DQ65:DQ69),DQ65:DQ69,0),1)/VLOOKUP(OFFSET(DQ64,MATCH(MAX(DQ65:DQ69),DQ65:DQ69,0),3),'MAXES+CHART'!$B$3:$N$11,OFFSET(DQ64,MATCH(MAX(DQ65:DQ69),DQ65:DQ69,0),-1)+1,FALSE)),1),"")</f>
        <v xml:space="preserve">e1RM: </v>
      </c>
      <c r="DX68" s="57" t="str">
        <f t="shared" si="275"/>
        <v/>
      </c>
      <c r="DY68" s="57" t="str">
        <f t="shared" si="276"/>
        <v/>
      </c>
      <c r="DZ68" s="57" t="str">
        <f t="shared" si="277"/>
        <v/>
      </c>
      <c r="EA68" s="57" t="str">
        <f t="shared" si="278"/>
        <v/>
      </c>
      <c r="EB68" s="57" t="str">
        <f t="shared" si="279"/>
        <v/>
      </c>
      <c r="EC68" s="57" t="str">
        <f t="shared" si="280"/>
        <v/>
      </c>
      <c r="EE68" s="39"/>
      <c r="EF68" s="58" t="str">
        <f t="shared" si="369"/>
        <v>BENCH</v>
      </c>
      <c r="EG68" s="94" t="str">
        <f t="shared" si="370"/>
        <v>Bench Press</v>
      </c>
      <c r="EH68" s="87" t="str">
        <f t="shared" si="125"/>
        <v/>
      </c>
      <c r="EI68" s="81" t="str">
        <f t="shared" si="126"/>
        <v/>
      </c>
      <c r="EJ68" s="82" t="str">
        <f t="shared" si="127"/>
        <v/>
      </c>
      <c r="EK68" s="81" t="str">
        <f>IFERROR(IF(EF68="ACC"," ",IF('MAXES+CHART'!$D$16="lbs",MROUND(IF(EF68="SQUAT",'MAXES+CHART'!$D$17*EJ68, IF(EF68="BENCH",'MAXES+CHART'!$D$18*EJ68, IF(EF68="DEADLIFT",'MAXES+CHART'!$D$19*EJ68,))),5),MROUND(IF(EF68="SQUAT",'MAXES+CHART'!$D$17*EJ68, IF(EF68="BENCH",'MAXES+CHART'!$D$18*EJ68, IF(EF68="DEADLIFT",'MAXES+CHART'!$D$19*EJ68,))),2.5))),"")</f>
        <v/>
      </c>
      <c r="EM68" s="96"/>
      <c r="EN68" s="55"/>
      <c r="EO68" s="120" t="str">
        <f ca="1">"e1RM: "&amp;IFERROR(MROUND(IF(EJ65="",  EK64/VLOOKUP(EM64,'MAXES+CHART'!$B$3:$N$11,EI64+1,FALSE),  OFFSET(EJ64,MATCH(MAX(EJ65:EJ69),EJ65:EJ69,0),1)/VLOOKUP(OFFSET(EJ64,MATCH(MAX(EJ65:EJ69),EJ65:EJ69,0),3),'MAXES+CHART'!$B$3:$N$11,OFFSET(EJ64,MATCH(MAX(EJ65:EJ69),EJ65:EJ69,0),-1)+1,FALSE)),1),"")</f>
        <v xml:space="preserve">e1RM: </v>
      </c>
      <c r="EQ68" s="57" t="str">
        <f t="shared" si="281"/>
        <v/>
      </c>
      <c r="ER68" s="57" t="str">
        <f t="shared" si="282"/>
        <v/>
      </c>
      <c r="ES68" s="57" t="str">
        <f t="shared" si="283"/>
        <v/>
      </c>
      <c r="ET68" s="57" t="str">
        <f t="shared" si="284"/>
        <v/>
      </c>
      <c r="EU68" s="57" t="str">
        <f t="shared" si="285"/>
        <v/>
      </c>
      <c r="EV68" s="57" t="str">
        <f t="shared" si="286"/>
        <v/>
      </c>
      <c r="EY68" s="39"/>
      <c r="EZ68" s="58" t="str">
        <f t="shared" si="371"/>
        <v>ACC</v>
      </c>
      <c r="FA68" s="94" t="str">
        <f t="shared" si="372"/>
        <v>Overhead Press</v>
      </c>
      <c r="FB68" s="87" t="str">
        <f t="shared" si="338"/>
        <v/>
      </c>
      <c r="FC68" s="81" t="str">
        <f t="shared" si="339"/>
        <v/>
      </c>
      <c r="FD68" s="82" t="str">
        <f t="shared" si="340"/>
        <v/>
      </c>
      <c r="FE68" s="81" t="str">
        <f>IFERROR(IF(EZ68="ACC"," ",IF('MAXES+CHART'!$D$16="lbs",MROUND(IF(EZ68="SQUAT",'MAXES+CHART'!$D$17*FD68, IF(EZ68="BENCH",'MAXES+CHART'!$D$18*FD68, IF(EZ68="DEADLIFT",'MAXES+CHART'!$D$19*FD68,))),5),MROUND(IF(EZ68="SQUAT",'MAXES+CHART'!$D$17*FD68, IF(EZ68="BENCH",'MAXES+CHART'!$D$18*FD68, IF(EZ68="DEADLIFT",'MAXES+CHART'!$D$19*FD68,))),2.5))),"")</f>
        <v xml:space="preserve"> </v>
      </c>
      <c r="FG68" s="125"/>
      <c r="FH68" s="55"/>
      <c r="FI68" s="120" t="str">
        <f ca="1">"e1RM: "&amp;IFERROR(MROUND(IF(FD65="",  FE64/VLOOKUP(FG64,'MAXES+CHART'!$B$3:$N$11,FC64+1,FALSE),  OFFSET(FD64,MATCH(MAX(FD65:FD69),FD65:FD69,0),1)/VLOOKUP(OFFSET(FD64,MATCH(MAX(FD65:FD69),FD65:FD69,0),3),'MAXES+CHART'!$B$3:$N$11,OFFSET(FD64,MATCH(MAX(FD65:FD69),FD65:FD69,0),-1)+1,FALSE)),1),"")</f>
        <v xml:space="preserve">e1RM: </v>
      </c>
      <c r="FK68" s="57" t="str">
        <f t="shared" si="287"/>
        <v/>
      </c>
      <c r="FL68" s="57" t="str">
        <f t="shared" si="288"/>
        <v/>
      </c>
      <c r="FM68" s="57" t="str">
        <f t="shared" si="289"/>
        <v/>
      </c>
      <c r="FN68" s="57" t="str">
        <f t="shared" si="290"/>
        <v/>
      </c>
      <c r="FO68" s="57" t="str">
        <f t="shared" si="291"/>
        <v/>
      </c>
      <c r="FP68" s="57" t="str">
        <f t="shared" si="292"/>
        <v/>
      </c>
      <c r="FQ68" s="39"/>
      <c r="FR68" s="58" t="str">
        <f t="shared" si="373"/>
        <v>ACC</v>
      </c>
      <c r="FS68" s="94" t="str">
        <f t="shared" si="374"/>
        <v>Overhead Press</v>
      </c>
      <c r="FT68" s="87" t="str">
        <f t="shared" si="93"/>
        <v/>
      </c>
      <c r="FU68" s="81" t="str">
        <f t="shared" si="94"/>
        <v/>
      </c>
      <c r="FV68" s="82" t="str">
        <f t="shared" si="95"/>
        <v/>
      </c>
      <c r="FW68" s="81" t="str">
        <f>IFERROR(IF(FR68="ACC"," ",IF('MAXES+CHART'!$D$16="lbs",MROUND(IF(FR68="SQUAT",'MAXES+CHART'!$D$17*FV68, IF(FR68="BENCH",'MAXES+CHART'!$D$18*FV68, IF(FR68="DEADLIFT",'MAXES+CHART'!$D$19*FV68,))),5),MROUND(IF(FR68="SQUAT",'MAXES+CHART'!$D$17*FV68, IF(FR68="BENCH",'MAXES+CHART'!$D$18*FV68, IF(FR68="DEADLIFT",'MAXES+CHART'!$D$19*FV68,))),2.5))),"")</f>
        <v xml:space="preserve"> </v>
      </c>
      <c r="FY68" s="96"/>
      <c r="FZ68" s="55"/>
      <c r="GA68" s="120" t="str">
        <f ca="1">"e1RM: "&amp;IFERROR(MROUND(IF(FV65="",  FW64/VLOOKUP(FY64,'MAXES+CHART'!$B$3:$N$11,FU64+1,FALSE),  OFFSET(FV64,MATCH(MAX(FV65:FV69),FV65:FV69,0),1)/VLOOKUP(OFFSET(FV64,MATCH(MAX(FV65:FV69),FV65:FV69,0),3),'MAXES+CHART'!$B$3:$N$11,OFFSET(FV64,MATCH(MAX(FV65:FV69),FV65:FV69,0),-1)+1,FALSE)),1),"")</f>
        <v xml:space="preserve">e1RM: </v>
      </c>
      <c r="GC68" s="57" t="str">
        <f t="shared" si="293"/>
        <v/>
      </c>
      <c r="GD68" s="57" t="str">
        <f t="shared" si="294"/>
        <v/>
      </c>
      <c r="GE68" s="57" t="str">
        <f t="shared" si="295"/>
        <v/>
      </c>
      <c r="GF68" s="57" t="str">
        <f t="shared" si="296"/>
        <v/>
      </c>
      <c r="GG68" s="57" t="str">
        <f t="shared" si="297"/>
        <v/>
      </c>
      <c r="GH68" s="57" t="str">
        <f t="shared" si="298"/>
        <v/>
      </c>
      <c r="GJ68" s="39"/>
      <c r="GK68" s="58" t="str">
        <f t="shared" si="375"/>
        <v>ACC</v>
      </c>
      <c r="GL68" s="94" t="str">
        <f t="shared" si="376"/>
        <v>Overhead Press</v>
      </c>
      <c r="GM68" s="87" t="str">
        <f t="shared" si="104"/>
        <v/>
      </c>
      <c r="GN68" s="81" t="str">
        <f t="shared" si="105"/>
        <v/>
      </c>
      <c r="GO68" s="82" t="str">
        <f t="shared" si="106"/>
        <v/>
      </c>
      <c r="GP68" s="81" t="str">
        <f>IFERROR(IF(GK68="ACC"," ",IF('MAXES+CHART'!$D$16="lbs",MROUND(IF(GK68="SQUAT",'MAXES+CHART'!$D$17*GO68, IF(GK68="BENCH",'MAXES+CHART'!$D$18*GO68, IF(GK68="DEADLIFT",'MAXES+CHART'!$D$19*GO68,))),5),MROUND(IF(GK68="SQUAT",'MAXES+CHART'!$D$17*GO68, IF(GK68="BENCH",'MAXES+CHART'!$D$18*GO68, IF(GK68="DEADLIFT",'MAXES+CHART'!$D$19*GO68,))),2.5))),"")</f>
        <v xml:space="preserve"> </v>
      </c>
      <c r="GR68" s="96"/>
      <c r="GS68" s="55"/>
      <c r="GT68" s="120" t="str">
        <f ca="1">"e1RM: "&amp;IFERROR(MROUND(IF(GO65="",  GP64/VLOOKUP(GR64,'MAXES+CHART'!$B$3:$N$11,GN64+1,FALSE),  OFFSET(GO64,MATCH(MAX(GO65:GO69),GO65:GO69,0),1)/VLOOKUP(OFFSET(GO64,MATCH(MAX(GO65:GO69),GO65:GO69,0),3),'MAXES+CHART'!$B$3:$N$11,OFFSET(GO64,MATCH(MAX(GO65:GO69),GO65:GO69,0),-1)+1,FALSE)),1),"")</f>
        <v xml:space="preserve">e1RM: </v>
      </c>
      <c r="GV68" s="57" t="str">
        <f t="shared" si="299"/>
        <v/>
      </c>
      <c r="GW68" s="57" t="str">
        <f t="shared" si="300"/>
        <v/>
      </c>
      <c r="GX68" s="57" t="str">
        <f t="shared" si="301"/>
        <v/>
      </c>
      <c r="GY68" s="57" t="str">
        <f t="shared" si="302"/>
        <v/>
      </c>
      <c r="GZ68" s="57" t="str">
        <f t="shared" si="303"/>
        <v/>
      </c>
      <c r="HA68" s="57" t="str">
        <f t="shared" si="304"/>
        <v/>
      </c>
      <c r="HC68" s="39"/>
      <c r="HD68" s="58" t="str">
        <f t="shared" si="377"/>
        <v>ACC</v>
      </c>
      <c r="HE68" s="94" t="str">
        <f t="shared" si="378"/>
        <v>Overhead Press</v>
      </c>
      <c r="HF68" s="87" t="str">
        <f t="shared" si="115"/>
        <v/>
      </c>
      <c r="HG68" s="81" t="str">
        <f t="shared" si="116"/>
        <v/>
      </c>
      <c r="HH68" s="82" t="str">
        <f t="shared" si="117"/>
        <v/>
      </c>
      <c r="HI68" s="81" t="str">
        <f>IFERROR(IF(HD68="ACC"," ",IF('MAXES+CHART'!$D$16="lbs",MROUND(IF(HD68="SQUAT",'MAXES+CHART'!$D$17*HH68, IF(HD68="BENCH",'MAXES+CHART'!$D$18*HH68, IF(HD68="DEADLIFT",'MAXES+CHART'!$D$19*HH68,))),5),MROUND(IF(HD68="SQUAT",'MAXES+CHART'!$D$17*HH68, IF(HD68="BENCH",'MAXES+CHART'!$D$18*HH68, IF(HD68="DEADLIFT",'MAXES+CHART'!$D$19*HH68,))),2.5))),"")</f>
        <v xml:space="preserve"> </v>
      </c>
      <c r="HK68" s="96"/>
      <c r="HL68" s="55"/>
      <c r="HM68" s="120" t="str">
        <f ca="1">"e1RM: "&amp;IFERROR(MROUND(IF(HH65="",  HI64/VLOOKUP(HK64,'MAXES+CHART'!$B$3:$N$11,HG64+1,FALSE),  OFFSET(HH64,MATCH(MAX(HH65:HH69),HH65:HH69,0),1)/VLOOKUP(OFFSET(HH64,MATCH(MAX(HH65:HH69),HH65:HH69,0),3),'MAXES+CHART'!$B$3:$N$11,OFFSET(HH64,MATCH(MAX(HH65:HH69),HH65:HH69,0),-1)+1,FALSE)),1),"")</f>
        <v xml:space="preserve">e1RM: </v>
      </c>
      <c r="HO68" s="57" t="str">
        <f t="shared" si="305"/>
        <v/>
      </c>
      <c r="HP68" s="57" t="str">
        <f t="shared" si="306"/>
        <v/>
      </c>
      <c r="HQ68" s="57" t="str">
        <f t="shared" si="307"/>
        <v/>
      </c>
      <c r="HR68" s="57" t="str">
        <f t="shared" si="308"/>
        <v/>
      </c>
      <c r="HS68" s="57" t="str">
        <f t="shared" si="309"/>
        <v/>
      </c>
      <c r="HT68" s="57" t="str">
        <f t="shared" si="310"/>
        <v/>
      </c>
    </row>
    <row r="69" spans="3:228" hidden="1" outlineLevel="2">
      <c r="C69" s="39"/>
      <c r="D69" s="58" t="str">
        <f t="shared" si="379"/>
        <v>BENCH</v>
      </c>
      <c r="E69" s="93" t="str">
        <f t="shared" si="380"/>
        <v>Bench Press</v>
      </c>
      <c r="F69" s="88"/>
      <c r="G69" s="83"/>
      <c r="H69" s="84"/>
      <c r="I69" s="83">
        <f>IF(D69="ACC"," ",IF('MAXES+CHART'!$D$16="lbs",MROUND(IF(D69="SQUAT",'MAXES+CHART'!$D$17*H69, IF(D69="BENCH",'MAXES+CHART'!$D$18*H69, IF(D69="DEADLIFT",'MAXES+CHART'!$D$19*H69,))),5),MROUND(IF(D69="SQUAT",'MAXES+CHART'!$D$17*H69, IF(D69="BENCH",'MAXES+CHART'!$D$18*H69, IF(D69="DEADLIFT",'MAXES+CHART'!$D$19*H69,))),2.5)))</f>
        <v>0</v>
      </c>
      <c r="K69" s="96"/>
      <c r="L69" s="55"/>
      <c r="M69" s="118"/>
      <c r="O69" s="57" t="str">
        <f t="shared" si="245"/>
        <v/>
      </c>
      <c r="P69" s="57" t="str">
        <f t="shared" si="246"/>
        <v/>
      </c>
      <c r="Q69" s="57">
        <f t="shared" si="247"/>
        <v>0</v>
      </c>
      <c r="R69" s="57">
        <f t="shared" si="248"/>
        <v>0</v>
      </c>
      <c r="S69" s="57" t="str">
        <f t="shared" si="249"/>
        <v/>
      </c>
      <c r="T69" s="57" t="str">
        <f t="shared" si="250"/>
        <v/>
      </c>
      <c r="U69" s="39"/>
      <c r="V69" s="58" t="str">
        <f t="shared" si="381"/>
        <v>BENCH</v>
      </c>
      <c r="W69" s="93" t="str">
        <f t="shared" si="358"/>
        <v>Bench Press</v>
      </c>
      <c r="X69" s="88" t="str">
        <f t="shared" si="312"/>
        <v/>
      </c>
      <c r="Y69" s="83" t="str">
        <f t="shared" si="313"/>
        <v/>
      </c>
      <c r="Z69" s="84" t="str">
        <f t="shared" si="314"/>
        <v/>
      </c>
      <c r="AA69" s="83" t="str">
        <f>IFERROR(IF(V69="ACC"," ",IF('MAXES+CHART'!$D$16="lbs",MROUND(IF(V69="SQUAT",'MAXES+CHART'!$D$17*Z69, IF(V69="BENCH",'MAXES+CHART'!$D$18*Z69, IF(V69="DEADLIFT",'MAXES+CHART'!$D$19*Z69,))),5),MROUND(IF(V69="SQUAT",'MAXES+CHART'!$D$17*Z69, IF(V69="BENCH",'MAXES+CHART'!$D$18*Z69, IF(V69="DEADLIFT",'MAXES+CHART'!$D$19*Z69,))),2.5))),"")</f>
        <v/>
      </c>
      <c r="AC69" s="96"/>
      <c r="AD69" s="55"/>
      <c r="AE69" s="118"/>
      <c r="AG69" s="57" t="str">
        <f t="shared" si="11"/>
        <v/>
      </c>
      <c r="AH69" s="57" t="str">
        <f t="shared" si="12"/>
        <v/>
      </c>
      <c r="AI69" s="57" t="str">
        <f t="shared" si="13"/>
        <v/>
      </c>
      <c r="AJ69" s="57" t="str">
        <f t="shared" si="14"/>
        <v/>
      </c>
      <c r="AK69" s="57" t="str">
        <f t="shared" si="15"/>
        <v/>
      </c>
      <c r="AL69" s="57" t="str">
        <f t="shared" si="16"/>
        <v/>
      </c>
      <c r="AN69" s="39"/>
      <c r="AO69" s="58" t="str">
        <f t="shared" si="359"/>
        <v>BENCH</v>
      </c>
      <c r="AP69" s="93" t="str">
        <f t="shared" si="360"/>
        <v>Bench Press</v>
      </c>
      <c r="AQ69" s="88" t="str">
        <f t="shared" si="317"/>
        <v/>
      </c>
      <c r="AR69" s="83" t="str">
        <f t="shared" si="318"/>
        <v/>
      </c>
      <c r="AS69" s="84" t="str">
        <f t="shared" si="319"/>
        <v/>
      </c>
      <c r="AT69" s="83" t="str">
        <f>IFERROR(IF(AO69="ACC"," ",IF('MAXES+CHART'!$D$16="lbs",MROUND(IF(AO69="SQUAT",'MAXES+CHART'!$D$17*AS69, IF(AO69="BENCH",'MAXES+CHART'!$D$18*AS69, IF(AO69="DEADLIFT",'MAXES+CHART'!$D$19*AS69,))),5),MROUND(IF(AO69="SQUAT",'MAXES+CHART'!$D$17*AS69, IF(AO69="BENCH",'MAXES+CHART'!$D$18*AS69, IF(AO69="DEADLIFT",'MAXES+CHART'!$D$19*AS69,))),2.5))),"")</f>
        <v/>
      </c>
      <c r="AV69" s="96"/>
      <c r="AW69" s="55"/>
      <c r="AX69" s="118"/>
      <c r="AZ69" s="57" t="str">
        <f t="shared" si="251"/>
        <v/>
      </c>
      <c r="BA69" s="57" t="str">
        <f t="shared" si="252"/>
        <v/>
      </c>
      <c r="BB69" s="57" t="str">
        <f t="shared" si="253"/>
        <v/>
      </c>
      <c r="BC69" s="57" t="str">
        <f t="shared" si="254"/>
        <v/>
      </c>
      <c r="BD69" s="57" t="str">
        <f t="shared" si="255"/>
        <v/>
      </c>
      <c r="BE69" s="57" t="str">
        <f t="shared" si="256"/>
        <v/>
      </c>
      <c r="BG69" s="39"/>
      <c r="BH69" s="58" t="str">
        <f t="shared" si="361"/>
        <v>BENCH</v>
      </c>
      <c r="BI69" s="93" t="str">
        <f t="shared" si="362"/>
        <v>Bench Press</v>
      </c>
      <c r="BJ69" s="88" t="str">
        <f t="shared" si="322"/>
        <v/>
      </c>
      <c r="BK69" s="83" t="str">
        <f t="shared" si="323"/>
        <v/>
      </c>
      <c r="BL69" s="84" t="str">
        <f t="shared" si="324"/>
        <v/>
      </c>
      <c r="BM69" s="83" t="str">
        <f>IFERROR(IF(BH69="ACC"," ",IF('MAXES+CHART'!$D$16="lbs",MROUND(IF(BH69="SQUAT",'MAXES+CHART'!$D$17*BL69, IF(BH69="BENCH",'MAXES+CHART'!$D$18*BL69, IF(BH69="DEADLIFT",'MAXES+CHART'!$D$19*BL69,))),5),MROUND(IF(BH69="SQUAT",'MAXES+CHART'!$D$17*BL69, IF(BH69="BENCH",'MAXES+CHART'!$D$18*BL69, IF(BH69="DEADLIFT",'MAXES+CHART'!$D$19*BL69,))),2.5))),"")</f>
        <v/>
      </c>
      <c r="BO69" s="96"/>
      <c r="BP69" s="55"/>
      <c r="BQ69" s="118"/>
      <c r="BS69" s="57" t="str">
        <f t="shared" si="257"/>
        <v/>
      </c>
      <c r="BT69" s="57" t="str">
        <f t="shared" si="258"/>
        <v/>
      </c>
      <c r="BU69" s="57" t="str">
        <f t="shared" si="259"/>
        <v/>
      </c>
      <c r="BV69" s="57" t="str">
        <f t="shared" si="260"/>
        <v/>
      </c>
      <c r="BW69" s="57" t="str">
        <f t="shared" si="261"/>
        <v/>
      </c>
      <c r="BX69" s="57" t="str">
        <f t="shared" si="262"/>
        <v/>
      </c>
      <c r="CA69" s="39"/>
      <c r="CB69" s="58" t="str">
        <f t="shared" si="363"/>
        <v>BENCH</v>
      </c>
      <c r="CC69" s="93" t="str">
        <f t="shared" si="364"/>
        <v>Bench Press</v>
      </c>
      <c r="CD69" s="88" t="str">
        <f t="shared" si="327"/>
        <v/>
      </c>
      <c r="CE69" s="83" t="str">
        <f t="shared" si="328"/>
        <v/>
      </c>
      <c r="CF69" s="84" t="str">
        <f t="shared" si="329"/>
        <v/>
      </c>
      <c r="CG69" s="83" t="str">
        <f>IFERROR(IF(CB69="ACC"," ",IF('MAXES+CHART'!$D$16="lbs",MROUND(IF(CB69="SQUAT",'MAXES+CHART'!$D$17*CF69, IF(CB69="BENCH",'MAXES+CHART'!$D$18*CF69, IF(CB69="DEADLIFT",'MAXES+CHART'!$D$19*CF69,))),5),MROUND(IF(CB69="SQUAT",'MAXES+CHART'!$D$17*CF69, IF(CB69="BENCH",'MAXES+CHART'!$D$18*CF69, IF(CB69="DEADLIFT",'MAXES+CHART'!$D$19*CF69,))),2.5))),"")</f>
        <v/>
      </c>
      <c r="CI69" s="96"/>
      <c r="CJ69" s="55"/>
      <c r="CK69" s="118"/>
      <c r="CM69" s="57" t="str">
        <f t="shared" si="263"/>
        <v/>
      </c>
      <c r="CN69" s="57" t="str">
        <f t="shared" si="264"/>
        <v/>
      </c>
      <c r="CO69" s="57" t="str">
        <f t="shared" si="265"/>
        <v/>
      </c>
      <c r="CP69" s="57" t="str">
        <f t="shared" si="266"/>
        <v/>
      </c>
      <c r="CQ69" s="57" t="str">
        <f t="shared" si="267"/>
        <v/>
      </c>
      <c r="CR69" s="57" t="str">
        <f t="shared" si="268"/>
        <v/>
      </c>
      <c r="CS69" s="39"/>
      <c r="CT69" s="58" t="str">
        <f t="shared" si="365"/>
        <v>BENCH</v>
      </c>
      <c r="CU69" s="93" t="str">
        <f t="shared" si="366"/>
        <v>Bench Press</v>
      </c>
      <c r="CV69" s="88" t="str">
        <f t="shared" si="52"/>
        <v/>
      </c>
      <c r="CW69" s="83" t="str">
        <f t="shared" si="53"/>
        <v/>
      </c>
      <c r="CX69" s="84" t="str">
        <f t="shared" si="54"/>
        <v/>
      </c>
      <c r="CY69" s="83" t="str">
        <f>IFERROR(IF(CT69="ACC"," ",IF('MAXES+CHART'!$D$16="lbs",MROUND(IF(CT69="SQUAT",'MAXES+CHART'!$D$17*CX69, IF(CT69="BENCH",'MAXES+CHART'!$D$18*CX69, IF(CT69="DEADLIFT",'MAXES+CHART'!$D$19*CX69,))),5),MROUND(IF(CT69="SQUAT",'MAXES+CHART'!$D$17*CX69, IF(CT69="BENCH",'MAXES+CHART'!$D$18*CX69, IF(CT69="DEADLIFT",'MAXES+CHART'!$D$19*CX69,))),2.5))),"")</f>
        <v/>
      </c>
      <c r="DA69" s="96"/>
      <c r="DB69" s="55"/>
      <c r="DC69" s="118"/>
      <c r="DE69" s="57" t="str">
        <f t="shared" si="269"/>
        <v/>
      </c>
      <c r="DF69" s="57" t="str">
        <f t="shared" si="270"/>
        <v/>
      </c>
      <c r="DG69" s="57" t="str">
        <f t="shared" si="271"/>
        <v/>
      </c>
      <c r="DH69" s="57" t="str">
        <f t="shared" si="272"/>
        <v/>
      </c>
      <c r="DI69" s="57" t="str">
        <f t="shared" si="273"/>
        <v/>
      </c>
      <c r="DJ69" s="57" t="str">
        <f t="shared" si="274"/>
        <v/>
      </c>
      <c r="DL69" s="39"/>
      <c r="DM69" s="58" t="str">
        <f t="shared" si="367"/>
        <v>BENCH</v>
      </c>
      <c r="DN69" s="93" t="str">
        <f t="shared" si="368"/>
        <v>Bench Press</v>
      </c>
      <c r="DO69" s="88" t="str">
        <f t="shared" si="63"/>
        <v/>
      </c>
      <c r="DP69" s="83" t="str">
        <f t="shared" si="64"/>
        <v/>
      </c>
      <c r="DQ69" s="84" t="str">
        <f t="shared" si="65"/>
        <v/>
      </c>
      <c r="DR69" s="83" t="str">
        <f>IFERROR(IF(DM69="ACC"," ",IF('MAXES+CHART'!$D$16="lbs",MROUND(IF(DM69="SQUAT",'MAXES+CHART'!$D$17*DQ69, IF(DM69="BENCH",'MAXES+CHART'!$D$18*DQ69, IF(DM69="DEADLIFT",'MAXES+CHART'!$D$19*DQ69,))),5),MROUND(IF(DM69="SQUAT",'MAXES+CHART'!$D$17*DQ69, IF(DM69="BENCH",'MAXES+CHART'!$D$18*DQ69, IF(DM69="DEADLIFT",'MAXES+CHART'!$D$19*DQ69,))),2.5))),"")</f>
        <v/>
      </c>
      <c r="DT69" s="96"/>
      <c r="DU69" s="55"/>
      <c r="DV69" s="118"/>
      <c r="DX69" s="57" t="str">
        <f t="shared" si="275"/>
        <v/>
      </c>
      <c r="DY69" s="57" t="str">
        <f t="shared" si="276"/>
        <v/>
      </c>
      <c r="DZ69" s="57" t="str">
        <f t="shared" si="277"/>
        <v/>
      </c>
      <c r="EA69" s="57" t="str">
        <f t="shared" si="278"/>
        <v/>
      </c>
      <c r="EB69" s="57" t="str">
        <f t="shared" si="279"/>
        <v/>
      </c>
      <c r="EC69" s="57" t="str">
        <f t="shared" si="280"/>
        <v/>
      </c>
      <c r="EE69" s="39"/>
      <c r="EF69" s="58" t="str">
        <f t="shared" si="369"/>
        <v>BENCH</v>
      </c>
      <c r="EG69" s="93" t="str">
        <f t="shared" si="370"/>
        <v>Bench Press</v>
      </c>
      <c r="EH69" s="88" t="str">
        <f t="shared" si="125"/>
        <v/>
      </c>
      <c r="EI69" s="83" t="str">
        <f t="shared" si="126"/>
        <v/>
      </c>
      <c r="EJ69" s="84" t="str">
        <f t="shared" si="127"/>
        <v/>
      </c>
      <c r="EK69" s="83" t="str">
        <f>IFERROR(IF(EF69="ACC"," ",IF('MAXES+CHART'!$D$16="lbs",MROUND(IF(EF69="SQUAT",'MAXES+CHART'!$D$17*EJ69, IF(EF69="BENCH",'MAXES+CHART'!$D$18*EJ69, IF(EF69="DEADLIFT",'MAXES+CHART'!$D$19*EJ69,))),5),MROUND(IF(EF69="SQUAT",'MAXES+CHART'!$D$17*EJ69, IF(EF69="BENCH",'MAXES+CHART'!$D$18*EJ69, IF(EF69="DEADLIFT",'MAXES+CHART'!$D$19*EJ69,))),2.5))),"")</f>
        <v/>
      </c>
      <c r="EM69" s="96"/>
      <c r="EN69" s="55"/>
      <c r="EO69" s="118"/>
      <c r="EQ69" s="57" t="str">
        <f t="shared" si="281"/>
        <v/>
      </c>
      <c r="ER69" s="57" t="str">
        <f t="shared" si="282"/>
        <v/>
      </c>
      <c r="ES69" s="57" t="str">
        <f t="shared" si="283"/>
        <v/>
      </c>
      <c r="ET69" s="57" t="str">
        <f t="shared" si="284"/>
        <v/>
      </c>
      <c r="EU69" s="57" t="str">
        <f t="shared" si="285"/>
        <v/>
      </c>
      <c r="EV69" s="57" t="str">
        <f t="shared" si="286"/>
        <v/>
      </c>
      <c r="EY69" s="39"/>
      <c r="EZ69" s="58" t="str">
        <f t="shared" si="371"/>
        <v>ACC</v>
      </c>
      <c r="FA69" s="93" t="str">
        <f t="shared" si="372"/>
        <v>Overhead Press</v>
      </c>
      <c r="FB69" s="88" t="str">
        <f t="shared" si="338"/>
        <v/>
      </c>
      <c r="FC69" s="83" t="str">
        <f t="shared" si="339"/>
        <v/>
      </c>
      <c r="FD69" s="84" t="str">
        <f t="shared" si="340"/>
        <v/>
      </c>
      <c r="FE69" s="83" t="str">
        <f>IFERROR(IF(EZ69="ACC"," ",IF('MAXES+CHART'!$D$16="lbs",MROUND(IF(EZ69="SQUAT",'MAXES+CHART'!$D$17*FD69, IF(EZ69="BENCH",'MAXES+CHART'!$D$18*FD69, IF(EZ69="DEADLIFT",'MAXES+CHART'!$D$19*FD69,))),5),MROUND(IF(EZ69="SQUAT",'MAXES+CHART'!$D$17*FD69, IF(EZ69="BENCH",'MAXES+CHART'!$D$18*FD69, IF(EZ69="DEADLIFT",'MAXES+CHART'!$D$19*FD69,))),2.5))),"")</f>
        <v xml:space="preserve"> </v>
      </c>
      <c r="FG69" s="125"/>
      <c r="FH69" s="55"/>
      <c r="FI69" s="118"/>
      <c r="FK69" s="57" t="str">
        <f t="shared" si="287"/>
        <v/>
      </c>
      <c r="FL69" s="57" t="str">
        <f t="shared" si="288"/>
        <v/>
      </c>
      <c r="FM69" s="57" t="str">
        <f t="shared" si="289"/>
        <v/>
      </c>
      <c r="FN69" s="57" t="str">
        <f t="shared" si="290"/>
        <v/>
      </c>
      <c r="FO69" s="57" t="str">
        <f t="shared" si="291"/>
        <v/>
      </c>
      <c r="FP69" s="57" t="str">
        <f t="shared" si="292"/>
        <v/>
      </c>
      <c r="FQ69" s="39"/>
      <c r="FR69" s="58" t="str">
        <f t="shared" si="373"/>
        <v>ACC</v>
      </c>
      <c r="FS69" s="93" t="str">
        <f t="shared" si="374"/>
        <v>Overhead Press</v>
      </c>
      <c r="FT69" s="88" t="str">
        <f t="shared" si="93"/>
        <v/>
      </c>
      <c r="FU69" s="83" t="str">
        <f t="shared" si="94"/>
        <v/>
      </c>
      <c r="FV69" s="84" t="str">
        <f t="shared" si="95"/>
        <v/>
      </c>
      <c r="FW69" s="83" t="str">
        <f>IFERROR(IF(FR69="ACC"," ",IF('MAXES+CHART'!$D$16="lbs",MROUND(IF(FR69="SQUAT",'MAXES+CHART'!$D$17*FV69, IF(FR69="BENCH",'MAXES+CHART'!$D$18*FV69, IF(FR69="DEADLIFT",'MAXES+CHART'!$D$19*FV69,))),5),MROUND(IF(FR69="SQUAT",'MAXES+CHART'!$D$17*FV69, IF(FR69="BENCH",'MAXES+CHART'!$D$18*FV69, IF(FR69="DEADLIFT",'MAXES+CHART'!$D$19*FV69,))),2.5))),"")</f>
        <v xml:space="preserve"> </v>
      </c>
      <c r="FY69" s="96"/>
      <c r="FZ69" s="55"/>
      <c r="GA69" s="118"/>
      <c r="GC69" s="57" t="str">
        <f t="shared" si="293"/>
        <v/>
      </c>
      <c r="GD69" s="57" t="str">
        <f t="shared" si="294"/>
        <v/>
      </c>
      <c r="GE69" s="57" t="str">
        <f t="shared" si="295"/>
        <v/>
      </c>
      <c r="GF69" s="57" t="str">
        <f t="shared" si="296"/>
        <v/>
      </c>
      <c r="GG69" s="57" t="str">
        <f t="shared" si="297"/>
        <v/>
      </c>
      <c r="GH69" s="57" t="str">
        <f t="shared" si="298"/>
        <v/>
      </c>
      <c r="GJ69" s="39"/>
      <c r="GK69" s="58" t="str">
        <f t="shared" si="375"/>
        <v>ACC</v>
      </c>
      <c r="GL69" s="93" t="str">
        <f t="shared" si="376"/>
        <v>Overhead Press</v>
      </c>
      <c r="GM69" s="88" t="str">
        <f t="shared" si="104"/>
        <v/>
      </c>
      <c r="GN69" s="83" t="str">
        <f t="shared" si="105"/>
        <v/>
      </c>
      <c r="GO69" s="84" t="str">
        <f t="shared" si="106"/>
        <v/>
      </c>
      <c r="GP69" s="83" t="str">
        <f>IFERROR(IF(GK69="ACC"," ",IF('MAXES+CHART'!$D$16="lbs",MROUND(IF(GK69="SQUAT",'MAXES+CHART'!$D$17*GO69, IF(GK69="BENCH",'MAXES+CHART'!$D$18*GO69, IF(GK69="DEADLIFT",'MAXES+CHART'!$D$19*GO69,))),5),MROUND(IF(GK69="SQUAT",'MAXES+CHART'!$D$17*GO69, IF(GK69="BENCH",'MAXES+CHART'!$D$18*GO69, IF(GK69="DEADLIFT",'MAXES+CHART'!$D$19*GO69,))),2.5))),"")</f>
        <v xml:space="preserve"> </v>
      </c>
      <c r="GR69" s="96"/>
      <c r="GS69" s="55"/>
      <c r="GT69" s="118"/>
      <c r="GV69" s="57" t="str">
        <f t="shared" si="299"/>
        <v/>
      </c>
      <c r="GW69" s="57" t="str">
        <f t="shared" si="300"/>
        <v/>
      </c>
      <c r="GX69" s="57" t="str">
        <f t="shared" si="301"/>
        <v/>
      </c>
      <c r="GY69" s="57" t="str">
        <f t="shared" si="302"/>
        <v/>
      </c>
      <c r="GZ69" s="57" t="str">
        <f t="shared" si="303"/>
        <v/>
      </c>
      <c r="HA69" s="57" t="str">
        <f t="shared" si="304"/>
        <v/>
      </c>
      <c r="HC69" s="39"/>
      <c r="HD69" s="58" t="str">
        <f t="shared" si="377"/>
        <v>ACC</v>
      </c>
      <c r="HE69" s="93" t="str">
        <f t="shared" si="378"/>
        <v>Overhead Press</v>
      </c>
      <c r="HF69" s="88" t="str">
        <f t="shared" si="115"/>
        <v/>
      </c>
      <c r="HG69" s="83" t="str">
        <f t="shared" si="116"/>
        <v/>
      </c>
      <c r="HH69" s="84" t="str">
        <f t="shared" si="117"/>
        <v/>
      </c>
      <c r="HI69" s="83" t="str">
        <f>IFERROR(IF(HD69="ACC"," ",IF('MAXES+CHART'!$D$16="lbs",MROUND(IF(HD69="SQUAT",'MAXES+CHART'!$D$17*HH69, IF(HD69="BENCH",'MAXES+CHART'!$D$18*HH69, IF(HD69="DEADLIFT",'MAXES+CHART'!$D$19*HH69,))),5),MROUND(IF(HD69="SQUAT",'MAXES+CHART'!$D$17*HH69, IF(HD69="BENCH",'MAXES+CHART'!$D$18*HH69, IF(HD69="DEADLIFT",'MAXES+CHART'!$D$19*HH69,))),2.5))),"")</f>
        <v xml:space="preserve"> </v>
      </c>
      <c r="HK69" s="96"/>
      <c r="HL69" s="55"/>
      <c r="HM69" s="118"/>
      <c r="HO69" s="57" t="str">
        <f t="shared" si="305"/>
        <v/>
      </c>
      <c r="HP69" s="57" t="str">
        <f t="shared" si="306"/>
        <v/>
      </c>
      <c r="HQ69" s="57" t="str">
        <f t="shared" si="307"/>
        <v/>
      </c>
      <c r="HR69" s="57" t="str">
        <f t="shared" si="308"/>
        <v/>
      </c>
      <c r="HS69" s="57" t="str">
        <f t="shared" si="309"/>
        <v/>
      </c>
      <c r="HT69" s="57" t="str">
        <f t="shared" si="310"/>
        <v/>
      </c>
    </row>
    <row r="70" spans="3:228" outlineLevel="1" collapsed="1">
      <c r="C70" s="39" t="s">
        <v>67</v>
      </c>
      <c r="D70" s="54" t="s">
        <v>14</v>
      </c>
      <c r="E70" s="89" t="s">
        <v>77</v>
      </c>
      <c r="F70" s="85">
        <v>3</v>
      </c>
      <c r="G70" s="76">
        <v>6</v>
      </c>
      <c r="H70" s="122" t="s">
        <v>85</v>
      </c>
      <c r="I70" s="76" t="str">
        <f>IF(D70="ACC"," ",IF('MAXES+CHART'!$D$16="lbs",MROUND(IF(D70="SQUAT",'MAXES+CHART'!$D$17*H70, IF(D70="BENCH",'MAXES+CHART'!$D$18*H70, IF(D70="DEADLIFT",'MAXES+CHART'!$D$19*H70,))),5),MROUND(IF(D70="SQUAT",'MAXES+CHART'!$D$17*H70, IF(D70="BENCH",'MAXES+CHART'!$D$18*H70, IF(D70="DEADLIFT",'MAXES+CHART'!$D$19*H70,))),2.5)))</f>
        <v xml:space="preserve"> </v>
      </c>
      <c r="K70" s="95"/>
      <c r="M70" s="200"/>
      <c r="O70" s="57" t="str">
        <f t="shared" si="245"/>
        <v/>
      </c>
      <c r="P70" s="57" t="str">
        <f t="shared" si="246"/>
        <v/>
      </c>
      <c r="Q70" s="57" t="str">
        <f t="shared" si="247"/>
        <v/>
      </c>
      <c r="R70" s="57" t="str">
        <f t="shared" si="248"/>
        <v/>
      </c>
      <c r="S70" s="57" t="str">
        <f t="shared" si="249"/>
        <v/>
      </c>
      <c r="T70" s="57" t="str">
        <f t="shared" si="250"/>
        <v/>
      </c>
      <c r="U70" s="39" t="str">
        <f>IF(ISBLANK($C70),"",$C70)</f>
        <v>lats 2</v>
      </c>
      <c r="V70" s="54" t="str">
        <f t="shared" si="350"/>
        <v>ACC</v>
      </c>
      <c r="W70" s="89" t="str">
        <f t="shared" si="351"/>
        <v>Bent Row</v>
      </c>
      <c r="X70" s="85">
        <v>4</v>
      </c>
      <c r="Y70" s="76">
        <f t="shared" si="313"/>
        <v>6</v>
      </c>
      <c r="Z70" s="122" t="s">
        <v>90</v>
      </c>
      <c r="AA70" s="76" t="str">
        <f>IFERROR(IF(V70="ACC"," ",IF('MAXES+CHART'!$D$16="lbs",MROUND(IF(V70="SQUAT",'MAXES+CHART'!$D$17*Z70, IF(V70="BENCH",'MAXES+CHART'!$D$18*Z70, IF(V70="DEADLIFT",'MAXES+CHART'!$D$19*Z70,))),5),MROUND(IF(V70="SQUAT",'MAXES+CHART'!$D$17*Z70, IF(V70="BENCH",'MAXES+CHART'!$D$18*Z70, IF(V70="DEADLIFT",'MAXES+CHART'!$D$19*Z70,))),2.5))),"")</f>
        <v xml:space="preserve"> </v>
      </c>
      <c r="AC70" s="95"/>
      <c r="AE70" s="200"/>
      <c r="AG70" s="57" t="str">
        <f t="shared" si="11"/>
        <v/>
      </c>
      <c r="AH70" s="57" t="str">
        <f t="shared" si="12"/>
        <v/>
      </c>
      <c r="AI70" s="57" t="str">
        <f t="shared" si="13"/>
        <v/>
      </c>
      <c r="AJ70" s="57" t="str">
        <f t="shared" si="14"/>
        <v/>
      </c>
      <c r="AK70" s="57" t="str">
        <f t="shared" si="15"/>
        <v/>
      </c>
      <c r="AL70" s="57" t="str">
        <f t="shared" si="16"/>
        <v/>
      </c>
      <c r="AN70" s="39" t="str">
        <f>IF(ISBLANK($C70),"",$C70)</f>
        <v>lats 2</v>
      </c>
      <c r="AO70" s="54" t="str">
        <f t="shared" si="352"/>
        <v>ACC</v>
      </c>
      <c r="AP70" s="89" t="str">
        <f t="shared" si="353"/>
        <v>Bent Row</v>
      </c>
      <c r="AQ70" s="85">
        <v>4</v>
      </c>
      <c r="AR70" s="76">
        <f t="shared" si="318"/>
        <v>6</v>
      </c>
      <c r="AS70" s="122" t="s">
        <v>90</v>
      </c>
      <c r="AT70" s="76" t="str">
        <f>IFERROR(IF(AO70="ACC"," ",IF('MAXES+CHART'!$D$16="lbs",MROUND(IF(AO70="SQUAT",'MAXES+CHART'!$D$17*AS70, IF(AO70="BENCH",'MAXES+CHART'!$D$18*AS70, IF(AO70="DEADLIFT",'MAXES+CHART'!$D$19*AS70,))),5),MROUND(IF(AO70="SQUAT",'MAXES+CHART'!$D$17*AS70, IF(AO70="BENCH",'MAXES+CHART'!$D$18*AS70, IF(AO70="DEADLIFT",'MAXES+CHART'!$D$19*AS70,))),2.5))),"")</f>
        <v xml:space="preserve"> </v>
      </c>
      <c r="AV70" s="95"/>
      <c r="AX70" s="200"/>
      <c r="AZ70" s="57" t="str">
        <f t="shared" si="251"/>
        <v/>
      </c>
      <c r="BA70" s="57" t="str">
        <f t="shared" si="252"/>
        <v/>
      </c>
      <c r="BB70" s="57" t="str">
        <f t="shared" si="253"/>
        <v/>
      </c>
      <c r="BC70" s="57" t="str">
        <f t="shared" si="254"/>
        <v/>
      </c>
      <c r="BD70" s="57" t="str">
        <f t="shared" si="255"/>
        <v/>
      </c>
      <c r="BE70" s="57" t="str">
        <f t="shared" si="256"/>
        <v/>
      </c>
      <c r="BG70" s="39" t="str">
        <f>IF(ISBLANK($C70),"",$C70)</f>
        <v>lats 2</v>
      </c>
      <c r="BH70" s="54" t="str">
        <f t="shared" si="354"/>
        <v>ACC</v>
      </c>
      <c r="BI70" s="89" t="str">
        <f t="shared" si="355"/>
        <v>Bent Row</v>
      </c>
      <c r="BJ70" s="85">
        <v>4</v>
      </c>
      <c r="BK70" s="76">
        <f t="shared" si="323"/>
        <v>6</v>
      </c>
      <c r="BL70" s="122" t="s">
        <v>90</v>
      </c>
      <c r="BM70" s="76" t="str">
        <f>IFERROR(IF(BH70="ACC"," ",IF('MAXES+CHART'!$D$16="lbs",MROUND(IF(BH70="SQUAT",'MAXES+CHART'!$D$17*BL70, IF(BH70="BENCH",'MAXES+CHART'!$D$18*BL70, IF(BH70="DEADLIFT",'MAXES+CHART'!$D$19*BL70,))),5),MROUND(IF(BH70="SQUAT",'MAXES+CHART'!$D$17*BL70, IF(BH70="BENCH",'MAXES+CHART'!$D$18*BL70, IF(BH70="DEADLIFT",'MAXES+CHART'!$D$19*BL70,))),2.5))),"")</f>
        <v xml:space="preserve"> </v>
      </c>
      <c r="BO70" s="95"/>
      <c r="BQ70" s="200"/>
      <c r="BS70" s="57" t="str">
        <f t="shared" si="257"/>
        <v/>
      </c>
      <c r="BT70" s="57" t="str">
        <f t="shared" si="258"/>
        <v/>
      </c>
      <c r="BU70" s="57" t="str">
        <f t="shared" si="259"/>
        <v/>
      </c>
      <c r="BV70" s="57" t="str">
        <f t="shared" si="260"/>
        <v/>
      </c>
      <c r="BW70" s="57" t="str">
        <f t="shared" si="261"/>
        <v/>
      </c>
      <c r="BX70" s="57" t="str">
        <f t="shared" si="262"/>
        <v/>
      </c>
      <c r="CA70" s="39" t="str">
        <f>IF(ISBLANK($C70),"",$C70)</f>
        <v>lats 2</v>
      </c>
      <c r="CB70" s="54" t="str">
        <f t="shared" si="356"/>
        <v>ACC</v>
      </c>
      <c r="CC70" s="89" t="str">
        <f t="shared" si="357"/>
        <v>Bent Row</v>
      </c>
      <c r="CD70" s="85">
        <v>3</v>
      </c>
      <c r="CE70" s="76">
        <f t="shared" si="328"/>
        <v>6</v>
      </c>
      <c r="CF70" s="122" t="s">
        <v>90</v>
      </c>
      <c r="CG70" s="76" t="str">
        <f>IFERROR(IF(CB70="ACC"," ",IF('MAXES+CHART'!$D$16="lbs",MROUND(IF(CB70="SQUAT",'MAXES+CHART'!$D$17*CF70, IF(CB70="BENCH",'MAXES+CHART'!$D$18*CF70, IF(CB70="DEADLIFT",'MAXES+CHART'!$D$19*CF70,))),5),MROUND(IF(CB70="SQUAT",'MAXES+CHART'!$D$17*CF70, IF(CB70="BENCH",'MAXES+CHART'!$D$18*CF70, IF(CB70="DEADLIFT",'MAXES+CHART'!$D$19*CF70,))),2.5))),"")</f>
        <v xml:space="preserve"> </v>
      </c>
      <c r="CI70" s="95"/>
      <c r="CK70" s="200"/>
      <c r="CM70" s="57" t="str">
        <f t="shared" si="263"/>
        <v/>
      </c>
      <c r="CN70" s="57" t="str">
        <f t="shared" si="264"/>
        <v/>
      </c>
      <c r="CO70" s="57" t="str">
        <f t="shared" si="265"/>
        <v/>
      </c>
      <c r="CP70" s="57" t="str">
        <f t="shared" si="266"/>
        <v/>
      </c>
      <c r="CQ70" s="57" t="str">
        <f t="shared" si="267"/>
        <v/>
      </c>
      <c r="CR70" s="57" t="str">
        <f t="shared" si="268"/>
        <v/>
      </c>
      <c r="CS70" s="39" t="str">
        <f>IF(ISBLANK($C70),"",$C70)</f>
        <v>lats 2</v>
      </c>
      <c r="CT70" s="54" t="str">
        <f t="shared" si="135"/>
        <v>ACC</v>
      </c>
      <c r="CU70" s="89" t="str">
        <f t="shared" si="136"/>
        <v>Bent Row</v>
      </c>
      <c r="CV70" s="85">
        <v>4</v>
      </c>
      <c r="CW70" s="76">
        <v>6</v>
      </c>
      <c r="CX70" s="77" t="str">
        <f t="shared" si="54"/>
        <v>@9RPE</v>
      </c>
      <c r="CY70" s="76" t="str">
        <f>IFERROR(IF(CT70="ACC"," ",IF('MAXES+CHART'!$D$16="lbs",MROUND(IF(CT70="SQUAT",'MAXES+CHART'!$D$17*CX70, IF(CT70="BENCH",'MAXES+CHART'!$D$18*CX70, IF(CT70="DEADLIFT",'MAXES+CHART'!$D$19*CX70,))),5),MROUND(IF(CT70="SQUAT",'MAXES+CHART'!$D$17*CX70, IF(CT70="BENCH",'MAXES+CHART'!$D$18*CX70, IF(CT70="DEADLIFT",'MAXES+CHART'!$D$19*CX70,))),2.5))),"")</f>
        <v xml:space="preserve"> </v>
      </c>
      <c r="DA70" s="95"/>
      <c r="DC70" s="200"/>
      <c r="DE70" s="57" t="str">
        <f t="shared" si="269"/>
        <v/>
      </c>
      <c r="DF70" s="57" t="str">
        <f t="shared" si="270"/>
        <v/>
      </c>
      <c r="DG70" s="57" t="str">
        <f t="shared" si="271"/>
        <v/>
      </c>
      <c r="DH70" s="57" t="str">
        <f t="shared" si="272"/>
        <v/>
      </c>
      <c r="DI70" s="57" t="str">
        <f t="shared" si="273"/>
        <v/>
      </c>
      <c r="DJ70" s="57" t="str">
        <f t="shared" si="274"/>
        <v/>
      </c>
      <c r="DL70" s="39" t="str">
        <f>IF(ISBLANK($C70),"",$C70)</f>
        <v>lats 2</v>
      </c>
      <c r="DM70" s="54" t="str">
        <f t="shared" si="137"/>
        <v>ACC</v>
      </c>
      <c r="DN70" s="89" t="str">
        <f t="shared" si="138"/>
        <v>Bent Row</v>
      </c>
      <c r="DO70" s="85">
        <v>4</v>
      </c>
      <c r="DP70" s="76">
        <v>5</v>
      </c>
      <c r="DQ70" s="77" t="str">
        <f t="shared" si="65"/>
        <v>@9RPE</v>
      </c>
      <c r="DR70" s="76" t="str">
        <f>IFERROR(IF(DM70="ACC"," ",IF('MAXES+CHART'!$D$16="lbs",MROUND(IF(DM70="SQUAT",'MAXES+CHART'!$D$17*DQ70, IF(DM70="BENCH",'MAXES+CHART'!$D$18*DQ70, IF(DM70="DEADLIFT",'MAXES+CHART'!$D$19*DQ70,))),5),MROUND(IF(DM70="SQUAT",'MAXES+CHART'!$D$17*DQ70, IF(DM70="BENCH",'MAXES+CHART'!$D$18*DQ70, IF(DM70="DEADLIFT",'MAXES+CHART'!$D$19*DQ70,))),2.5))),"")</f>
        <v xml:space="preserve"> </v>
      </c>
      <c r="DT70" s="95"/>
      <c r="DV70" s="200"/>
      <c r="DX70" s="57" t="str">
        <f t="shared" si="275"/>
        <v/>
      </c>
      <c r="DY70" s="57" t="str">
        <f t="shared" si="276"/>
        <v/>
      </c>
      <c r="DZ70" s="57" t="str">
        <f t="shared" si="277"/>
        <v/>
      </c>
      <c r="EA70" s="57" t="str">
        <f t="shared" si="278"/>
        <v/>
      </c>
      <c r="EB70" s="57" t="str">
        <f t="shared" si="279"/>
        <v/>
      </c>
      <c r="EC70" s="57" t="str">
        <f t="shared" si="280"/>
        <v/>
      </c>
      <c r="EE70" s="39" t="str">
        <f>IF(ISBLANK($C70),"",$C70)</f>
        <v>lats 2</v>
      </c>
      <c r="EF70" s="54" t="str">
        <f t="shared" si="139"/>
        <v>ACC</v>
      </c>
      <c r="EG70" s="89" t="str">
        <f t="shared" si="140"/>
        <v>Bent Row</v>
      </c>
      <c r="EH70" s="85">
        <v>3</v>
      </c>
      <c r="EI70" s="76">
        <v>5</v>
      </c>
      <c r="EJ70" s="77" t="str">
        <f t="shared" si="127"/>
        <v>@9RPE</v>
      </c>
      <c r="EK70" s="76" t="str">
        <f>IFERROR(IF(EF70="ACC"," ",IF('MAXES+CHART'!$D$16="lbs",MROUND(IF(EF70="SQUAT",'MAXES+CHART'!$D$17*EJ70, IF(EF70="BENCH",'MAXES+CHART'!$D$18*EJ70, IF(EF70="DEADLIFT",'MAXES+CHART'!$D$19*EJ70,))),5),MROUND(IF(EF70="SQUAT",'MAXES+CHART'!$D$17*EJ70, IF(EF70="BENCH",'MAXES+CHART'!$D$18*EJ70, IF(EF70="DEADLIFT",'MAXES+CHART'!$D$19*EJ70,))),2.5))),"")</f>
        <v xml:space="preserve"> </v>
      </c>
      <c r="EM70" s="95"/>
      <c r="EO70" s="200"/>
      <c r="EQ70" s="57" t="str">
        <f t="shared" si="281"/>
        <v/>
      </c>
      <c r="ER70" s="57" t="str">
        <f t="shared" si="282"/>
        <v/>
      </c>
      <c r="ES70" s="57" t="str">
        <f t="shared" si="283"/>
        <v/>
      </c>
      <c r="ET70" s="57" t="str">
        <f t="shared" si="284"/>
        <v/>
      </c>
      <c r="EU70" s="57" t="str">
        <f t="shared" si="285"/>
        <v/>
      </c>
      <c r="EV70" s="57" t="str">
        <f t="shared" si="286"/>
        <v/>
      </c>
      <c r="EY70" s="39"/>
      <c r="EZ70" s="54" t="str">
        <f t="shared" ref="EZ70:EZ82" si="382">IF(ISBLANK($D70),"",$D70)</f>
        <v>ACC</v>
      </c>
      <c r="FA70" s="89"/>
      <c r="FB70" s="85"/>
      <c r="FC70" s="76"/>
      <c r="FD70" s="77"/>
      <c r="FE70" s="76" t="str">
        <f>IFERROR(IF(EZ70="ACC"," ",IF('MAXES+CHART'!$D$16="lbs",MROUND(IF(EZ70="SQUAT",'MAXES+CHART'!$D$17*FD70, IF(EZ70="BENCH",'MAXES+CHART'!$D$18*FD70, IF(EZ70="DEADLIFT",'MAXES+CHART'!$D$19*FD70,))),5),MROUND(IF(EZ70="SQUAT",'MAXES+CHART'!$D$17*FD70, IF(EZ70="BENCH",'MAXES+CHART'!$D$18*FD70, IF(EZ70="DEADLIFT",'MAXES+CHART'!$D$19*FD70,))),2.5))),"")</f>
        <v xml:space="preserve"> </v>
      </c>
      <c r="FG70" s="124"/>
      <c r="FI70" s="206"/>
      <c r="FK70" s="57" t="str">
        <f t="shared" si="287"/>
        <v/>
      </c>
      <c r="FL70" s="57" t="str">
        <f t="shared" si="288"/>
        <v/>
      </c>
      <c r="FM70" s="57" t="str">
        <f t="shared" si="289"/>
        <v/>
      </c>
      <c r="FN70" s="57" t="str">
        <f t="shared" si="290"/>
        <v/>
      </c>
      <c r="FO70" s="57" t="str">
        <f t="shared" si="291"/>
        <v/>
      </c>
      <c r="FP70" s="57" t="str">
        <f t="shared" si="292"/>
        <v/>
      </c>
      <c r="FQ70" s="39" t="str">
        <f>IF(ISBLANK($C70),"",$C70)</f>
        <v>lats 2</v>
      </c>
      <c r="FR70" s="54" t="str">
        <f t="shared" si="142"/>
        <v>ACC</v>
      </c>
      <c r="FS70" s="89" t="str">
        <f t="shared" si="143"/>
        <v/>
      </c>
      <c r="FT70" s="85" t="str">
        <f t="shared" si="93"/>
        <v/>
      </c>
      <c r="FU70" s="76" t="str">
        <f t="shared" si="94"/>
        <v/>
      </c>
      <c r="FV70" s="77" t="str">
        <f t="shared" si="95"/>
        <v/>
      </c>
      <c r="FW70" s="76" t="str">
        <f>IFERROR(IF(FR70="ACC"," ",IF('MAXES+CHART'!$D$16="lbs",MROUND(IF(FR70="SQUAT",'MAXES+CHART'!$D$17*FV70, IF(FR70="BENCH",'MAXES+CHART'!$D$18*FV70, IF(FR70="DEADLIFT",'MAXES+CHART'!$D$19*FV70,))),5),MROUND(IF(FR70="SQUAT",'MAXES+CHART'!$D$17*FV70, IF(FR70="BENCH",'MAXES+CHART'!$D$18*FV70, IF(FR70="DEADLIFT",'MAXES+CHART'!$D$19*FV70,))),2.5))),"")</f>
        <v xml:space="preserve"> </v>
      </c>
      <c r="FY70" s="95"/>
      <c r="GA70" s="200"/>
      <c r="GC70" s="57" t="str">
        <f t="shared" si="293"/>
        <v/>
      </c>
      <c r="GD70" s="57" t="str">
        <f t="shared" si="294"/>
        <v/>
      </c>
      <c r="GE70" s="57" t="str">
        <f t="shared" si="295"/>
        <v/>
      </c>
      <c r="GF70" s="57" t="str">
        <f t="shared" si="296"/>
        <v/>
      </c>
      <c r="GG70" s="57" t="str">
        <f t="shared" si="297"/>
        <v/>
      </c>
      <c r="GH70" s="57" t="str">
        <f t="shared" si="298"/>
        <v/>
      </c>
      <c r="GJ70" s="39" t="str">
        <f>IF(ISBLANK($C70),"",$C70)</f>
        <v>lats 2</v>
      </c>
      <c r="GK70" s="54" t="str">
        <f t="shared" si="144"/>
        <v>ACC</v>
      </c>
      <c r="GL70" s="89" t="str">
        <f t="shared" si="145"/>
        <v/>
      </c>
      <c r="GM70" s="85" t="str">
        <f t="shared" si="104"/>
        <v/>
      </c>
      <c r="GN70" s="76" t="str">
        <f t="shared" si="105"/>
        <v/>
      </c>
      <c r="GO70" s="77" t="str">
        <f t="shared" si="106"/>
        <v/>
      </c>
      <c r="GP70" s="76" t="str">
        <f>IFERROR(IF(GK70="ACC"," ",IF('MAXES+CHART'!$D$16="lbs",MROUND(IF(GK70="SQUAT",'MAXES+CHART'!$D$17*GO70, IF(GK70="BENCH",'MAXES+CHART'!$D$18*GO70, IF(GK70="DEADLIFT",'MAXES+CHART'!$D$19*GO70,))),5),MROUND(IF(GK70="SQUAT",'MAXES+CHART'!$D$17*GO70, IF(GK70="BENCH",'MAXES+CHART'!$D$18*GO70, IF(GK70="DEADLIFT",'MAXES+CHART'!$D$19*GO70,))),2.5))),"")</f>
        <v xml:space="preserve"> </v>
      </c>
      <c r="GR70" s="95"/>
      <c r="GT70" s="200"/>
      <c r="GV70" s="57" t="str">
        <f t="shared" si="299"/>
        <v/>
      </c>
      <c r="GW70" s="57" t="str">
        <f t="shared" si="300"/>
        <v/>
      </c>
      <c r="GX70" s="57" t="str">
        <f t="shared" si="301"/>
        <v/>
      </c>
      <c r="GY70" s="57" t="str">
        <f t="shared" si="302"/>
        <v/>
      </c>
      <c r="GZ70" s="57" t="str">
        <f t="shared" si="303"/>
        <v/>
      </c>
      <c r="HA70" s="57" t="str">
        <f t="shared" si="304"/>
        <v/>
      </c>
      <c r="HC70" s="39" t="str">
        <f>IF(ISBLANK($C70),"",$C70)</f>
        <v>lats 2</v>
      </c>
      <c r="HD70" s="54" t="str">
        <f t="shared" si="146"/>
        <v>ACC</v>
      </c>
      <c r="HE70" s="89" t="str">
        <f t="shared" si="147"/>
        <v/>
      </c>
      <c r="HF70" s="85" t="str">
        <f t="shared" si="115"/>
        <v/>
      </c>
      <c r="HG70" s="76" t="str">
        <f t="shared" si="116"/>
        <v/>
      </c>
      <c r="HH70" s="77" t="str">
        <f t="shared" si="117"/>
        <v/>
      </c>
      <c r="HI70" s="76" t="str">
        <f>IFERROR(IF(HD70="ACC"," ",IF('MAXES+CHART'!$D$16="lbs",MROUND(IF(HD70="SQUAT",'MAXES+CHART'!$D$17*HH70, IF(HD70="BENCH",'MAXES+CHART'!$D$18*HH70, IF(HD70="DEADLIFT",'MAXES+CHART'!$D$19*HH70,))),5),MROUND(IF(HD70="SQUAT",'MAXES+CHART'!$D$17*HH70, IF(HD70="BENCH",'MAXES+CHART'!$D$18*HH70, IF(HD70="DEADLIFT",'MAXES+CHART'!$D$19*HH70,))),2.5))),"")</f>
        <v xml:space="preserve"> </v>
      </c>
      <c r="HK70" s="95"/>
      <c r="HM70" s="200"/>
      <c r="HO70" s="57" t="str">
        <f t="shared" si="305"/>
        <v/>
      </c>
      <c r="HP70" s="57" t="str">
        <f t="shared" si="306"/>
        <v/>
      </c>
      <c r="HQ70" s="57" t="str">
        <f t="shared" si="307"/>
        <v/>
      </c>
      <c r="HR70" s="57" t="str">
        <f t="shared" si="308"/>
        <v/>
      </c>
      <c r="HS70" s="57" t="str">
        <f t="shared" si="309"/>
        <v/>
      </c>
      <c r="HT70" s="57" t="str">
        <f t="shared" si="310"/>
        <v/>
      </c>
    </row>
    <row r="71" spans="3:228" hidden="1" outlineLevel="2">
      <c r="C71" s="39"/>
      <c r="D71" s="58" t="str">
        <f>$D$70</f>
        <v>ACC</v>
      </c>
      <c r="E71" s="90" t="str">
        <f>$E70</f>
        <v>Bent Row</v>
      </c>
      <c r="F71" s="86"/>
      <c r="G71" s="78"/>
      <c r="H71" s="79"/>
      <c r="I71" s="78" t="str">
        <f>IF(D71="ACC"," ",IF('MAXES+CHART'!$D$16="lbs",MROUND(IF(D71="SQUAT",'MAXES+CHART'!$D$17*H71, IF(D71="BENCH",'MAXES+CHART'!$D$18*H71, IF(D71="DEADLIFT",'MAXES+CHART'!$D$19*H71,))),5),MROUND(IF(D71="SQUAT",'MAXES+CHART'!$D$17*H71, IF(D71="BENCH",'MAXES+CHART'!$D$18*H71, IF(D71="DEADLIFT",'MAXES+CHART'!$D$19*H71,))),2.5)))</f>
        <v xml:space="preserve"> </v>
      </c>
      <c r="K71" s="95"/>
      <c r="M71" s="201"/>
      <c r="O71" s="57" t="str">
        <f t="shared" si="245"/>
        <v/>
      </c>
      <c r="P71" s="57" t="str">
        <f t="shared" si="246"/>
        <v/>
      </c>
      <c r="Q71" s="57" t="str">
        <f t="shared" si="247"/>
        <v/>
      </c>
      <c r="R71" s="57" t="str">
        <f t="shared" si="248"/>
        <v/>
      </c>
      <c r="S71" s="57" t="str">
        <f t="shared" si="249"/>
        <v/>
      </c>
      <c r="T71" s="57" t="str">
        <f t="shared" si="250"/>
        <v/>
      </c>
      <c r="U71" s="39"/>
      <c r="V71" s="58" t="str">
        <f>$V$70</f>
        <v>ACC</v>
      </c>
      <c r="W71" s="90" t="str">
        <f t="shared" ref="W71:W75" si="383">$W$70</f>
        <v>Bent Row</v>
      </c>
      <c r="X71" s="86" t="str">
        <f t="shared" si="312"/>
        <v/>
      </c>
      <c r="Y71" s="78" t="str">
        <f t="shared" si="313"/>
        <v/>
      </c>
      <c r="Z71" s="79" t="str">
        <f t="shared" si="314"/>
        <v/>
      </c>
      <c r="AA71" s="78" t="str">
        <f>IFERROR(IF(V71="ACC"," ",IF('MAXES+CHART'!$D$16="lbs",MROUND(IF(V71="SQUAT",'MAXES+CHART'!$D$17*Z71, IF(V71="BENCH",'MAXES+CHART'!$D$18*Z71, IF(V71="DEADLIFT",'MAXES+CHART'!$D$19*Z71,))),5),MROUND(IF(V71="SQUAT",'MAXES+CHART'!$D$17*Z71, IF(V71="BENCH",'MAXES+CHART'!$D$18*Z71, IF(V71="DEADLIFT",'MAXES+CHART'!$D$19*Z71,))),2.5))),"")</f>
        <v xml:space="preserve"> </v>
      </c>
      <c r="AC71" s="95"/>
      <c r="AE71" s="201"/>
      <c r="AG71" s="57" t="str">
        <f t="shared" si="11"/>
        <v/>
      </c>
      <c r="AH71" s="57" t="str">
        <f t="shared" si="12"/>
        <v/>
      </c>
      <c r="AI71" s="57" t="str">
        <f t="shared" si="13"/>
        <v/>
      </c>
      <c r="AJ71" s="57" t="str">
        <f t="shared" si="14"/>
        <v/>
      </c>
      <c r="AK71" s="57" t="str">
        <f t="shared" si="15"/>
        <v/>
      </c>
      <c r="AL71" s="57" t="str">
        <f t="shared" si="16"/>
        <v/>
      </c>
      <c r="AN71" s="39"/>
      <c r="AO71" s="58" t="str">
        <f t="shared" ref="AO71:AO75" si="384">$AO$70</f>
        <v>ACC</v>
      </c>
      <c r="AP71" s="90" t="str">
        <f t="shared" ref="AP71:AP75" si="385">$AP$70</f>
        <v>Bent Row</v>
      </c>
      <c r="AQ71" s="86" t="str">
        <f t="shared" si="317"/>
        <v/>
      </c>
      <c r="AR71" s="78" t="str">
        <f t="shared" si="318"/>
        <v/>
      </c>
      <c r="AS71" s="79" t="str">
        <f t="shared" si="319"/>
        <v/>
      </c>
      <c r="AT71" s="78" t="str">
        <f>IFERROR(IF(AO71="ACC"," ",IF('MAXES+CHART'!$D$16="lbs",MROUND(IF(AO71="SQUAT",'MAXES+CHART'!$D$17*AS71, IF(AO71="BENCH",'MAXES+CHART'!$D$18*AS71, IF(AO71="DEADLIFT",'MAXES+CHART'!$D$19*AS71,))),5),MROUND(IF(AO71="SQUAT",'MAXES+CHART'!$D$17*AS71, IF(AO71="BENCH",'MAXES+CHART'!$D$18*AS71, IF(AO71="DEADLIFT",'MAXES+CHART'!$D$19*AS71,))),2.5))),"")</f>
        <v xml:space="preserve"> </v>
      </c>
      <c r="AV71" s="95"/>
      <c r="AX71" s="201"/>
      <c r="AZ71" s="57" t="str">
        <f t="shared" si="251"/>
        <v/>
      </c>
      <c r="BA71" s="57" t="str">
        <f t="shared" si="252"/>
        <v/>
      </c>
      <c r="BB71" s="57" t="str">
        <f t="shared" si="253"/>
        <v/>
      </c>
      <c r="BC71" s="57" t="str">
        <f t="shared" si="254"/>
        <v/>
      </c>
      <c r="BD71" s="57" t="str">
        <f t="shared" si="255"/>
        <v/>
      </c>
      <c r="BE71" s="57" t="str">
        <f t="shared" si="256"/>
        <v/>
      </c>
      <c r="BG71" s="39"/>
      <c r="BH71" s="58" t="str">
        <f t="shared" ref="BH71:BH75" si="386">$BH$70</f>
        <v>ACC</v>
      </c>
      <c r="BI71" s="90" t="str">
        <f t="shared" ref="BI71:BI75" si="387">$BI$70</f>
        <v>Bent Row</v>
      </c>
      <c r="BJ71" s="86" t="str">
        <f t="shared" si="322"/>
        <v/>
      </c>
      <c r="BK71" s="78" t="str">
        <f t="shared" si="323"/>
        <v/>
      </c>
      <c r="BL71" s="79" t="str">
        <f t="shared" si="324"/>
        <v/>
      </c>
      <c r="BM71" s="78" t="str">
        <f>IFERROR(IF(BH71="ACC"," ",IF('MAXES+CHART'!$D$16="lbs",MROUND(IF(BH71="SQUAT",'MAXES+CHART'!$D$17*BL71, IF(BH71="BENCH",'MAXES+CHART'!$D$18*BL71, IF(BH71="DEADLIFT",'MAXES+CHART'!$D$19*BL71,))),5),MROUND(IF(BH71="SQUAT",'MAXES+CHART'!$D$17*BL71, IF(BH71="BENCH",'MAXES+CHART'!$D$18*BL71, IF(BH71="DEADLIFT",'MAXES+CHART'!$D$19*BL71,))),2.5))),"")</f>
        <v xml:space="preserve"> </v>
      </c>
      <c r="BO71" s="95"/>
      <c r="BQ71" s="201"/>
      <c r="BS71" s="57" t="str">
        <f t="shared" si="257"/>
        <v/>
      </c>
      <c r="BT71" s="57" t="str">
        <f t="shared" si="258"/>
        <v/>
      </c>
      <c r="BU71" s="57" t="str">
        <f t="shared" si="259"/>
        <v/>
      </c>
      <c r="BV71" s="57" t="str">
        <f t="shared" si="260"/>
        <v/>
      </c>
      <c r="BW71" s="57" t="str">
        <f t="shared" si="261"/>
        <v/>
      </c>
      <c r="BX71" s="57" t="str">
        <f t="shared" si="262"/>
        <v/>
      </c>
      <c r="CA71" s="39"/>
      <c r="CB71" s="97" t="str">
        <f t="shared" ref="CB71:CB75" si="388">$CB$70</f>
        <v>ACC</v>
      </c>
      <c r="CC71" s="90" t="str">
        <f t="shared" ref="CC71:CC75" si="389">$CC$70</f>
        <v>Bent Row</v>
      </c>
      <c r="CD71" s="86" t="str">
        <f t="shared" si="327"/>
        <v/>
      </c>
      <c r="CE71" s="78" t="str">
        <f t="shared" si="328"/>
        <v/>
      </c>
      <c r="CF71" s="79" t="str">
        <f t="shared" si="329"/>
        <v/>
      </c>
      <c r="CG71" s="78" t="str">
        <f>IFERROR(IF(CB71="ACC"," ",IF('MAXES+CHART'!$D$16="lbs",MROUND(IF(CB71="SQUAT",'MAXES+CHART'!$D$17*CF71, IF(CB71="BENCH",'MAXES+CHART'!$D$18*CF71, IF(CB71="DEADLIFT",'MAXES+CHART'!$D$19*CF71,))),5),MROUND(IF(CB71="SQUAT",'MAXES+CHART'!$D$17*CF71, IF(CB71="BENCH",'MAXES+CHART'!$D$18*CF71, IF(CB71="DEADLIFT",'MAXES+CHART'!$D$19*CF71,))),2.5))),"")</f>
        <v xml:space="preserve"> </v>
      </c>
      <c r="CI71" s="95"/>
      <c r="CK71" s="201"/>
      <c r="CM71" s="57" t="str">
        <f t="shared" si="263"/>
        <v/>
      </c>
      <c r="CN71" s="57" t="str">
        <f t="shared" si="264"/>
        <v/>
      </c>
      <c r="CO71" s="57" t="str">
        <f t="shared" si="265"/>
        <v/>
      </c>
      <c r="CP71" s="57" t="str">
        <f t="shared" si="266"/>
        <v/>
      </c>
      <c r="CQ71" s="57" t="str">
        <f t="shared" si="267"/>
        <v/>
      </c>
      <c r="CR71" s="57" t="str">
        <f t="shared" si="268"/>
        <v/>
      </c>
      <c r="CS71" s="39"/>
      <c r="CT71" s="58" t="str">
        <f t="shared" ref="CT71:CT75" si="390">$CT$70</f>
        <v>ACC</v>
      </c>
      <c r="CU71" s="90" t="str">
        <f t="shared" ref="CU71:CU75" si="391">$CU$70</f>
        <v>Bent Row</v>
      </c>
      <c r="CV71" s="86" t="str">
        <f t="shared" si="52"/>
        <v/>
      </c>
      <c r="CW71" s="78" t="str">
        <f t="shared" si="53"/>
        <v/>
      </c>
      <c r="CX71" s="79" t="str">
        <f t="shared" si="54"/>
        <v/>
      </c>
      <c r="CY71" s="78" t="str">
        <f>IFERROR(IF(CT71="ACC"," ",IF('MAXES+CHART'!$D$16="lbs",MROUND(IF(CT71="SQUAT",'MAXES+CHART'!$D$17*CX71, IF(CT71="BENCH",'MAXES+CHART'!$D$18*CX71, IF(CT71="DEADLIFT",'MAXES+CHART'!$D$19*CX71,))),5),MROUND(IF(CT71="SQUAT",'MAXES+CHART'!$D$17*CX71, IF(CT71="BENCH",'MAXES+CHART'!$D$18*CX71, IF(CT71="DEADLIFT",'MAXES+CHART'!$D$19*CX71,))),2.5))),"")</f>
        <v xml:space="preserve"> </v>
      </c>
      <c r="DA71" s="95"/>
      <c r="DC71" s="201"/>
      <c r="DE71" s="57" t="str">
        <f t="shared" si="269"/>
        <v/>
      </c>
      <c r="DF71" s="57" t="str">
        <f t="shared" si="270"/>
        <v/>
      </c>
      <c r="DG71" s="57" t="str">
        <f t="shared" si="271"/>
        <v/>
      </c>
      <c r="DH71" s="57" t="str">
        <f t="shared" si="272"/>
        <v/>
      </c>
      <c r="DI71" s="57" t="str">
        <f t="shared" si="273"/>
        <v/>
      </c>
      <c r="DJ71" s="57" t="str">
        <f t="shared" si="274"/>
        <v/>
      </c>
      <c r="DL71" s="39"/>
      <c r="DM71" s="58" t="str">
        <f t="shared" ref="DM71:DM75" si="392">$DM$70</f>
        <v>ACC</v>
      </c>
      <c r="DN71" s="90" t="str">
        <f t="shared" ref="DN71:DN75" si="393">$DN$70</f>
        <v>Bent Row</v>
      </c>
      <c r="DO71" s="86" t="str">
        <f t="shared" si="63"/>
        <v/>
      </c>
      <c r="DP71" s="78" t="str">
        <f t="shared" si="64"/>
        <v/>
      </c>
      <c r="DQ71" s="79" t="str">
        <f t="shared" si="65"/>
        <v/>
      </c>
      <c r="DR71" s="78" t="str">
        <f>IFERROR(IF(DM71="ACC"," ",IF('MAXES+CHART'!$D$16="lbs",MROUND(IF(DM71="SQUAT",'MAXES+CHART'!$D$17*DQ71, IF(DM71="BENCH",'MAXES+CHART'!$D$18*DQ71, IF(DM71="DEADLIFT",'MAXES+CHART'!$D$19*DQ71,))),5),MROUND(IF(DM71="SQUAT",'MAXES+CHART'!$D$17*DQ71, IF(DM71="BENCH",'MAXES+CHART'!$D$18*DQ71, IF(DM71="DEADLIFT",'MAXES+CHART'!$D$19*DQ71,))),2.5))),"")</f>
        <v xml:space="preserve"> </v>
      </c>
      <c r="DT71" s="95"/>
      <c r="DV71" s="201"/>
      <c r="DX71" s="57" t="str">
        <f t="shared" si="275"/>
        <v/>
      </c>
      <c r="DY71" s="57" t="str">
        <f t="shared" si="276"/>
        <v/>
      </c>
      <c r="DZ71" s="57" t="str">
        <f t="shared" si="277"/>
        <v/>
      </c>
      <c r="EA71" s="57" t="str">
        <f t="shared" si="278"/>
        <v/>
      </c>
      <c r="EB71" s="57" t="str">
        <f t="shared" si="279"/>
        <v/>
      </c>
      <c r="EC71" s="57" t="str">
        <f t="shared" si="280"/>
        <v/>
      </c>
      <c r="EE71" s="39"/>
      <c r="EF71" s="58" t="str">
        <f t="shared" ref="EF71:EF75" si="394">$EF$70</f>
        <v>ACC</v>
      </c>
      <c r="EG71" s="90" t="str">
        <f t="shared" ref="EG71:EG75" si="395">$EG$70</f>
        <v>Bent Row</v>
      </c>
      <c r="EH71" s="86" t="str">
        <f t="shared" si="125"/>
        <v/>
      </c>
      <c r="EI71" s="78" t="str">
        <f t="shared" si="126"/>
        <v/>
      </c>
      <c r="EJ71" s="79" t="str">
        <f t="shared" si="127"/>
        <v/>
      </c>
      <c r="EK71" s="78" t="str">
        <f>IFERROR(IF(EF71="ACC"," ",IF('MAXES+CHART'!$D$16="lbs",MROUND(IF(EF71="SQUAT",'MAXES+CHART'!$D$17*EJ71, IF(EF71="BENCH",'MAXES+CHART'!$D$18*EJ71, IF(EF71="DEADLIFT",'MAXES+CHART'!$D$19*EJ71,))),5),MROUND(IF(EF71="SQUAT",'MAXES+CHART'!$D$17*EJ71, IF(EF71="BENCH",'MAXES+CHART'!$D$18*EJ71, IF(EF71="DEADLIFT",'MAXES+CHART'!$D$19*EJ71,))),2.5))),"")</f>
        <v xml:space="preserve"> </v>
      </c>
      <c r="EM71" s="95"/>
      <c r="EO71" s="201"/>
      <c r="EQ71" s="57" t="str">
        <f t="shared" si="281"/>
        <v/>
      </c>
      <c r="ER71" s="57" t="str">
        <f t="shared" si="282"/>
        <v/>
      </c>
      <c r="ES71" s="57" t="str">
        <f t="shared" si="283"/>
        <v/>
      </c>
      <c r="ET71" s="57" t="str">
        <f t="shared" si="284"/>
        <v/>
      </c>
      <c r="EU71" s="57" t="str">
        <f t="shared" si="285"/>
        <v/>
      </c>
      <c r="EV71" s="57" t="str">
        <f t="shared" si="286"/>
        <v/>
      </c>
      <c r="EY71" s="39"/>
      <c r="EZ71" s="58" t="str">
        <f t="shared" ref="EZ71:EZ75" si="396">$EZ$70</f>
        <v>ACC</v>
      </c>
      <c r="FA71" s="90">
        <f t="shared" ref="FA71:FA75" si="397">$FA$70</f>
        <v>0</v>
      </c>
      <c r="FB71" s="86" t="str">
        <f t="shared" si="338"/>
        <v/>
      </c>
      <c r="FC71" s="78" t="str">
        <f t="shared" si="339"/>
        <v/>
      </c>
      <c r="FD71" s="79" t="str">
        <f t="shared" si="340"/>
        <v/>
      </c>
      <c r="FE71" s="78" t="str">
        <f>IFERROR(IF(EZ71="ACC"," ",IF('MAXES+CHART'!$D$16="lbs",MROUND(IF(EZ71="SQUAT",'MAXES+CHART'!$D$17*FD71, IF(EZ71="BENCH",'MAXES+CHART'!$D$18*FD71, IF(EZ71="DEADLIFT",'MAXES+CHART'!$D$19*FD71,))),5),MROUND(IF(EZ71="SQUAT",'MAXES+CHART'!$D$17*FD71, IF(EZ71="BENCH",'MAXES+CHART'!$D$18*FD71, IF(EZ71="DEADLIFT",'MAXES+CHART'!$D$19*FD71,))),2.5))),"")</f>
        <v xml:space="preserve"> </v>
      </c>
      <c r="FG71" s="124"/>
      <c r="FI71" s="207"/>
      <c r="FK71" s="57" t="str">
        <f t="shared" si="287"/>
        <v/>
      </c>
      <c r="FL71" s="57" t="str">
        <f t="shared" si="288"/>
        <v/>
      </c>
      <c r="FM71" s="57" t="str">
        <f t="shared" si="289"/>
        <v/>
      </c>
      <c r="FN71" s="57" t="str">
        <f t="shared" si="290"/>
        <v/>
      </c>
      <c r="FO71" s="57" t="str">
        <f t="shared" si="291"/>
        <v/>
      </c>
      <c r="FP71" s="57" t="str">
        <f t="shared" si="292"/>
        <v/>
      </c>
      <c r="FQ71" s="39"/>
      <c r="FR71" s="58" t="str">
        <f t="shared" ref="FR71:FR75" si="398">$FR$70</f>
        <v>ACC</v>
      </c>
      <c r="FS71" s="90" t="str">
        <f t="shared" ref="FS71:FS75" si="399">$FS$70</f>
        <v/>
      </c>
      <c r="FT71" s="86" t="str">
        <f t="shared" si="93"/>
        <v/>
      </c>
      <c r="FU71" s="78" t="str">
        <f t="shared" si="94"/>
        <v/>
      </c>
      <c r="FV71" s="79" t="str">
        <f t="shared" si="95"/>
        <v/>
      </c>
      <c r="FW71" s="78" t="str">
        <f>IFERROR(IF(FR71="ACC"," ",IF('MAXES+CHART'!$D$16="lbs",MROUND(IF(FR71="SQUAT",'MAXES+CHART'!$D$17*FV71, IF(FR71="BENCH",'MAXES+CHART'!$D$18*FV71, IF(FR71="DEADLIFT",'MAXES+CHART'!$D$19*FV71,))),5),MROUND(IF(FR71="SQUAT",'MAXES+CHART'!$D$17*FV71, IF(FR71="BENCH",'MAXES+CHART'!$D$18*FV71, IF(FR71="DEADLIFT",'MAXES+CHART'!$D$19*FV71,))),2.5))),"")</f>
        <v xml:space="preserve"> </v>
      </c>
      <c r="FY71" s="95"/>
      <c r="GA71" s="201"/>
      <c r="GC71" s="57" t="str">
        <f t="shared" si="293"/>
        <v/>
      </c>
      <c r="GD71" s="57" t="str">
        <f t="shared" si="294"/>
        <v/>
      </c>
      <c r="GE71" s="57" t="str">
        <f t="shared" si="295"/>
        <v/>
      </c>
      <c r="GF71" s="57" t="str">
        <f t="shared" si="296"/>
        <v/>
      </c>
      <c r="GG71" s="57" t="str">
        <f t="shared" si="297"/>
        <v/>
      </c>
      <c r="GH71" s="57" t="str">
        <f t="shared" si="298"/>
        <v/>
      </c>
      <c r="GJ71" s="39"/>
      <c r="GK71" s="58" t="str">
        <f t="shared" ref="GK71:GK75" si="400">$GK$70</f>
        <v>ACC</v>
      </c>
      <c r="GL71" s="90" t="str">
        <f t="shared" ref="GL71:GL75" si="401">$GL$70</f>
        <v/>
      </c>
      <c r="GM71" s="86" t="str">
        <f t="shared" si="104"/>
        <v/>
      </c>
      <c r="GN71" s="78" t="str">
        <f t="shared" si="105"/>
        <v/>
      </c>
      <c r="GO71" s="79" t="str">
        <f t="shared" si="106"/>
        <v/>
      </c>
      <c r="GP71" s="78" t="str">
        <f>IFERROR(IF(GK71="ACC"," ",IF('MAXES+CHART'!$D$16="lbs",MROUND(IF(GK71="SQUAT",'MAXES+CHART'!$D$17*GO71, IF(GK71="BENCH",'MAXES+CHART'!$D$18*GO71, IF(GK71="DEADLIFT",'MAXES+CHART'!$D$19*GO71,))),5),MROUND(IF(GK71="SQUAT",'MAXES+CHART'!$D$17*GO71, IF(GK71="BENCH",'MAXES+CHART'!$D$18*GO71, IF(GK71="DEADLIFT",'MAXES+CHART'!$D$19*GO71,))),2.5))),"")</f>
        <v xml:space="preserve"> </v>
      </c>
      <c r="GR71" s="95"/>
      <c r="GT71" s="201"/>
      <c r="GV71" s="57" t="str">
        <f t="shared" si="299"/>
        <v/>
      </c>
      <c r="GW71" s="57" t="str">
        <f t="shared" si="300"/>
        <v/>
      </c>
      <c r="GX71" s="57" t="str">
        <f t="shared" si="301"/>
        <v/>
      </c>
      <c r="GY71" s="57" t="str">
        <f t="shared" si="302"/>
        <v/>
      </c>
      <c r="GZ71" s="57" t="str">
        <f t="shared" si="303"/>
        <v/>
      </c>
      <c r="HA71" s="57" t="str">
        <f t="shared" si="304"/>
        <v/>
      </c>
      <c r="HC71" s="39"/>
      <c r="HD71" s="58" t="str">
        <f t="shared" ref="HD71:HD75" si="402">$HD$70</f>
        <v>ACC</v>
      </c>
      <c r="HE71" s="90" t="str">
        <f t="shared" ref="HE71:HE75" si="403">$HE$70</f>
        <v/>
      </c>
      <c r="HF71" s="86" t="str">
        <f t="shared" si="115"/>
        <v/>
      </c>
      <c r="HG71" s="78" t="str">
        <f t="shared" si="116"/>
        <v/>
      </c>
      <c r="HH71" s="79" t="str">
        <f t="shared" si="117"/>
        <v/>
      </c>
      <c r="HI71" s="78" t="str">
        <f>IFERROR(IF(HD71="ACC"," ",IF('MAXES+CHART'!$D$16="lbs",MROUND(IF(HD71="SQUAT",'MAXES+CHART'!$D$17*HH71, IF(HD71="BENCH",'MAXES+CHART'!$D$18*HH71, IF(HD71="DEADLIFT",'MAXES+CHART'!$D$19*HH71,))),5),MROUND(IF(HD71="SQUAT",'MAXES+CHART'!$D$17*HH71, IF(HD71="BENCH",'MAXES+CHART'!$D$18*HH71, IF(HD71="DEADLIFT",'MAXES+CHART'!$D$19*HH71,))),2.5))),"")</f>
        <v xml:space="preserve"> </v>
      </c>
      <c r="HK71" s="95"/>
      <c r="HM71" s="201"/>
      <c r="HO71" s="57" t="str">
        <f t="shared" si="305"/>
        <v/>
      </c>
      <c r="HP71" s="57" t="str">
        <f t="shared" si="306"/>
        <v/>
      </c>
      <c r="HQ71" s="57" t="str">
        <f t="shared" si="307"/>
        <v/>
      </c>
      <c r="HR71" s="57" t="str">
        <f t="shared" si="308"/>
        <v/>
      </c>
      <c r="HS71" s="57" t="str">
        <f t="shared" si="309"/>
        <v/>
      </c>
      <c r="HT71" s="57" t="str">
        <f t="shared" si="310"/>
        <v/>
      </c>
    </row>
    <row r="72" spans="3:228" hidden="1" outlineLevel="2">
      <c r="C72" s="39"/>
      <c r="D72" s="58" t="str">
        <f t="shared" ref="D72:D75" si="404">$D$70</f>
        <v>ACC</v>
      </c>
      <c r="E72" s="91" t="str">
        <f t="shared" ref="E72:E75" si="405">$E71</f>
        <v>Bent Row</v>
      </c>
      <c r="F72" s="85"/>
      <c r="G72" s="76"/>
      <c r="H72" s="77"/>
      <c r="I72" s="76" t="str">
        <f>IF(D72="ACC"," ",IF('MAXES+CHART'!$D$16="lbs",MROUND(IF(D72="SQUAT",'MAXES+CHART'!$D$17*H72, IF(D72="BENCH",'MAXES+CHART'!$D$18*H72, IF(D72="DEADLIFT",'MAXES+CHART'!$D$19*H72,))),5),MROUND(IF(D72="SQUAT",'MAXES+CHART'!$D$17*H72, IF(D72="BENCH",'MAXES+CHART'!$D$18*H72, IF(D72="DEADLIFT",'MAXES+CHART'!$D$19*H72,))),2.5)))</f>
        <v xml:space="preserve"> </v>
      </c>
      <c r="K72" s="95"/>
      <c r="M72" s="202"/>
      <c r="O72" s="57" t="str">
        <f t="shared" si="245"/>
        <v/>
      </c>
      <c r="P72" s="57" t="str">
        <f t="shared" si="246"/>
        <v/>
      </c>
      <c r="Q72" s="57" t="str">
        <f t="shared" si="247"/>
        <v/>
      </c>
      <c r="R72" s="57" t="str">
        <f t="shared" si="248"/>
        <v/>
      </c>
      <c r="S72" s="57" t="str">
        <f t="shared" si="249"/>
        <v/>
      </c>
      <c r="T72" s="57" t="str">
        <f t="shared" si="250"/>
        <v/>
      </c>
      <c r="U72" s="39"/>
      <c r="V72" s="58" t="str">
        <f t="shared" ref="V72:V75" si="406">$V$70</f>
        <v>ACC</v>
      </c>
      <c r="W72" s="91" t="str">
        <f t="shared" si="383"/>
        <v>Bent Row</v>
      </c>
      <c r="X72" s="85" t="str">
        <f t="shared" si="312"/>
        <v/>
      </c>
      <c r="Y72" s="76" t="str">
        <f t="shared" si="313"/>
        <v/>
      </c>
      <c r="Z72" s="77" t="str">
        <f t="shared" si="314"/>
        <v/>
      </c>
      <c r="AA72" s="76" t="str">
        <f>IFERROR(IF(V72="ACC"," ",IF('MAXES+CHART'!$D$16="lbs",MROUND(IF(V72="SQUAT",'MAXES+CHART'!$D$17*Z72, IF(V72="BENCH",'MAXES+CHART'!$D$18*Z72, IF(V72="DEADLIFT",'MAXES+CHART'!$D$19*Z72,))),5),MROUND(IF(V72="SQUAT",'MAXES+CHART'!$D$17*Z72, IF(V72="BENCH",'MAXES+CHART'!$D$18*Z72, IF(V72="DEADLIFT",'MAXES+CHART'!$D$19*Z72,))),2.5))),"")</f>
        <v xml:space="preserve"> </v>
      </c>
      <c r="AC72" s="95"/>
      <c r="AE72" s="202"/>
      <c r="AG72" s="57" t="str">
        <f t="shared" si="11"/>
        <v/>
      </c>
      <c r="AH72" s="57" t="str">
        <f t="shared" si="12"/>
        <v/>
      </c>
      <c r="AI72" s="57" t="str">
        <f t="shared" si="13"/>
        <v/>
      </c>
      <c r="AJ72" s="57" t="str">
        <f t="shared" si="14"/>
        <v/>
      </c>
      <c r="AK72" s="57" t="str">
        <f t="shared" si="15"/>
        <v/>
      </c>
      <c r="AL72" s="57" t="str">
        <f t="shared" si="16"/>
        <v/>
      </c>
      <c r="AN72" s="39"/>
      <c r="AO72" s="58" t="str">
        <f t="shared" si="384"/>
        <v>ACC</v>
      </c>
      <c r="AP72" s="91" t="str">
        <f t="shared" si="385"/>
        <v>Bent Row</v>
      </c>
      <c r="AQ72" s="85" t="str">
        <f t="shared" si="317"/>
        <v/>
      </c>
      <c r="AR72" s="76" t="str">
        <f t="shared" si="318"/>
        <v/>
      </c>
      <c r="AS72" s="77" t="str">
        <f t="shared" si="319"/>
        <v/>
      </c>
      <c r="AT72" s="76" t="str">
        <f>IFERROR(IF(AO72="ACC"," ",IF('MAXES+CHART'!$D$16="lbs",MROUND(IF(AO72="SQUAT",'MAXES+CHART'!$D$17*AS72, IF(AO72="BENCH",'MAXES+CHART'!$D$18*AS72, IF(AO72="DEADLIFT",'MAXES+CHART'!$D$19*AS72,))),5),MROUND(IF(AO72="SQUAT",'MAXES+CHART'!$D$17*AS72, IF(AO72="BENCH",'MAXES+CHART'!$D$18*AS72, IF(AO72="DEADLIFT",'MAXES+CHART'!$D$19*AS72,))),2.5))),"")</f>
        <v xml:space="preserve"> </v>
      </c>
      <c r="AV72" s="95"/>
      <c r="AX72" s="202"/>
      <c r="AZ72" s="57" t="str">
        <f t="shared" si="251"/>
        <v/>
      </c>
      <c r="BA72" s="57" t="str">
        <f t="shared" si="252"/>
        <v/>
      </c>
      <c r="BB72" s="57" t="str">
        <f t="shared" si="253"/>
        <v/>
      </c>
      <c r="BC72" s="57" t="str">
        <f t="shared" si="254"/>
        <v/>
      </c>
      <c r="BD72" s="57" t="str">
        <f t="shared" si="255"/>
        <v/>
      </c>
      <c r="BE72" s="57" t="str">
        <f t="shared" si="256"/>
        <v/>
      </c>
      <c r="BG72" s="39"/>
      <c r="BH72" s="58" t="str">
        <f t="shared" si="386"/>
        <v>ACC</v>
      </c>
      <c r="BI72" s="91" t="str">
        <f t="shared" si="387"/>
        <v>Bent Row</v>
      </c>
      <c r="BJ72" s="85" t="str">
        <f t="shared" si="322"/>
        <v/>
      </c>
      <c r="BK72" s="76" t="str">
        <f t="shared" si="323"/>
        <v/>
      </c>
      <c r="BL72" s="77" t="str">
        <f t="shared" si="324"/>
        <v/>
      </c>
      <c r="BM72" s="76" t="str">
        <f>IFERROR(IF(BH72="ACC"," ",IF('MAXES+CHART'!$D$16="lbs",MROUND(IF(BH72="SQUAT",'MAXES+CHART'!$D$17*BL72, IF(BH72="BENCH",'MAXES+CHART'!$D$18*BL72, IF(BH72="DEADLIFT",'MAXES+CHART'!$D$19*BL72,))),5),MROUND(IF(BH72="SQUAT",'MAXES+CHART'!$D$17*BL72, IF(BH72="BENCH",'MAXES+CHART'!$D$18*BL72, IF(BH72="DEADLIFT",'MAXES+CHART'!$D$19*BL72,))),2.5))),"")</f>
        <v xml:space="preserve"> </v>
      </c>
      <c r="BO72" s="95"/>
      <c r="BQ72" s="202"/>
      <c r="BS72" s="57" t="str">
        <f t="shared" si="257"/>
        <v/>
      </c>
      <c r="BT72" s="57" t="str">
        <f t="shared" si="258"/>
        <v/>
      </c>
      <c r="BU72" s="57" t="str">
        <f t="shared" si="259"/>
        <v/>
      </c>
      <c r="BV72" s="57" t="str">
        <f t="shared" si="260"/>
        <v/>
      </c>
      <c r="BW72" s="57" t="str">
        <f t="shared" si="261"/>
        <v/>
      </c>
      <c r="BX72" s="57" t="str">
        <f t="shared" si="262"/>
        <v/>
      </c>
      <c r="CA72" s="39"/>
      <c r="CB72" s="58" t="str">
        <f t="shared" si="388"/>
        <v>ACC</v>
      </c>
      <c r="CC72" s="91" t="str">
        <f t="shared" si="389"/>
        <v>Bent Row</v>
      </c>
      <c r="CD72" s="85" t="str">
        <f t="shared" si="327"/>
        <v/>
      </c>
      <c r="CE72" s="76" t="str">
        <f t="shared" si="328"/>
        <v/>
      </c>
      <c r="CF72" s="77" t="str">
        <f t="shared" si="329"/>
        <v/>
      </c>
      <c r="CG72" s="76" t="str">
        <f>IFERROR(IF(CB72="ACC"," ",IF('MAXES+CHART'!$D$16="lbs",MROUND(IF(CB72="SQUAT",'MAXES+CHART'!$D$17*CF72, IF(CB72="BENCH",'MAXES+CHART'!$D$18*CF72, IF(CB72="DEADLIFT",'MAXES+CHART'!$D$19*CF72,))),5),MROUND(IF(CB72="SQUAT",'MAXES+CHART'!$D$17*CF72, IF(CB72="BENCH",'MAXES+CHART'!$D$18*CF72, IF(CB72="DEADLIFT",'MAXES+CHART'!$D$19*CF72,))),2.5))),"")</f>
        <v xml:space="preserve"> </v>
      </c>
      <c r="CI72" s="95"/>
      <c r="CK72" s="202"/>
      <c r="CM72" s="57" t="str">
        <f t="shared" si="263"/>
        <v/>
      </c>
      <c r="CN72" s="57" t="str">
        <f t="shared" si="264"/>
        <v/>
      </c>
      <c r="CO72" s="57" t="str">
        <f t="shared" si="265"/>
        <v/>
      </c>
      <c r="CP72" s="57" t="str">
        <f t="shared" si="266"/>
        <v/>
      </c>
      <c r="CQ72" s="57" t="str">
        <f t="shared" si="267"/>
        <v/>
      </c>
      <c r="CR72" s="57" t="str">
        <f t="shared" si="268"/>
        <v/>
      </c>
      <c r="CS72" s="39"/>
      <c r="CT72" s="58" t="str">
        <f t="shared" si="390"/>
        <v>ACC</v>
      </c>
      <c r="CU72" s="91" t="str">
        <f t="shared" si="391"/>
        <v>Bent Row</v>
      </c>
      <c r="CV72" s="85" t="str">
        <f t="shared" si="52"/>
        <v/>
      </c>
      <c r="CW72" s="76" t="str">
        <f t="shared" si="53"/>
        <v/>
      </c>
      <c r="CX72" s="77" t="str">
        <f t="shared" si="54"/>
        <v/>
      </c>
      <c r="CY72" s="76" t="str">
        <f>IFERROR(IF(CT72="ACC"," ",IF('MAXES+CHART'!$D$16="lbs",MROUND(IF(CT72="SQUAT",'MAXES+CHART'!$D$17*CX72, IF(CT72="BENCH",'MAXES+CHART'!$D$18*CX72, IF(CT72="DEADLIFT",'MAXES+CHART'!$D$19*CX72,))),5),MROUND(IF(CT72="SQUAT",'MAXES+CHART'!$D$17*CX72, IF(CT72="BENCH",'MAXES+CHART'!$D$18*CX72, IF(CT72="DEADLIFT",'MAXES+CHART'!$D$19*CX72,))),2.5))),"")</f>
        <v xml:space="preserve"> </v>
      </c>
      <c r="DA72" s="95"/>
      <c r="DC72" s="202"/>
      <c r="DE72" s="57" t="str">
        <f t="shared" si="269"/>
        <v/>
      </c>
      <c r="DF72" s="57" t="str">
        <f t="shared" si="270"/>
        <v/>
      </c>
      <c r="DG72" s="57" t="str">
        <f t="shared" si="271"/>
        <v/>
      </c>
      <c r="DH72" s="57" t="str">
        <f t="shared" si="272"/>
        <v/>
      </c>
      <c r="DI72" s="57" t="str">
        <f t="shared" si="273"/>
        <v/>
      </c>
      <c r="DJ72" s="57" t="str">
        <f t="shared" si="274"/>
        <v/>
      </c>
      <c r="DL72" s="39"/>
      <c r="DM72" s="58" t="str">
        <f t="shared" si="392"/>
        <v>ACC</v>
      </c>
      <c r="DN72" s="91" t="str">
        <f t="shared" si="393"/>
        <v>Bent Row</v>
      </c>
      <c r="DO72" s="85" t="str">
        <f t="shared" si="63"/>
        <v/>
      </c>
      <c r="DP72" s="76" t="str">
        <f t="shared" si="64"/>
        <v/>
      </c>
      <c r="DQ72" s="77" t="str">
        <f t="shared" si="65"/>
        <v/>
      </c>
      <c r="DR72" s="76" t="str">
        <f>IFERROR(IF(DM72="ACC"," ",IF('MAXES+CHART'!$D$16="lbs",MROUND(IF(DM72="SQUAT",'MAXES+CHART'!$D$17*DQ72, IF(DM72="BENCH",'MAXES+CHART'!$D$18*DQ72, IF(DM72="DEADLIFT",'MAXES+CHART'!$D$19*DQ72,))),5),MROUND(IF(DM72="SQUAT",'MAXES+CHART'!$D$17*DQ72, IF(DM72="BENCH",'MAXES+CHART'!$D$18*DQ72, IF(DM72="DEADLIFT",'MAXES+CHART'!$D$19*DQ72,))),2.5))),"")</f>
        <v xml:space="preserve"> </v>
      </c>
      <c r="DT72" s="95"/>
      <c r="DV72" s="202"/>
      <c r="DX72" s="57" t="str">
        <f t="shared" si="275"/>
        <v/>
      </c>
      <c r="DY72" s="57" t="str">
        <f t="shared" si="276"/>
        <v/>
      </c>
      <c r="DZ72" s="57" t="str">
        <f t="shared" si="277"/>
        <v/>
      </c>
      <c r="EA72" s="57" t="str">
        <f t="shared" si="278"/>
        <v/>
      </c>
      <c r="EB72" s="57" t="str">
        <f t="shared" si="279"/>
        <v/>
      </c>
      <c r="EC72" s="57" t="str">
        <f t="shared" si="280"/>
        <v/>
      </c>
      <c r="EE72" s="39"/>
      <c r="EF72" s="58" t="str">
        <f t="shared" si="394"/>
        <v>ACC</v>
      </c>
      <c r="EG72" s="91" t="str">
        <f t="shared" si="395"/>
        <v>Bent Row</v>
      </c>
      <c r="EH72" s="85" t="str">
        <f t="shared" si="125"/>
        <v/>
      </c>
      <c r="EI72" s="76" t="str">
        <f t="shared" si="126"/>
        <v/>
      </c>
      <c r="EJ72" s="77" t="str">
        <f t="shared" si="127"/>
        <v/>
      </c>
      <c r="EK72" s="76" t="str">
        <f>IFERROR(IF(EF72="ACC"," ",IF('MAXES+CHART'!$D$16="lbs",MROUND(IF(EF72="SQUAT",'MAXES+CHART'!$D$17*EJ72, IF(EF72="BENCH",'MAXES+CHART'!$D$18*EJ72, IF(EF72="DEADLIFT",'MAXES+CHART'!$D$19*EJ72,))),5),MROUND(IF(EF72="SQUAT",'MAXES+CHART'!$D$17*EJ72, IF(EF72="BENCH",'MAXES+CHART'!$D$18*EJ72, IF(EF72="DEADLIFT",'MAXES+CHART'!$D$19*EJ72,))),2.5))),"")</f>
        <v xml:space="preserve"> </v>
      </c>
      <c r="EM72" s="95"/>
      <c r="EO72" s="202"/>
      <c r="EQ72" s="57" t="str">
        <f t="shared" si="281"/>
        <v/>
      </c>
      <c r="ER72" s="57" t="str">
        <f t="shared" si="282"/>
        <v/>
      </c>
      <c r="ES72" s="57" t="str">
        <f t="shared" si="283"/>
        <v/>
      </c>
      <c r="ET72" s="57" t="str">
        <f t="shared" si="284"/>
        <v/>
      </c>
      <c r="EU72" s="57" t="str">
        <f t="shared" si="285"/>
        <v/>
      </c>
      <c r="EV72" s="57" t="str">
        <f t="shared" si="286"/>
        <v/>
      </c>
      <c r="EY72" s="39"/>
      <c r="EZ72" s="58" t="str">
        <f t="shared" si="396"/>
        <v>ACC</v>
      </c>
      <c r="FA72" s="91">
        <f t="shared" si="397"/>
        <v>0</v>
      </c>
      <c r="FB72" s="85" t="str">
        <f t="shared" si="338"/>
        <v/>
      </c>
      <c r="FC72" s="76" t="str">
        <f t="shared" si="339"/>
        <v/>
      </c>
      <c r="FD72" s="77" t="str">
        <f t="shared" si="340"/>
        <v/>
      </c>
      <c r="FE72" s="76" t="str">
        <f>IFERROR(IF(EZ72="ACC"," ",IF('MAXES+CHART'!$D$16="lbs",MROUND(IF(EZ72="SQUAT",'MAXES+CHART'!$D$17*FD72, IF(EZ72="BENCH",'MAXES+CHART'!$D$18*FD72, IF(EZ72="DEADLIFT",'MAXES+CHART'!$D$19*FD72,))),5),MROUND(IF(EZ72="SQUAT",'MAXES+CHART'!$D$17*FD72, IF(EZ72="BENCH",'MAXES+CHART'!$D$18*FD72, IF(EZ72="DEADLIFT",'MAXES+CHART'!$D$19*FD72,))),2.5))),"")</f>
        <v xml:space="preserve"> </v>
      </c>
      <c r="FG72" s="124"/>
      <c r="FI72" s="208"/>
      <c r="FK72" s="57" t="str">
        <f t="shared" si="287"/>
        <v/>
      </c>
      <c r="FL72" s="57" t="str">
        <f t="shared" si="288"/>
        <v/>
      </c>
      <c r="FM72" s="57" t="str">
        <f t="shared" si="289"/>
        <v/>
      </c>
      <c r="FN72" s="57" t="str">
        <f t="shared" si="290"/>
        <v/>
      </c>
      <c r="FO72" s="57" t="str">
        <f t="shared" si="291"/>
        <v/>
      </c>
      <c r="FP72" s="57" t="str">
        <f t="shared" si="292"/>
        <v/>
      </c>
      <c r="FQ72" s="39"/>
      <c r="FR72" s="58" t="str">
        <f t="shared" si="398"/>
        <v>ACC</v>
      </c>
      <c r="FS72" s="91" t="str">
        <f t="shared" si="399"/>
        <v/>
      </c>
      <c r="FT72" s="85" t="str">
        <f t="shared" si="93"/>
        <v/>
      </c>
      <c r="FU72" s="76" t="str">
        <f t="shared" si="94"/>
        <v/>
      </c>
      <c r="FV72" s="77" t="str">
        <f t="shared" si="95"/>
        <v/>
      </c>
      <c r="FW72" s="76" t="str">
        <f>IFERROR(IF(FR72="ACC"," ",IF('MAXES+CHART'!$D$16="lbs",MROUND(IF(FR72="SQUAT",'MAXES+CHART'!$D$17*FV72, IF(FR72="BENCH",'MAXES+CHART'!$D$18*FV72, IF(FR72="DEADLIFT",'MAXES+CHART'!$D$19*FV72,))),5),MROUND(IF(FR72="SQUAT",'MAXES+CHART'!$D$17*FV72, IF(FR72="BENCH",'MAXES+CHART'!$D$18*FV72, IF(FR72="DEADLIFT",'MAXES+CHART'!$D$19*FV72,))),2.5))),"")</f>
        <v xml:space="preserve"> </v>
      </c>
      <c r="FY72" s="95"/>
      <c r="GA72" s="202"/>
      <c r="GC72" s="57" t="str">
        <f t="shared" si="293"/>
        <v/>
      </c>
      <c r="GD72" s="57" t="str">
        <f t="shared" si="294"/>
        <v/>
      </c>
      <c r="GE72" s="57" t="str">
        <f t="shared" si="295"/>
        <v/>
      </c>
      <c r="GF72" s="57" t="str">
        <f t="shared" si="296"/>
        <v/>
      </c>
      <c r="GG72" s="57" t="str">
        <f t="shared" si="297"/>
        <v/>
      </c>
      <c r="GH72" s="57" t="str">
        <f t="shared" si="298"/>
        <v/>
      </c>
      <c r="GJ72" s="39"/>
      <c r="GK72" s="58" t="str">
        <f t="shared" si="400"/>
        <v>ACC</v>
      </c>
      <c r="GL72" s="91" t="str">
        <f t="shared" si="401"/>
        <v/>
      </c>
      <c r="GM72" s="85" t="str">
        <f t="shared" si="104"/>
        <v/>
      </c>
      <c r="GN72" s="76" t="str">
        <f t="shared" si="105"/>
        <v/>
      </c>
      <c r="GO72" s="77" t="str">
        <f t="shared" si="106"/>
        <v/>
      </c>
      <c r="GP72" s="76" t="str">
        <f>IFERROR(IF(GK72="ACC"," ",IF('MAXES+CHART'!$D$16="lbs",MROUND(IF(GK72="SQUAT",'MAXES+CHART'!$D$17*GO72, IF(GK72="BENCH",'MAXES+CHART'!$D$18*GO72, IF(GK72="DEADLIFT",'MAXES+CHART'!$D$19*GO72,))),5),MROUND(IF(GK72="SQUAT",'MAXES+CHART'!$D$17*GO72, IF(GK72="BENCH",'MAXES+CHART'!$D$18*GO72, IF(GK72="DEADLIFT",'MAXES+CHART'!$D$19*GO72,))),2.5))),"")</f>
        <v xml:space="preserve"> </v>
      </c>
      <c r="GR72" s="95"/>
      <c r="GT72" s="202"/>
      <c r="GV72" s="57" t="str">
        <f t="shared" si="299"/>
        <v/>
      </c>
      <c r="GW72" s="57" t="str">
        <f t="shared" si="300"/>
        <v/>
      </c>
      <c r="GX72" s="57" t="str">
        <f t="shared" si="301"/>
        <v/>
      </c>
      <c r="GY72" s="57" t="str">
        <f t="shared" si="302"/>
        <v/>
      </c>
      <c r="GZ72" s="57" t="str">
        <f t="shared" si="303"/>
        <v/>
      </c>
      <c r="HA72" s="57" t="str">
        <f t="shared" si="304"/>
        <v/>
      </c>
      <c r="HC72" s="39"/>
      <c r="HD72" s="58" t="str">
        <f t="shared" si="402"/>
        <v>ACC</v>
      </c>
      <c r="HE72" s="91" t="str">
        <f t="shared" si="403"/>
        <v/>
      </c>
      <c r="HF72" s="85" t="str">
        <f t="shared" si="115"/>
        <v/>
      </c>
      <c r="HG72" s="76" t="str">
        <f t="shared" si="116"/>
        <v/>
      </c>
      <c r="HH72" s="77" t="str">
        <f t="shared" si="117"/>
        <v/>
      </c>
      <c r="HI72" s="76" t="str">
        <f>IFERROR(IF(HD72="ACC"," ",IF('MAXES+CHART'!$D$16="lbs",MROUND(IF(HD72="SQUAT",'MAXES+CHART'!$D$17*HH72, IF(HD72="BENCH",'MAXES+CHART'!$D$18*HH72, IF(HD72="DEADLIFT",'MAXES+CHART'!$D$19*HH72,))),5),MROUND(IF(HD72="SQUAT",'MAXES+CHART'!$D$17*HH72, IF(HD72="BENCH",'MAXES+CHART'!$D$18*HH72, IF(HD72="DEADLIFT",'MAXES+CHART'!$D$19*HH72,))),2.5))),"")</f>
        <v xml:space="preserve"> </v>
      </c>
      <c r="HK72" s="95"/>
      <c r="HM72" s="202"/>
      <c r="HO72" s="57" t="str">
        <f t="shared" si="305"/>
        <v/>
      </c>
      <c r="HP72" s="57" t="str">
        <f t="shared" si="306"/>
        <v/>
      </c>
      <c r="HQ72" s="57" t="str">
        <f t="shared" si="307"/>
        <v/>
      </c>
      <c r="HR72" s="57" t="str">
        <f t="shared" si="308"/>
        <v/>
      </c>
      <c r="HS72" s="57" t="str">
        <f t="shared" si="309"/>
        <v/>
      </c>
      <c r="HT72" s="57" t="str">
        <f t="shared" si="310"/>
        <v/>
      </c>
    </row>
    <row r="73" spans="3:228" hidden="1" outlineLevel="2">
      <c r="C73" s="39"/>
      <c r="D73" s="58" t="str">
        <f t="shared" si="404"/>
        <v>ACC</v>
      </c>
      <c r="E73" s="90" t="str">
        <f t="shared" si="405"/>
        <v>Bent Row</v>
      </c>
      <c r="F73" s="86"/>
      <c r="G73" s="78"/>
      <c r="H73" s="79"/>
      <c r="I73" s="78" t="str">
        <f>IF(D73="ACC"," ",IF('MAXES+CHART'!$D$16="lbs",MROUND(IF(D73="SQUAT",'MAXES+CHART'!$D$17*H73, IF(D73="BENCH",'MAXES+CHART'!$D$18*H73, IF(D73="DEADLIFT",'MAXES+CHART'!$D$19*H73,))),5),MROUND(IF(D73="SQUAT",'MAXES+CHART'!$D$17*H73, IF(D73="BENCH",'MAXES+CHART'!$D$18*H73, IF(D73="DEADLIFT",'MAXES+CHART'!$D$19*H73,))),2.5)))</f>
        <v xml:space="preserve"> </v>
      </c>
      <c r="K73" s="95"/>
      <c r="M73" s="117"/>
      <c r="O73" s="57" t="str">
        <f t="shared" si="245"/>
        <v/>
      </c>
      <c r="P73" s="57" t="str">
        <f t="shared" si="246"/>
        <v/>
      </c>
      <c r="Q73" s="57" t="str">
        <f t="shared" si="247"/>
        <v/>
      </c>
      <c r="R73" s="57" t="str">
        <f t="shared" si="248"/>
        <v/>
      </c>
      <c r="S73" s="57" t="str">
        <f t="shared" si="249"/>
        <v/>
      </c>
      <c r="T73" s="57" t="str">
        <f t="shared" si="250"/>
        <v/>
      </c>
      <c r="U73" s="39"/>
      <c r="V73" s="58" t="str">
        <f t="shared" si="406"/>
        <v>ACC</v>
      </c>
      <c r="W73" s="90" t="str">
        <f t="shared" si="383"/>
        <v>Bent Row</v>
      </c>
      <c r="X73" s="86" t="str">
        <f t="shared" si="312"/>
        <v/>
      </c>
      <c r="Y73" s="78" t="str">
        <f t="shared" si="313"/>
        <v/>
      </c>
      <c r="Z73" s="79" t="str">
        <f t="shared" si="314"/>
        <v/>
      </c>
      <c r="AA73" s="78" t="str">
        <f>IFERROR(IF(V73="ACC"," ",IF('MAXES+CHART'!$D$16="lbs",MROUND(IF(V73="SQUAT",'MAXES+CHART'!$D$17*Z73, IF(V73="BENCH",'MAXES+CHART'!$D$18*Z73, IF(V73="DEADLIFT",'MAXES+CHART'!$D$19*Z73,))),5),MROUND(IF(V73="SQUAT",'MAXES+CHART'!$D$17*Z73, IF(V73="BENCH",'MAXES+CHART'!$D$18*Z73, IF(V73="DEADLIFT",'MAXES+CHART'!$D$19*Z73,))),2.5))),"")</f>
        <v xml:space="preserve"> </v>
      </c>
      <c r="AC73" s="95"/>
      <c r="AE73" s="117"/>
      <c r="AG73" s="57" t="str">
        <f t="shared" si="11"/>
        <v/>
      </c>
      <c r="AH73" s="57" t="str">
        <f t="shared" si="12"/>
        <v/>
      </c>
      <c r="AI73" s="57" t="str">
        <f t="shared" si="13"/>
        <v/>
      </c>
      <c r="AJ73" s="57" t="str">
        <f t="shared" si="14"/>
        <v/>
      </c>
      <c r="AK73" s="57" t="str">
        <f t="shared" si="15"/>
        <v/>
      </c>
      <c r="AL73" s="57" t="str">
        <f t="shared" si="16"/>
        <v/>
      </c>
      <c r="AN73" s="39"/>
      <c r="AO73" s="58" t="str">
        <f t="shared" si="384"/>
        <v>ACC</v>
      </c>
      <c r="AP73" s="90" t="str">
        <f t="shared" si="385"/>
        <v>Bent Row</v>
      </c>
      <c r="AQ73" s="86" t="str">
        <f t="shared" si="317"/>
        <v/>
      </c>
      <c r="AR73" s="78" t="str">
        <f t="shared" si="318"/>
        <v/>
      </c>
      <c r="AS73" s="79" t="str">
        <f t="shared" si="319"/>
        <v/>
      </c>
      <c r="AT73" s="78" t="str">
        <f>IFERROR(IF(AO73="ACC"," ",IF('MAXES+CHART'!$D$16="lbs",MROUND(IF(AO73="SQUAT",'MAXES+CHART'!$D$17*AS73, IF(AO73="BENCH",'MAXES+CHART'!$D$18*AS73, IF(AO73="DEADLIFT",'MAXES+CHART'!$D$19*AS73,))),5),MROUND(IF(AO73="SQUAT",'MAXES+CHART'!$D$17*AS73, IF(AO73="BENCH",'MAXES+CHART'!$D$18*AS73, IF(AO73="DEADLIFT",'MAXES+CHART'!$D$19*AS73,))),2.5))),"")</f>
        <v xml:space="preserve"> </v>
      </c>
      <c r="AV73" s="95"/>
      <c r="AX73" s="117"/>
      <c r="AZ73" s="57" t="str">
        <f t="shared" si="251"/>
        <v/>
      </c>
      <c r="BA73" s="57" t="str">
        <f t="shared" si="252"/>
        <v/>
      </c>
      <c r="BB73" s="57" t="str">
        <f t="shared" si="253"/>
        <v/>
      </c>
      <c r="BC73" s="57" t="str">
        <f t="shared" si="254"/>
        <v/>
      </c>
      <c r="BD73" s="57" t="str">
        <f t="shared" si="255"/>
        <v/>
      </c>
      <c r="BE73" s="57" t="str">
        <f t="shared" si="256"/>
        <v/>
      </c>
      <c r="BG73" s="39"/>
      <c r="BH73" s="58" t="str">
        <f t="shared" si="386"/>
        <v>ACC</v>
      </c>
      <c r="BI73" s="90" t="str">
        <f t="shared" si="387"/>
        <v>Bent Row</v>
      </c>
      <c r="BJ73" s="86" t="str">
        <f t="shared" si="322"/>
        <v/>
      </c>
      <c r="BK73" s="78" t="str">
        <f t="shared" si="323"/>
        <v/>
      </c>
      <c r="BL73" s="79" t="str">
        <f t="shared" si="324"/>
        <v/>
      </c>
      <c r="BM73" s="78" t="str">
        <f>IFERROR(IF(BH73="ACC"," ",IF('MAXES+CHART'!$D$16="lbs",MROUND(IF(BH73="SQUAT",'MAXES+CHART'!$D$17*BL73, IF(BH73="BENCH",'MAXES+CHART'!$D$18*BL73, IF(BH73="DEADLIFT",'MAXES+CHART'!$D$19*BL73,))),5),MROUND(IF(BH73="SQUAT",'MAXES+CHART'!$D$17*BL73, IF(BH73="BENCH",'MAXES+CHART'!$D$18*BL73, IF(BH73="DEADLIFT",'MAXES+CHART'!$D$19*BL73,))),2.5))),"")</f>
        <v xml:space="preserve"> </v>
      </c>
      <c r="BO73" s="95"/>
      <c r="BQ73" s="117"/>
      <c r="BS73" s="57" t="str">
        <f t="shared" si="257"/>
        <v/>
      </c>
      <c r="BT73" s="57" t="str">
        <f t="shared" si="258"/>
        <v/>
      </c>
      <c r="BU73" s="57" t="str">
        <f t="shared" si="259"/>
        <v/>
      </c>
      <c r="BV73" s="57" t="str">
        <f t="shared" si="260"/>
        <v/>
      </c>
      <c r="BW73" s="57" t="str">
        <f t="shared" si="261"/>
        <v/>
      </c>
      <c r="BX73" s="57" t="str">
        <f t="shared" si="262"/>
        <v/>
      </c>
      <c r="CA73" s="39"/>
      <c r="CB73" s="58" t="str">
        <f t="shared" si="388"/>
        <v>ACC</v>
      </c>
      <c r="CC73" s="90" t="str">
        <f t="shared" si="389"/>
        <v>Bent Row</v>
      </c>
      <c r="CD73" s="86" t="str">
        <f t="shared" si="327"/>
        <v/>
      </c>
      <c r="CE73" s="78" t="str">
        <f t="shared" si="328"/>
        <v/>
      </c>
      <c r="CF73" s="79" t="str">
        <f t="shared" si="329"/>
        <v/>
      </c>
      <c r="CG73" s="78" t="str">
        <f>IFERROR(IF(CB73="ACC"," ",IF('MAXES+CHART'!$D$16="lbs",MROUND(IF(CB73="SQUAT",'MAXES+CHART'!$D$17*CF73, IF(CB73="BENCH",'MAXES+CHART'!$D$18*CF73, IF(CB73="DEADLIFT",'MAXES+CHART'!$D$19*CF73,))),5),MROUND(IF(CB73="SQUAT",'MAXES+CHART'!$D$17*CF73, IF(CB73="BENCH",'MAXES+CHART'!$D$18*CF73, IF(CB73="DEADLIFT",'MAXES+CHART'!$D$19*CF73,))),2.5))),"")</f>
        <v xml:space="preserve"> </v>
      </c>
      <c r="CI73" s="95"/>
      <c r="CK73" s="117"/>
      <c r="CM73" s="57" t="str">
        <f t="shared" si="263"/>
        <v/>
      </c>
      <c r="CN73" s="57" t="str">
        <f t="shared" si="264"/>
        <v/>
      </c>
      <c r="CO73" s="57" t="str">
        <f t="shared" si="265"/>
        <v/>
      </c>
      <c r="CP73" s="57" t="str">
        <f t="shared" si="266"/>
        <v/>
      </c>
      <c r="CQ73" s="57" t="str">
        <f t="shared" si="267"/>
        <v/>
      </c>
      <c r="CR73" s="57" t="str">
        <f t="shared" si="268"/>
        <v/>
      </c>
      <c r="CS73" s="39"/>
      <c r="CT73" s="58" t="str">
        <f t="shared" si="390"/>
        <v>ACC</v>
      </c>
      <c r="CU73" s="90" t="str">
        <f t="shared" si="391"/>
        <v>Bent Row</v>
      </c>
      <c r="CV73" s="86" t="str">
        <f t="shared" si="52"/>
        <v/>
      </c>
      <c r="CW73" s="78" t="str">
        <f t="shared" si="53"/>
        <v/>
      </c>
      <c r="CX73" s="79" t="str">
        <f t="shared" si="54"/>
        <v/>
      </c>
      <c r="CY73" s="78" t="str">
        <f>IFERROR(IF(CT73="ACC"," ",IF('MAXES+CHART'!$D$16="lbs",MROUND(IF(CT73="SQUAT",'MAXES+CHART'!$D$17*CX73, IF(CT73="BENCH",'MAXES+CHART'!$D$18*CX73, IF(CT73="DEADLIFT",'MAXES+CHART'!$D$19*CX73,))),5),MROUND(IF(CT73="SQUAT",'MAXES+CHART'!$D$17*CX73, IF(CT73="BENCH",'MAXES+CHART'!$D$18*CX73, IF(CT73="DEADLIFT",'MAXES+CHART'!$D$19*CX73,))),2.5))),"")</f>
        <v xml:space="preserve"> </v>
      </c>
      <c r="DA73" s="95"/>
      <c r="DC73" s="117"/>
      <c r="DE73" s="57" t="str">
        <f t="shared" si="269"/>
        <v/>
      </c>
      <c r="DF73" s="57" t="str">
        <f t="shared" si="270"/>
        <v/>
      </c>
      <c r="DG73" s="57" t="str">
        <f t="shared" si="271"/>
        <v/>
      </c>
      <c r="DH73" s="57" t="str">
        <f t="shared" si="272"/>
        <v/>
      </c>
      <c r="DI73" s="57" t="str">
        <f t="shared" si="273"/>
        <v/>
      </c>
      <c r="DJ73" s="57" t="str">
        <f t="shared" si="274"/>
        <v/>
      </c>
      <c r="DL73" s="39"/>
      <c r="DM73" s="58" t="str">
        <f t="shared" si="392"/>
        <v>ACC</v>
      </c>
      <c r="DN73" s="90" t="str">
        <f t="shared" si="393"/>
        <v>Bent Row</v>
      </c>
      <c r="DO73" s="86" t="str">
        <f t="shared" si="63"/>
        <v/>
      </c>
      <c r="DP73" s="78" t="str">
        <f t="shared" si="64"/>
        <v/>
      </c>
      <c r="DQ73" s="79" t="str">
        <f t="shared" si="65"/>
        <v/>
      </c>
      <c r="DR73" s="78" t="str">
        <f>IFERROR(IF(DM73="ACC"," ",IF('MAXES+CHART'!$D$16="lbs",MROUND(IF(DM73="SQUAT",'MAXES+CHART'!$D$17*DQ73, IF(DM73="BENCH",'MAXES+CHART'!$D$18*DQ73, IF(DM73="DEADLIFT",'MAXES+CHART'!$D$19*DQ73,))),5),MROUND(IF(DM73="SQUAT",'MAXES+CHART'!$D$17*DQ73, IF(DM73="BENCH",'MAXES+CHART'!$D$18*DQ73, IF(DM73="DEADLIFT",'MAXES+CHART'!$D$19*DQ73,))),2.5))),"")</f>
        <v xml:space="preserve"> </v>
      </c>
      <c r="DT73" s="95"/>
      <c r="DV73" s="117"/>
      <c r="DX73" s="57" t="str">
        <f t="shared" si="275"/>
        <v/>
      </c>
      <c r="DY73" s="57" t="str">
        <f t="shared" si="276"/>
        <v/>
      </c>
      <c r="DZ73" s="57" t="str">
        <f t="shared" si="277"/>
        <v/>
      </c>
      <c r="EA73" s="57" t="str">
        <f t="shared" si="278"/>
        <v/>
      </c>
      <c r="EB73" s="57" t="str">
        <f t="shared" si="279"/>
        <v/>
      </c>
      <c r="EC73" s="57" t="str">
        <f t="shared" si="280"/>
        <v/>
      </c>
      <c r="EE73" s="39"/>
      <c r="EF73" s="58" t="str">
        <f t="shared" si="394"/>
        <v>ACC</v>
      </c>
      <c r="EG73" s="90" t="str">
        <f t="shared" si="395"/>
        <v>Bent Row</v>
      </c>
      <c r="EH73" s="86" t="str">
        <f t="shared" si="125"/>
        <v/>
      </c>
      <c r="EI73" s="78" t="str">
        <f t="shared" si="126"/>
        <v/>
      </c>
      <c r="EJ73" s="79" t="str">
        <f t="shared" si="127"/>
        <v/>
      </c>
      <c r="EK73" s="78" t="str">
        <f>IFERROR(IF(EF73="ACC"," ",IF('MAXES+CHART'!$D$16="lbs",MROUND(IF(EF73="SQUAT",'MAXES+CHART'!$D$17*EJ73, IF(EF73="BENCH",'MAXES+CHART'!$D$18*EJ73, IF(EF73="DEADLIFT",'MAXES+CHART'!$D$19*EJ73,))),5),MROUND(IF(EF73="SQUAT",'MAXES+CHART'!$D$17*EJ73, IF(EF73="BENCH",'MAXES+CHART'!$D$18*EJ73, IF(EF73="DEADLIFT",'MAXES+CHART'!$D$19*EJ73,))),2.5))),"")</f>
        <v xml:space="preserve"> </v>
      </c>
      <c r="EM73" s="95"/>
      <c r="EO73" s="117"/>
      <c r="EQ73" s="57" t="str">
        <f t="shared" si="281"/>
        <v/>
      </c>
      <c r="ER73" s="57" t="str">
        <f t="shared" si="282"/>
        <v/>
      </c>
      <c r="ES73" s="57" t="str">
        <f t="shared" si="283"/>
        <v/>
      </c>
      <c r="ET73" s="57" t="str">
        <f t="shared" si="284"/>
        <v/>
      </c>
      <c r="EU73" s="57" t="str">
        <f t="shared" si="285"/>
        <v/>
      </c>
      <c r="EV73" s="57" t="str">
        <f t="shared" si="286"/>
        <v/>
      </c>
      <c r="EY73" s="39"/>
      <c r="EZ73" s="58" t="str">
        <f t="shared" si="396"/>
        <v>ACC</v>
      </c>
      <c r="FA73" s="90">
        <f t="shared" si="397"/>
        <v>0</v>
      </c>
      <c r="FB73" s="86" t="str">
        <f t="shared" si="338"/>
        <v/>
      </c>
      <c r="FC73" s="78" t="str">
        <f t="shared" si="339"/>
        <v/>
      </c>
      <c r="FD73" s="79" t="str">
        <f t="shared" si="340"/>
        <v/>
      </c>
      <c r="FE73" s="78" t="str">
        <f>IFERROR(IF(EZ73="ACC"," ",IF('MAXES+CHART'!$D$16="lbs",MROUND(IF(EZ73="SQUAT",'MAXES+CHART'!$D$17*FD73, IF(EZ73="BENCH",'MAXES+CHART'!$D$18*FD73, IF(EZ73="DEADLIFT",'MAXES+CHART'!$D$19*FD73,))),5),MROUND(IF(EZ73="SQUAT",'MAXES+CHART'!$D$17*FD73, IF(EZ73="BENCH",'MAXES+CHART'!$D$18*FD73, IF(EZ73="DEADLIFT",'MAXES+CHART'!$D$19*FD73,))),2.5))),"")</f>
        <v xml:space="preserve"> </v>
      </c>
      <c r="FG73" s="124"/>
      <c r="FI73" s="117"/>
      <c r="FK73" s="57" t="str">
        <f t="shared" si="287"/>
        <v/>
      </c>
      <c r="FL73" s="57" t="str">
        <f t="shared" si="288"/>
        <v/>
      </c>
      <c r="FM73" s="57" t="str">
        <f t="shared" si="289"/>
        <v/>
      </c>
      <c r="FN73" s="57" t="str">
        <f t="shared" si="290"/>
        <v/>
      </c>
      <c r="FO73" s="57" t="str">
        <f t="shared" si="291"/>
        <v/>
      </c>
      <c r="FP73" s="57" t="str">
        <f t="shared" si="292"/>
        <v/>
      </c>
      <c r="FQ73" s="39"/>
      <c r="FR73" s="58" t="str">
        <f t="shared" si="398"/>
        <v>ACC</v>
      </c>
      <c r="FS73" s="90" t="str">
        <f t="shared" si="399"/>
        <v/>
      </c>
      <c r="FT73" s="86" t="str">
        <f t="shared" si="93"/>
        <v/>
      </c>
      <c r="FU73" s="78" t="str">
        <f t="shared" si="94"/>
        <v/>
      </c>
      <c r="FV73" s="79" t="str">
        <f t="shared" si="95"/>
        <v/>
      </c>
      <c r="FW73" s="78" t="str">
        <f>IFERROR(IF(FR73="ACC"," ",IF('MAXES+CHART'!$D$16="lbs",MROUND(IF(FR73="SQUAT",'MAXES+CHART'!$D$17*FV73, IF(FR73="BENCH",'MAXES+CHART'!$D$18*FV73, IF(FR73="DEADLIFT",'MAXES+CHART'!$D$19*FV73,))),5),MROUND(IF(FR73="SQUAT",'MAXES+CHART'!$D$17*FV73, IF(FR73="BENCH",'MAXES+CHART'!$D$18*FV73, IF(FR73="DEADLIFT",'MAXES+CHART'!$D$19*FV73,))),2.5))),"")</f>
        <v xml:space="preserve"> </v>
      </c>
      <c r="FY73" s="95"/>
      <c r="GA73" s="117"/>
      <c r="GC73" s="57" t="str">
        <f t="shared" si="293"/>
        <v/>
      </c>
      <c r="GD73" s="57" t="str">
        <f t="shared" si="294"/>
        <v/>
      </c>
      <c r="GE73" s="57" t="str">
        <f t="shared" si="295"/>
        <v/>
      </c>
      <c r="GF73" s="57" t="str">
        <f t="shared" si="296"/>
        <v/>
      </c>
      <c r="GG73" s="57" t="str">
        <f t="shared" si="297"/>
        <v/>
      </c>
      <c r="GH73" s="57" t="str">
        <f t="shared" si="298"/>
        <v/>
      </c>
      <c r="GJ73" s="39"/>
      <c r="GK73" s="58" t="str">
        <f t="shared" si="400"/>
        <v>ACC</v>
      </c>
      <c r="GL73" s="90" t="str">
        <f t="shared" si="401"/>
        <v/>
      </c>
      <c r="GM73" s="86" t="str">
        <f t="shared" si="104"/>
        <v/>
      </c>
      <c r="GN73" s="78" t="str">
        <f t="shared" si="105"/>
        <v/>
      </c>
      <c r="GO73" s="79" t="str">
        <f t="shared" si="106"/>
        <v/>
      </c>
      <c r="GP73" s="78" t="str">
        <f>IFERROR(IF(GK73="ACC"," ",IF('MAXES+CHART'!$D$16="lbs",MROUND(IF(GK73="SQUAT",'MAXES+CHART'!$D$17*GO73, IF(GK73="BENCH",'MAXES+CHART'!$D$18*GO73, IF(GK73="DEADLIFT",'MAXES+CHART'!$D$19*GO73,))),5),MROUND(IF(GK73="SQUAT",'MAXES+CHART'!$D$17*GO73, IF(GK73="BENCH",'MAXES+CHART'!$D$18*GO73, IF(GK73="DEADLIFT",'MAXES+CHART'!$D$19*GO73,))),2.5))),"")</f>
        <v xml:space="preserve"> </v>
      </c>
      <c r="GR73" s="95"/>
      <c r="GT73" s="117"/>
      <c r="GV73" s="57" t="str">
        <f t="shared" si="299"/>
        <v/>
      </c>
      <c r="GW73" s="57" t="str">
        <f t="shared" si="300"/>
        <v/>
      </c>
      <c r="GX73" s="57" t="str">
        <f t="shared" si="301"/>
        <v/>
      </c>
      <c r="GY73" s="57" t="str">
        <f t="shared" si="302"/>
        <v/>
      </c>
      <c r="GZ73" s="57" t="str">
        <f t="shared" si="303"/>
        <v/>
      </c>
      <c r="HA73" s="57" t="str">
        <f t="shared" si="304"/>
        <v/>
      </c>
      <c r="HC73" s="39"/>
      <c r="HD73" s="58" t="str">
        <f t="shared" si="402"/>
        <v>ACC</v>
      </c>
      <c r="HE73" s="90" t="str">
        <f t="shared" si="403"/>
        <v/>
      </c>
      <c r="HF73" s="86" t="str">
        <f t="shared" si="115"/>
        <v/>
      </c>
      <c r="HG73" s="78" t="str">
        <f t="shared" si="116"/>
        <v/>
      </c>
      <c r="HH73" s="79" t="str">
        <f t="shared" si="117"/>
        <v/>
      </c>
      <c r="HI73" s="78" t="str">
        <f>IFERROR(IF(HD73="ACC"," ",IF('MAXES+CHART'!$D$16="lbs",MROUND(IF(HD73="SQUAT",'MAXES+CHART'!$D$17*HH73, IF(HD73="BENCH",'MAXES+CHART'!$D$18*HH73, IF(HD73="DEADLIFT",'MAXES+CHART'!$D$19*HH73,))),5),MROUND(IF(HD73="SQUAT",'MAXES+CHART'!$D$17*HH73, IF(HD73="BENCH",'MAXES+CHART'!$D$18*HH73, IF(HD73="DEADLIFT",'MAXES+CHART'!$D$19*HH73,))),2.5))),"")</f>
        <v xml:space="preserve"> </v>
      </c>
      <c r="HK73" s="95"/>
      <c r="HM73" s="117"/>
      <c r="HO73" s="57" t="str">
        <f t="shared" si="305"/>
        <v/>
      </c>
      <c r="HP73" s="57" t="str">
        <f t="shared" si="306"/>
        <v/>
      </c>
      <c r="HQ73" s="57" t="str">
        <f t="shared" si="307"/>
        <v/>
      </c>
      <c r="HR73" s="57" t="str">
        <f t="shared" si="308"/>
        <v/>
      </c>
      <c r="HS73" s="57" t="str">
        <f t="shared" si="309"/>
        <v/>
      </c>
      <c r="HT73" s="57" t="str">
        <f t="shared" si="310"/>
        <v/>
      </c>
    </row>
    <row r="74" spans="3:228" hidden="1" outlineLevel="2">
      <c r="C74" s="39"/>
      <c r="D74" s="58" t="str">
        <f t="shared" si="404"/>
        <v>ACC</v>
      </c>
      <c r="E74" s="91" t="str">
        <f t="shared" si="405"/>
        <v>Bent Row</v>
      </c>
      <c r="F74" s="85"/>
      <c r="G74" s="76"/>
      <c r="H74" s="77"/>
      <c r="I74" s="76" t="str">
        <f>IF(D74="ACC"," ",IF('MAXES+CHART'!$D$16="lbs",MROUND(IF(D74="SQUAT",'MAXES+CHART'!$D$17*H74, IF(D74="BENCH",'MAXES+CHART'!$D$18*H74, IF(D74="DEADLIFT",'MAXES+CHART'!$D$19*H74,))),5),MROUND(IF(D74="SQUAT",'MAXES+CHART'!$D$17*H74, IF(D74="BENCH",'MAXES+CHART'!$D$18*H74, IF(D74="DEADLIFT",'MAXES+CHART'!$D$19*H74,))),2.5)))</f>
        <v xml:space="preserve"> </v>
      </c>
      <c r="K74" s="95"/>
      <c r="M74" s="119" t="str">
        <f ca="1">"e1RM: "&amp;IFERROR(MROUND(IF(H71="",  I70/VLOOKUP(K70,'MAXES+CHART'!$B$3:$N$11,G70+1,FALSE),  OFFSET(H70,MATCH(MAX(H71:H75),H71:H75,0),1)/VLOOKUP(OFFSET(H70,MATCH(MAX(H71:H75),H71:H75,0),3),'MAXES+CHART'!$B$3:$N$11,OFFSET(H70,MATCH(MAX(H71:H75),H71:H75,0),-1)+1,FALSE)),1),"")</f>
        <v xml:space="preserve">e1RM: </v>
      </c>
      <c r="O74" s="57" t="str">
        <f t="shared" si="245"/>
        <v/>
      </c>
      <c r="P74" s="57" t="str">
        <f t="shared" si="246"/>
        <v/>
      </c>
      <c r="Q74" s="57" t="str">
        <f t="shared" si="247"/>
        <v/>
      </c>
      <c r="R74" s="57" t="str">
        <f t="shared" si="248"/>
        <v/>
      </c>
      <c r="S74" s="57" t="str">
        <f t="shared" si="249"/>
        <v/>
      </c>
      <c r="T74" s="57" t="str">
        <f t="shared" si="250"/>
        <v/>
      </c>
      <c r="U74" s="39"/>
      <c r="V74" s="58" t="str">
        <f t="shared" si="406"/>
        <v>ACC</v>
      </c>
      <c r="W74" s="91" t="str">
        <f t="shared" si="383"/>
        <v>Bent Row</v>
      </c>
      <c r="X74" s="85" t="str">
        <f t="shared" si="312"/>
        <v/>
      </c>
      <c r="Y74" s="76" t="str">
        <f t="shared" si="313"/>
        <v/>
      </c>
      <c r="Z74" s="77" t="str">
        <f t="shared" si="314"/>
        <v/>
      </c>
      <c r="AA74" s="76" t="str">
        <f>IFERROR(IF(V74="ACC"," ",IF('MAXES+CHART'!$D$16="lbs",MROUND(IF(V74="SQUAT",'MAXES+CHART'!$D$17*Z74, IF(V74="BENCH",'MAXES+CHART'!$D$18*Z74, IF(V74="DEADLIFT",'MAXES+CHART'!$D$19*Z74,))),5),MROUND(IF(V74="SQUAT",'MAXES+CHART'!$D$17*Z74, IF(V74="BENCH",'MAXES+CHART'!$D$18*Z74, IF(V74="DEADLIFT",'MAXES+CHART'!$D$19*Z74,))),2.5))),"")</f>
        <v xml:space="preserve"> </v>
      </c>
      <c r="AC74" s="95"/>
      <c r="AE74" s="119" t="str">
        <f ca="1">"e1RM: "&amp;IFERROR(MROUND(IF(Z71="",  AA70/VLOOKUP(AC70,'MAXES+CHART'!$B$3:$N$11,Y70+1,FALSE),  OFFSET(Z70,MATCH(MAX(Z71:Z75),Z71:Z75,0),1)/VLOOKUP(OFFSET(Z70,MATCH(MAX(Z71:Z75),Z71:Z75,0),3),'MAXES+CHART'!$B$3:$N$11,OFFSET(Z70,MATCH(MAX(Z71:Z75),Z71:Z75,0),-1)+1,FALSE)),1),"")</f>
        <v xml:space="preserve">e1RM: </v>
      </c>
      <c r="AG74" s="57" t="str">
        <f t="shared" si="11"/>
        <v/>
      </c>
      <c r="AH74" s="57" t="str">
        <f t="shared" si="12"/>
        <v/>
      </c>
      <c r="AI74" s="57" t="str">
        <f t="shared" si="13"/>
        <v/>
      </c>
      <c r="AJ74" s="57" t="str">
        <f t="shared" si="14"/>
        <v/>
      </c>
      <c r="AK74" s="57" t="str">
        <f t="shared" si="15"/>
        <v/>
      </c>
      <c r="AL74" s="57" t="str">
        <f t="shared" si="16"/>
        <v/>
      </c>
      <c r="AN74" s="39"/>
      <c r="AO74" s="58" t="str">
        <f t="shared" si="384"/>
        <v>ACC</v>
      </c>
      <c r="AP74" s="91" t="str">
        <f t="shared" si="385"/>
        <v>Bent Row</v>
      </c>
      <c r="AQ74" s="85" t="str">
        <f t="shared" si="317"/>
        <v/>
      </c>
      <c r="AR74" s="76" t="str">
        <f t="shared" si="318"/>
        <v/>
      </c>
      <c r="AS74" s="77" t="str">
        <f t="shared" si="319"/>
        <v/>
      </c>
      <c r="AT74" s="76" t="str">
        <f>IFERROR(IF(AO74="ACC"," ",IF('MAXES+CHART'!$D$16="lbs",MROUND(IF(AO74="SQUAT",'MAXES+CHART'!$D$17*AS74, IF(AO74="BENCH",'MAXES+CHART'!$D$18*AS74, IF(AO74="DEADLIFT",'MAXES+CHART'!$D$19*AS74,))),5),MROUND(IF(AO74="SQUAT",'MAXES+CHART'!$D$17*AS74, IF(AO74="BENCH",'MAXES+CHART'!$D$18*AS74, IF(AO74="DEADLIFT",'MAXES+CHART'!$D$19*AS74,))),2.5))),"")</f>
        <v xml:space="preserve"> </v>
      </c>
      <c r="AV74" s="95"/>
      <c r="AX74" s="119" t="str">
        <f ca="1">"e1RM: "&amp;IFERROR(MROUND(IF(AS71="",  AT70/VLOOKUP(AV70,'MAXES+CHART'!$B$3:$N$11,AR70+1,FALSE),  OFFSET(AS70,MATCH(MAX(AS71:AS75),AS71:AS75,0),1)/VLOOKUP(OFFSET(AS70,MATCH(MAX(AS71:AS75),AS71:AS75,0),3),'MAXES+CHART'!$B$3:$N$11,OFFSET(AS70,MATCH(MAX(AS71:AS75),AS71:AS75,0),-1)+1,FALSE)),1),"")</f>
        <v xml:space="preserve">e1RM: </v>
      </c>
      <c r="AZ74" s="57" t="str">
        <f t="shared" si="251"/>
        <v/>
      </c>
      <c r="BA74" s="57" t="str">
        <f t="shared" si="252"/>
        <v/>
      </c>
      <c r="BB74" s="57" t="str">
        <f t="shared" si="253"/>
        <v/>
      </c>
      <c r="BC74" s="57" t="str">
        <f t="shared" si="254"/>
        <v/>
      </c>
      <c r="BD74" s="57" t="str">
        <f t="shared" si="255"/>
        <v/>
      </c>
      <c r="BE74" s="57" t="str">
        <f t="shared" si="256"/>
        <v/>
      </c>
      <c r="BG74" s="39"/>
      <c r="BH74" s="58" t="str">
        <f t="shared" si="386"/>
        <v>ACC</v>
      </c>
      <c r="BI74" s="91" t="str">
        <f t="shared" si="387"/>
        <v>Bent Row</v>
      </c>
      <c r="BJ74" s="85" t="str">
        <f t="shared" si="322"/>
        <v/>
      </c>
      <c r="BK74" s="76" t="str">
        <f t="shared" si="323"/>
        <v/>
      </c>
      <c r="BL74" s="77" t="str">
        <f t="shared" si="324"/>
        <v/>
      </c>
      <c r="BM74" s="76" t="str">
        <f>IFERROR(IF(BH74="ACC"," ",IF('MAXES+CHART'!$D$16="lbs",MROUND(IF(BH74="SQUAT",'MAXES+CHART'!$D$17*BL74, IF(BH74="BENCH",'MAXES+CHART'!$D$18*BL74, IF(BH74="DEADLIFT",'MAXES+CHART'!$D$19*BL74,))),5),MROUND(IF(BH74="SQUAT",'MAXES+CHART'!$D$17*BL74, IF(BH74="BENCH",'MAXES+CHART'!$D$18*BL74, IF(BH74="DEADLIFT",'MAXES+CHART'!$D$19*BL74,))),2.5))),"")</f>
        <v xml:space="preserve"> </v>
      </c>
      <c r="BO74" s="95"/>
      <c r="BQ74" s="119" t="str">
        <f ca="1">"e1RM: "&amp;IFERROR(MROUND(IF(BL71="",  BM70/VLOOKUP(BO70,'MAXES+CHART'!$B$3:$N$11,BK70+1,FALSE),  OFFSET(BL70,MATCH(MAX(BL71:BL75),BL71:BL75,0),1)/VLOOKUP(OFFSET(BL70,MATCH(MAX(BL71:BL75),BL71:BL75,0),3),'MAXES+CHART'!$B$3:$N$11,OFFSET(BL70,MATCH(MAX(BL71:BL75),BL71:BL75,0),-1)+1,FALSE)),1),"")</f>
        <v xml:space="preserve">e1RM: </v>
      </c>
      <c r="BS74" s="57" t="str">
        <f t="shared" si="257"/>
        <v/>
      </c>
      <c r="BT74" s="57" t="str">
        <f t="shared" si="258"/>
        <v/>
      </c>
      <c r="BU74" s="57" t="str">
        <f t="shared" si="259"/>
        <v/>
      </c>
      <c r="BV74" s="57" t="str">
        <f t="shared" si="260"/>
        <v/>
      </c>
      <c r="BW74" s="57" t="str">
        <f t="shared" si="261"/>
        <v/>
      </c>
      <c r="BX74" s="57" t="str">
        <f t="shared" si="262"/>
        <v/>
      </c>
      <c r="CA74" s="39"/>
      <c r="CB74" s="58" t="str">
        <f t="shared" si="388"/>
        <v>ACC</v>
      </c>
      <c r="CC74" s="91" t="str">
        <f t="shared" si="389"/>
        <v>Bent Row</v>
      </c>
      <c r="CD74" s="85" t="str">
        <f t="shared" si="327"/>
        <v/>
      </c>
      <c r="CE74" s="76" t="str">
        <f t="shared" si="328"/>
        <v/>
      </c>
      <c r="CF74" s="77" t="str">
        <f t="shared" si="329"/>
        <v/>
      </c>
      <c r="CG74" s="76" t="str">
        <f>IFERROR(IF(CB74="ACC"," ",IF('MAXES+CHART'!$D$16="lbs",MROUND(IF(CB74="SQUAT",'MAXES+CHART'!$D$17*CF74, IF(CB74="BENCH",'MAXES+CHART'!$D$18*CF74, IF(CB74="DEADLIFT",'MAXES+CHART'!$D$19*CF74,))),5),MROUND(IF(CB74="SQUAT",'MAXES+CHART'!$D$17*CF74, IF(CB74="BENCH",'MAXES+CHART'!$D$18*CF74, IF(CB74="DEADLIFT",'MAXES+CHART'!$D$19*CF74,))),2.5))),"")</f>
        <v xml:space="preserve"> </v>
      </c>
      <c r="CI74" s="95"/>
      <c r="CK74" s="119" t="str">
        <f ca="1">"e1RM: "&amp;IFERROR(MROUND(IF(CF71="",  CG70/VLOOKUP(CI70,'MAXES+CHART'!$B$3:$N$11,CE70+1,FALSE),  OFFSET(CF70,MATCH(MAX(CF71:CF75),CF71:CF75,0),1)/VLOOKUP(OFFSET(CF70,MATCH(MAX(CF71:CF75),CF71:CF75,0),3),'MAXES+CHART'!$B$3:$N$11,OFFSET(CF70,MATCH(MAX(CF71:CF75),CF71:CF75,0),-1)+1,FALSE)),1),"")</f>
        <v xml:space="preserve">e1RM: </v>
      </c>
      <c r="CM74" s="57" t="str">
        <f t="shared" si="263"/>
        <v/>
      </c>
      <c r="CN74" s="57" t="str">
        <f t="shared" si="264"/>
        <v/>
      </c>
      <c r="CO74" s="57" t="str">
        <f t="shared" si="265"/>
        <v/>
      </c>
      <c r="CP74" s="57" t="str">
        <f t="shared" si="266"/>
        <v/>
      </c>
      <c r="CQ74" s="57" t="str">
        <f t="shared" si="267"/>
        <v/>
      </c>
      <c r="CR74" s="57" t="str">
        <f t="shared" si="268"/>
        <v/>
      </c>
      <c r="CS74" s="39"/>
      <c r="CT74" s="58" t="str">
        <f t="shared" si="390"/>
        <v>ACC</v>
      </c>
      <c r="CU74" s="91" t="str">
        <f t="shared" si="391"/>
        <v>Bent Row</v>
      </c>
      <c r="CV74" s="85" t="str">
        <f t="shared" si="52"/>
        <v/>
      </c>
      <c r="CW74" s="76" t="str">
        <f t="shared" si="53"/>
        <v/>
      </c>
      <c r="CX74" s="77" t="str">
        <f t="shared" si="54"/>
        <v/>
      </c>
      <c r="CY74" s="76" t="str">
        <f>IFERROR(IF(CT74="ACC"," ",IF('MAXES+CHART'!$D$16="lbs",MROUND(IF(CT74="SQUAT",'MAXES+CHART'!$D$17*CX74, IF(CT74="BENCH",'MAXES+CHART'!$D$18*CX74, IF(CT74="DEADLIFT",'MAXES+CHART'!$D$19*CX74,))),5),MROUND(IF(CT74="SQUAT",'MAXES+CHART'!$D$17*CX74, IF(CT74="BENCH",'MAXES+CHART'!$D$18*CX74, IF(CT74="DEADLIFT",'MAXES+CHART'!$D$19*CX74,))),2.5))),"")</f>
        <v xml:space="preserve"> </v>
      </c>
      <c r="DA74" s="95"/>
      <c r="DC74" s="119" t="str">
        <f ca="1">"e1RM: "&amp;IFERROR(MROUND(IF(CX71="",  CY70/VLOOKUP(DA70,'MAXES+CHART'!$B$3:$N$11,CW70+1,FALSE),  OFFSET(CX70,MATCH(MAX(CX71:CX75),CX71:CX75,0),1)/VLOOKUP(OFFSET(CX70,MATCH(MAX(CX71:CX75),CX71:CX75,0),3),'MAXES+CHART'!$B$3:$N$11,OFFSET(CX70,MATCH(MAX(CX71:CX75),CX71:CX75,0),-1)+1,FALSE)),1),"")</f>
        <v xml:space="preserve">e1RM: </v>
      </c>
      <c r="DE74" s="57" t="str">
        <f t="shared" si="269"/>
        <v/>
      </c>
      <c r="DF74" s="57" t="str">
        <f t="shared" si="270"/>
        <v/>
      </c>
      <c r="DG74" s="57" t="str">
        <f t="shared" si="271"/>
        <v/>
      </c>
      <c r="DH74" s="57" t="str">
        <f t="shared" si="272"/>
        <v/>
      </c>
      <c r="DI74" s="57" t="str">
        <f t="shared" si="273"/>
        <v/>
      </c>
      <c r="DJ74" s="57" t="str">
        <f t="shared" si="274"/>
        <v/>
      </c>
      <c r="DL74" s="39"/>
      <c r="DM74" s="58" t="str">
        <f t="shared" si="392"/>
        <v>ACC</v>
      </c>
      <c r="DN74" s="91" t="str">
        <f t="shared" si="393"/>
        <v>Bent Row</v>
      </c>
      <c r="DO74" s="85" t="str">
        <f t="shared" si="63"/>
        <v/>
      </c>
      <c r="DP74" s="76" t="str">
        <f t="shared" si="64"/>
        <v/>
      </c>
      <c r="DQ74" s="77" t="str">
        <f t="shared" si="65"/>
        <v/>
      </c>
      <c r="DR74" s="76" t="str">
        <f>IFERROR(IF(DM74="ACC"," ",IF('MAXES+CHART'!$D$16="lbs",MROUND(IF(DM74="SQUAT",'MAXES+CHART'!$D$17*DQ74, IF(DM74="BENCH",'MAXES+CHART'!$D$18*DQ74, IF(DM74="DEADLIFT",'MAXES+CHART'!$D$19*DQ74,))),5),MROUND(IF(DM74="SQUAT",'MAXES+CHART'!$D$17*DQ74, IF(DM74="BENCH",'MAXES+CHART'!$D$18*DQ74, IF(DM74="DEADLIFT",'MAXES+CHART'!$D$19*DQ74,))),2.5))),"")</f>
        <v xml:space="preserve"> </v>
      </c>
      <c r="DT74" s="95"/>
      <c r="DV74" s="119" t="str">
        <f ca="1">"e1RM: "&amp;IFERROR(MROUND(IF(DQ71="",  DR70/VLOOKUP(DT70,'MAXES+CHART'!$B$3:$N$11,DP70+1,FALSE),  OFFSET(DQ70,MATCH(MAX(DQ71:DQ75),DQ71:DQ75,0),1)/VLOOKUP(OFFSET(DQ70,MATCH(MAX(DQ71:DQ75),DQ71:DQ75,0),3),'MAXES+CHART'!$B$3:$N$11,OFFSET(DQ70,MATCH(MAX(DQ71:DQ75),DQ71:DQ75,0),-1)+1,FALSE)),1),"")</f>
        <v xml:space="preserve">e1RM: </v>
      </c>
      <c r="DX74" s="57" t="str">
        <f t="shared" si="275"/>
        <v/>
      </c>
      <c r="DY74" s="57" t="str">
        <f t="shared" si="276"/>
        <v/>
      </c>
      <c r="DZ74" s="57" t="str">
        <f t="shared" si="277"/>
        <v/>
      </c>
      <c r="EA74" s="57" t="str">
        <f t="shared" si="278"/>
        <v/>
      </c>
      <c r="EB74" s="57" t="str">
        <f t="shared" si="279"/>
        <v/>
      </c>
      <c r="EC74" s="57" t="str">
        <f t="shared" si="280"/>
        <v/>
      </c>
      <c r="EE74" s="39"/>
      <c r="EF74" s="58" t="str">
        <f t="shared" si="394"/>
        <v>ACC</v>
      </c>
      <c r="EG74" s="91" t="str">
        <f t="shared" si="395"/>
        <v>Bent Row</v>
      </c>
      <c r="EH74" s="85" t="str">
        <f t="shared" si="125"/>
        <v/>
      </c>
      <c r="EI74" s="76" t="str">
        <f t="shared" si="126"/>
        <v/>
      </c>
      <c r="EJ74" s="77" t="str">
        <f t="shared" si="127"/>
        <v/>
      </c>
      <c r="EK74" s="76" t="str">
        <f>IFERROR(IF(EF74="ACC"," ",IF('MAXES+CHART'!$D$16="lbs",MROUND(IF(EF74="SQUAT",'MAXES+CHART'!$D$17*EJ74, IF(EF74="BENCH",'MAXES+CHART'!$D$18*EJ74, IF(EF74="DEADLIFT",'MAXES+CHART'!$D$19*EJ74,))),5),MROUND(IF(EF74="SQUAT",'MAXES+CHART'!$D$17*EJ74, IF(EF74="BENCH",'MAXES+CHART'!$D$18*EJ74, IF(EF74="DEADLIFT",'MAXES+CHART'!$D$19*EJ74,))),2.5))),"")</f>
        <v xml:space="preserve"> </v>
      </c>
      <c r="EM74" s="95"/>
      <c r="EO74" s="119" t="str">
        <f ca="1">"e1RM: "&amp;IFERROR(MROUND(IF(EJ71="",  EK70/VLOOKUP(EM70,'MAXES+CHART'!$B$3:$N$11,EI70+1,FALSE),  OFFSET(EJ70,MATCH(MAX(EJ71:EJ75),EJ71:EJ75,0),1)/VLOOKUP(OFFSET(EJ70,MATCH(MAX(EJ71:EJ75),EJ71:EJ75,0),3),'MAXES+CHART'!$B$3:$N$11,OFFSET(EJ70,MATCH(MAX(EJ71:EJ75),EJ71:EJ75,0),-1)+1,FALSE)),1),"")</f>
        <v xml:space="preserve">e1RM: </v>
      </c>
      <c r="EQ74" s="57" t="str">
        <f t="shared" si="281"/>
        <v/>
      </c>
      <c r="ER74" s="57" t="str">
        <f t="shared" si="282"/>
        <v/>
      </c>
      <c r="ES74" s="57" t="str">
        <f t="shared" si="283"/>
        <v/>
      </c>
      <c r="ET74" s="57" t="str">
        <f t="shared" si="284"/>
        <v/>
      </c>
      <c r="EU74" s="57" t="str">
        <f t="shared" si="285"/>
        <v/>
      </c>
      <c r="EV74" s="57" t="str">
        <f t="shared" si="286"/>
        <v/>
      </c>
      <c r="EY74" s="39"/>
      <c r="EZ74" s="58" t="str">
        <f t="shared" si="396"/>
        <v>ACC</v>
      </c>
      <c r="FA74" s="91">
        <f t="shared" si="397"/>
        <v>0</v>
      </c>
      <c r="FB74" s="85" t="str">
        <f t="shared" si="338"/>
        <v/>
      </c>
      <c r="FC74" s="76" t="str">
        <f t="shared" si="339"/>
        <v/>
      </c>
      <c r="FD74" s="77" t="str">
        <f t="shared" si="340"/>
        <v/>
      </c>
      <c r="FE74" s="76" t="str">
        <f>IFERROR(IF(EZ74="ACC"," ",IF('MAXES+CHART'!$D$16="lbs",MROUND(IF(EZ74="SQUAT",'MAXES+CHART'!$D$17*FD74, IF(EZ74="BENCH",'MAXES+CHART'!$D$18*FD74, IF(EZ74="DEADLIFT",'MAXES+CHART'!$D$19*FD74,))),5),MROUND(IF(EZ74="SQUAT",'MAXES+CHART'!$D$17*FD74, IF(EZ74="BENCH",'MAXES+CHART'!$D$18*FD74, IF(EZ74="DEADLIFT",'MAXES+CHART'!$D$19*FD74,))),2.5))),"")</f>
        <v xml:space="preserve"> </v>
      </c>
      <c r="FG74" s="124"/>
      <c r="FI74" s="119" t="str">
        <f ca="1">"e1RM: "&amp;IFERROR(MROUND(IF(FD71="",  FE70/VLOOKUP(FG70,'MAXES+CHART'!$B$3:$N$11,FC70+1,FALSE),  OFFSET(FD70,MATCH(MAX(FD71:FD75),FD71:FD75,0),1)/VLOOKUP(OFFSET(FD70,MATCH(MAX(FD71:FD75),FD71:FD75,0),3),'MAXES+CHART'!$B$3:$N$11,OFFSET(FD70,MATCH(MAX(FD71:FD75),FD71:FD75,0),-1)+1,FALSE)),1),"")</f>
        <v xml:space="preserve">e1RM: </v>
      </c>
      <c r="FK74" s="57" t="str">
        <f t="shared" si="287"/>
        <v/>
      </c>
      <c r="FL74" s="57" t="str">
        <f t="shared" si="288"/>
        <v/>
      </c>
      <c r="FM74" s="57" t="str">
        <f t="shared" si="289"/>
        <v/>
      </c>
      <c r="FN74" s="57" t="str">
        <f t="shared" si="290"/>
        <v/>
      </c>
      <c r="FO74" s="57" t="str">
        <f t="shared" si="291"/>
        <v/>
      </c>
      <c r="FP74" s="57" t="str">
        <f t="shared" si="292"/>
        <v/>
      </c>
      <c r="FQ74" s="39"/>
      <c r="FR74" s="58" t="str">
        <f t="shared" si="398"/>
        <v>ACC</v>
      </c>
      <c r="FS74" s="91" t="str">
        <f t="shared" si="399"/>
        <v/>
      </c>
      <c r="FT74" s="85" t="str">
        <f t="shared" si="93"/>
        <v/>
      </c>
      <c r="FU74" s="76" t="str">
        <f t="shared" si="94"/>
        <v/>
      </c>
      <c r="FV74" s="77" t="str">
        <f t="shared" si="95"/>
        <v/>
      </c>
      <c r="FW74" s="76" t="str">
        <f>IFERROR(IF(FR74="ACC"," ",IF('MAXES+CHART'!$D$16="lbs",MROUND(IF(FR74="SQUAT",'MAXES+CHART'!$D$17*FV74, IF(FR74="BENCH",'MAXES+CHART'!$D$18*FV74, IF(FR74="DEADLIFT",'MAXES+CHART'!$D$19*FV74,))),5),MROUND(IF(FR74="SQUAT",'MAXES+CHART'!$D$17*FV74, IF(FR74="BENCH",'MAXES+CHART'!$D$18*FV74, IF(FR74="DEADLIFT",'MAXES+CHART'!$D$19*FV74,))),2.5))),"")</f>
        <v xml:space="preserve"> </v>
      </c>
      <c r="FY74" s="95"/>
      <c r="GA74" s="119" t="str">
        <f ca="1">"e1RM: "&amp;IFERROR(MROUND(IF(FV71="",  FW70/VLOOKUP(FY70,'MAXES+CHART'!$B$3:$N$11,FU70+1,FALSE),  OFFSET(FV70,MATCH(MAX(FV71:FV75),FV71:FV75,0),1)/VLOOKUP(OFFSET(FV70,MATCH(MAX(FV71:FV75),FV71:FV75,0),3),'MAXES+CHART'!$B$3:$N$11,OFFSET(FV70,MATCH(MAX(FV71:FV75),FV71:FV75,0),-1)+1,FALSE)),1),"")</f>
        <v xml:space="preserve">e1RM: </v>
      </c>
      <c r="GC74" s="57" t="str">
        <f t="shared" si="293"/>
        <v/>
      </c>
      <c r="GD74" s="57" t="str">
        <f t="shared" si="294"/>
        <v/>
      </c>
      <c r="GE74" s="57" t="str">
        <f t="shared" si="295"/>
        <v/>
      </c>
      <c r="GF74" s="57" t="str">
        <f t="shared" si="296"/>
        <v/>
      </c>
      <c r="GG74" s="57" t="str">
        <f t="shared" si="297"/>
        <v/>
      </c>
      <c r="GH74" s="57" t="str">
        <f t="shared" si="298"/>
        <v/>
      </c>
      <c r="GJ74" s="39"/>
      <c r="GK74" s="58" t="str">
        <f t="shared" si="400"/>
        <v>ACC</v>
      </c>
      <c r="GL74" s="91" t="str">
        <f t="shared" si="401"/>
        <v/>
      </c>
      <c r="GM74" s="85" t="str">
        <f t="shared" si="104"/>
        <v/>
      </c>
      <c r="GN74" s="76" t="str">
        <f t="shared" si="105"/>
        <v/>
      </c>
      <c r="GO74" s="77" t="str">
        <f t="shared" si="106"/>
        <v/>
      </c>
      <c r="GP74" s="76" t="str">
        <f>IFERROR(IF(GK74="ACC"," ",IF('MAXES+CHART'!$D$16="lbs",MROUND(IF(GK74="SQUAT",'MAXES+CHART'!$D$17*GO74, IF(GK74="BENCH",'MAXES+CHART'!$D$18*GO74, IF(GK74="DEADLIFT",'MAXES+CHART'!$D$19*GO74,))),5),MROUND(IF(GK74="SQUAT",'MAXES+CHART'!$D$17*GO74, IF(GK74="BENCH",'MAXES+CHART'!$D$18*GO74, IF(GK74="DEADLIFT",'MAXES+CHART'!$D$19*GO74,))),2.5))),"")</f>
        <v xml:space="preserve"> </v>
      </c>
      <c r="GR74" s="95"/>
      <c r="GT74" s="119" t="str">
        <f ca="1">"e1RM: "&amp;IFERROR(MROUND(IF(GO71="",  GP70/VLOOKUP(GR70,'MAXES+CHART'!$B$3:$N$11,GN70+1,FALSE),  OFFSET(GO70,MATCH(MAX(GO71:GO75),GO71:GO75,0),1)/VLOOKUP(OFFSET(GO70,MATCH(MAX(GO71:GO75),GO71:GO75,0),3),'MAXES+CHART'!$B$3:$N$11,OFFSET(GO70,MATCH(MAX(GO71:GO75),GO71:GO75,0),-1)+1,FALSE)),1),"")</f>
        <v xml:space="preserve">e1RM: </v>
      </c>
      <c r="GV74" s="57" t="str">
        <f t="shared" si="299"/>
        <v/>
      </c>
      <c r="GW74" s="57" t="str">
        <f t="shared" si="300"/>
        <v/>
      </c>
      <c r="GX74" s="57" t="str">
        <f t="shared" si="301"/>
        <v/>
      </c>
      <c r="GY74" s="57" t="str">
        <f t="shared" si="302"/>
        <v/>
      </c>
      <c r="GZ74" s="57" t="str">
        <f t="shared" si="303"/>
        <v/>
      </c>
      <c r="HA74" s="57" t="str">
        <f t="shared" si="304"/>
        <v/>
      </c>
      <c r="HC74" s="39"/>
      <c r="HD74" s="58" t="str">
        <f t="shared" si="402"/>
        <v>ACC</v>
      </c>
      <c r="HE74" s="91" t="str">
        <f t="shared" si="403"/>
        <v/>
      </c>
      <c r="HF74" s="85" t="str">
        <f t="shared" si="115"/>
        <v/>
      </c>
      <c r="HG74" s="76" t="str">
        <f t="shared" si="116"/>
        <v/>
      </c>
      <c r="HH74" s="77" t="str">
        <f t="shared" si="117"/>
        <v/>
      </c>
      <c r="HI74" s="76" t="str">
        <f>IFERROR(IF(HD74="ACC"," ",IF('MAXES+CHART'!$D$16="lbs",MROUND(IF(HD74="SQUAT",'MAXES+CHART'!$D$17*HH74, IF(HD74="BENCH",'MAXES+CHART'!$D$18*HH74, IF(HD74="DEADLIFT",'MAXES+CHART'!$D$19*HH74,))),5),MROUND(IF(HD74="SQUAT",'MAXES+CHART'!$D$17*HH74, IF(HD74="BENCH",'MAXES+CHART'!$D$18*HH74, IF(HD74="DEADLIFT",'MAXES+CHART'!$D$19*HH74,))),2.5))),"")</f>
        <v xml:space="preserve"> </v>
      </c>
      <c r="HK74" s="95"/>
      <c r="HM74" s="119" t="str">
        <f ca="1">"e1RM: "&amp;IFERROR(MROUND(IF(HH71="",  HI70/VLOOKUP(HK70,'MAXES+CHART'!$B$3:$N$11,HG70+1,FALSE),  OFFSET(HH70,MATCH(MAX(HH71:HH75),HH71:HH75,0),1)/VLOOKUP(OFFSET(HH70,MATCH(MAX(HH71:HH75),HH71:HH75,0),3),'MAXES+CHART'!$B$3:$N$11,OFFSET(HH70,MATCH(MAX(HH71:HH75),HH71:HH75,0),-1)+1,FALSE)),1),"")</f>
        <v xml:space="preserve">e1RM: </v>
      </c>
      <c r="HO74" s="57" t="str">
        <f t="shared" si="305"/>
        <v/>
      </c>
      <c r="HP74" s="57" t="str">
        <f t="shared" si="306"/>
        <v/>
      </c>
      <c r="HQ74" s="57" t="str">
        <f t="shared" si="307"/>
        <v/>
      </c>
      <c r="HR74" s="57" t="str">
        <f t="shared" si="308"/>
        <v/>
      </c>
      <c r="HS74" s="57" t="str">
        <f t="shared" si="309"/>
        <v/>
      </c>
      <c r="HT74" s="57" t="str">
        <f t="shared" si="310"/>
        <v/>
      </c>
    </row>
    <row r="75" spans="3:228" hidden="1" outlineLevel="2">
      <c r="C75" s="39"/>
      <c r="D75" s="58" t="str">
        <f t="shared" si="404"/>
        <v>ACC</v>
      </c>
      <c r="E75" s="90" t="str">
        <f t="shared" si="405"/>
        <v>Bent Row</v>
      </c>
      <c r="F75" s="86"/>
      <c r="G75" s="78"/>
      <c r="H75" s="79"/>
      <c r="I75" s="78" t="str">
        <f>IF(D75="ACC"," ",IF('MAXES+CHART'!$D$16="lbs",MROUND(IF(D75="SQUAT",'MAXES+CHART'!$D$17*H75, IF(D75="BENCH",'MAXES+CHART'!$D$18*H75, IF(D75="DEADLIFT",'MAXES+CHART'!$D$19*H75,))),5),MROUND(IF(D75="SQUAT",'MAXES+CHART'!$D$17*H75, IF(D75="BENCH",'MAXES+CHART'!$D$18*H75, IF(D75="DEADLIFT",'MAXES+CHART'!$D$19*H75,))),2.5)))</f>
        <v xml:space="preserve"> </v>
      </c>
      <c r="K75" s="95"/>
      <c r="M75" s="118"/>
      <c r="O75" s="57" t="str">
        <f t="shared" si="245"/>
        <v/>
      </c>
      <c r="P75" s="57" t="str">
        <f t="shared" si="246"/>
        <v/>
      </c>
      <c r="Q75" s="57" t="str">
        <f t="shared" si="247"/>
        <v/>
      </c>
      <c r="R75" s="57" t="str">
        <f t="shared" si="248"/>
        <v/>
      </c>
      <c r="S75" s="57" t="str">
        <f t="shared" si="249"/>
        <v/>
      </c>
      <c r="T75" s="57" t="str">
        <f t="shared" si="250"/>
        <v/>
      </c>
      <c r="U75" s="39"/>
      <c r="V75" s="58" t="str">
        <f t="shared" si="406"/>
        <v>ACC</v>
      </c>
      <c r="W75" s="90" t="str">
        <f t="shared" si="383"/>
        <v>Bent Row</v>
      </c>
      <c r="X75" s="86" t="str">
        <f t="shared" si="312"/>
        <v/>
      </c>
      <c r="Y75" s="78" t="str">
        <f t="shared" si="313"/>
        <v/>
      </c>
      <c r="Z75" s="79" t="str">
        <f t="shared" si="314"/>
        <v/>
      </c>
      <c r="AA75" s="78" t="str">
        <f>IFERROR(IF(V75="ACC"," ",IF('MAXES+CHART'!$D$16="lbs",MROUND(IF(V75="SQUAT",'MAXES+CHART'!$D$17*Z75, IF(V75="BENCH",'MAXES+CHART'!$D$18*Z75, IF(V75="DEADLIFT",'MAXES+CHART'!$D$19*Z75,))),5),MROUND(IF(V75="SQUAT",'MAXES+CHART'!$D$17*Z75, IF(V75="BENCH",'MAXES+CHART'!$D$18*Z75, IF(V75="DEADLIFT",'MAXES+CHART'!$D$19*Z75,))),2.5))),"")</f>
        <v xml:space="preserve"> </v>
      </c>
      <c r="AC75" s="95"/>
      <c r="AE75" s="118"/>
      <c r="AG75" s="57" t="str">
        <f t="shared" si="11"/>
        <v/>
      </c>
      <c r="AH75" s="57" t="str">
        <f t="shared" si="12"/>
        <v/>
      </c>
      <c r="AI75" s="57" t="str">
        <f t="shared" si="13"/>
        <v/>
      </c>
      <c r="AJ75" s="57" t="str">
        <f t="shared" si="14"/>
        <v/>
      </c>
      <c r="AK75" s="57" t="str">
        <f t="shared" si="15"/>
        <v/>
      </c>
      <c r="AL75" s="57" t="str">
        <f t="shared" si="16"/>
        <v/>
      </c>
      <c r="AN75" s="39"/>
      <c r="AO75" s="58" t="str">
        <f t="shared" si="384"/>
        <v>ACC</v>
      </c>
      <c r="AP75" s="90" t="str">
        <f t="shared" si="385"/>
        <v>Bent Row</v>
      </c>
      <c r="AQ75" s="86" t="str">
        <f t="shared" si="317"/>
        <v/>
      </c>
      <c r="AR75" s="78" t="str">
        <f t="shared" si="318"/>
        <v/>
      </c>
      <c r="AS75" s="79" t="str">
        <f t="shared" si="319"/>
        <v/>
      </c>
      <c r="AT75" s="78" t="str">
        <f>IFERROR(IF(AO75="ACC"," ",IF('MAXES+CHART'!$D$16="lbs",MROUND(IF(AO75="SQUAT",'MAXES+CHART'!$D$17*AS75, IF(AO75="BENCH",'MAXES+CHART'!$D$18*AS75, IF(AO75="DEADLIFT",'MAXES+CHART'!$D$19*AS75,))),5),MROUND(IF(AO75="SQUAT",'MAXES+CHART'!$D$17*AS75, IF(AO75="BENCH",'MAXES+CHART'!$D$18*AS75, IF(AO75="DEADLIFT",'MAXES+CHART'!$D$19*AS75,))),2.5))),"")</f>
        <v xml:space="preserve"> </v>
      </c>
      <c r="AV75" s="95"/>
      <c r="AX75" s="118"/>
      <c r="AZ75" s="57" t="str">
        <f t="shared" si="251"/>
        <v/>
      </c>
      <c r="BA75" s="57" t="str">
        <f t="shared" si="252"/>
        <v/>
      </c>
      <c r="BB75" s="57" t="str">
        <f t="shared" si="253"/>
        <v/>
      </c>
      <c r="BC75" s="57" t="str">
        <f t="shared" si="254"/>
        <v/>
      </c>
      <c r="BD75" s="57" t="str">
        <f t="shared" si="255"/>
        <v/>
      </c>
      <c r="BE75" s="57" t="str">
        <f t="shared" si="256"/>
        <v/>
      </c>
      <c r="BG75" s="39"/>
      <c r="BH75" s="58" t="str">
        <f t="shared" si="386"/>
        <v>ACC</v>
      </c>
      <c r="BI75" s="90" t="str">
        <f t="shared" si="387"/>
        <v>Bent Row</v>
      </c>
      <c r="BJ75" s="86" t="str">
        <f t="shared" si="322"/>
        <v/>
      </c>
      <c r="BK75" s="78" t="str">
        <f t="shared" si="323"/>
        <v/>
      </c>
      <c r="BL75" s="79" t="str">
        <f t="shared" si="324"/>
        <v/>
      </c>
      <c r="BM75" s="78" t="str">
        <f>IFERROR(IF(BH75="ACC"," ",IF('MAXES+CHART'!$D$16="lbs",MROUND(IF(BH75="SQUAT",'MAXES+CHART'!$D$17*BL75, IF(BH75="BENCH",'MAXES+CHART'!$D$18*BL75, IF(BH75="DEADLIFT",'MAXES+CHART'!$D$19*BL75,))),5),MROUND(IF(BH75="SQUAT",'MAXES+CHART'!$D$17*BL75, IF(BH75="BENCH",'MAXES+CHART'!$D$18*BL75, IF(BH75="DEADLIFT",'MAXES+CHART'!$D$19*BL75,))),2.5))),"")</f>
        <v xml:space="preserve"> </v>
      </c>
      <c r="BO75" s="95"/>
      <c r="BQ75" s="118"/>
      <c r="BS75" s="57" t="str">
        <f t="shared" si="257"/>
        <v/>
      </c>
      <c r="BT75" s="57" t="str">
        <f t="shared" si="258"/>
        <v/>
      </c>
      <c r="BU75" s="57" t="str">
        <f t="shared" si="259"/>
        <v/>
      </c>
      <c r="BV75" s="57" t="str">
        <f t="shared" si="260"/>
        <v/>
      </c>
      <c r="BW75" s="57" t="str">
        <f t="shared" si="261"/>
        <v/>
      </c>
      <c r="BX75" s="57" t="str">
        <f t="shared" si="262"/>
        <v/>
      </c>
      <c r="CA75" s="39"/>
      <c r="CB75" s="58" t="str">
        <f t="shared" si="388"/>
        <v>ACC</v>
      </c>
      <c r="CC75" s="90" t="str">
        <f t="shared" si="389"/>
        <v>Bent Row</v>
      </c>
      <c r="CD75" s="86" t="str">
        <f t="shared" si="327"/>
        <v/>
      </c>
      <c r="CE75" s="78" t="str">
        <f t="shared" si="328"/>
        <v/>
      </c>
      <c r="CF75" s="79" t="str">
        <f t="shared" si="329"/>
        <v/>
      </c>
      <c r="CG75" s="78" t="str">
        <f>IFERROR(IF(CB75="ACC"," ",IF('MAXES+CHART'!$D$16="lbs",MROUND(IF(CB75="SQUAT",'MAXES+CHART'!$D$17*CF75, IF(CB75="BENCH",'MAXES+CHART'!$D$18*CF75, IF(CB75="DEADLIFT",'MAXES+CHART'!$D$19*CF75,))),5),MROUND(IF(CB75="SQUAT",'MAXES+CHART'!$D$17*CF75, IF(CB75="BENCH",'MAXES+CHART'!$D$18*CF75, IF(CB75="DEADLIFT",'MAXES+CHART'!$D$19*CF75,))),2.5))),"")</f>
        <v xml:space="preserve"> </v>
      </c>
      <c r="CI75" s="95"/>
      <c r="CK75" s="118"/>
      <c r="CM75" s="57" t="str">
        <f t="shared" si="263"/>
        <v/>
      </c>
      <c r="CN75" s="57" t="str">
        <f t="shared" si="264"/>
        <v/>
      </c>
      <c r="CO75" s="57" t="str">
        <f t="shared" si="265"/>
        <v/>
      </c>
      <c r="CP75" s="57" t="str">
        <f t="shared" si="266"/>
        <v/>
      </c>
      <c r="CQ75" s="57" t="str">
        <f t="shared" si="267"/>
        <v/>
      </c>
      <c r="CR75" s="57" t="str">
        <f t="shared" si="268"/>
        <v/>
      </c>
      <c r="CS75" s="39"/>
      <c r="CT75" s="58" t="str">
        <f t="shared" si="390"/>
        <v>ACC</v>
      </c>
      <c r="CU75" s="90" t="str">
        <f t="shared" si="391"/>
        <v>Bent Row</v>
      </c>
      <c r="CV75" s="86" t="str">
        <f t="shared" si="52"/>
        <v/>
      </c>
      <c r="CW75" s="78" t="str">
        <f t="shared" si="53"/>
        <v/>
      </c>
      <c r="CX75" s="79" t="str">
        <f t="shared" si="54"/>
        <v/>
      </c>
      <c r="CY75" s="78" t="str">
        <f>IFERROR(IF(CT75="ACC"," ",IF('MAXES+CHART'!$D$16="lbs",MROUND(IF(CT75="SQUAT",'MAXES+CHART'!$D$17*CX75, IF(CT75="BENCH",'MAXES+CHART'!$D$18*CX75, IF(CT75="DEADLIFT",'MAXES+CHART'!$D$19*CX75,))),5),MROUND(IF(CT75="SQUAT",'MAXES+CHART'!$D$17*CX75, IF(CT75="BENCH",'MAXES+CHART'!$D$18*CX75, IF(CT75="DEADLIFT",'MAXES+CHART'!$D$19*CX75,))),2.5))),"")</f>
        <v xml:space="preserve"> </v>
      </c>
      <c r="DA75" s="95"/>
      <c r="DC75" s="118"/>
      <c r="DE75" s="57" t="str">
        <f t="shared" si="269"/>
        <v/>
      </c>
      <c r="DF75" s="57" t="str">
        <f t="shared" si="270"/>
        <v/>
      </c>
      <c r="DG75" s="57" t="str">
        <f t="shared" si="271"/>
        <v/>
      </c>
      <c r="DH75" s="57" t="str">
        <f t="shared" si="272"/>
        <v/>
      </c>
      <c r="DI75" s="57" t="str">
        <f t="shared" si="273"/>
        <v/>
      </c>
      <c r="DJ75" s="57" t="str">
        <f t="shared" si="274"/>
        <v/>
      </c>
      <c r="DL75" s="39"/>
      <c r="DM75" s="58" t="str">
        <f t="shared" si="392"/>
        <v>ACC</v>
      </c>
      <c r="DN75" s="90" t="str">
        <f t="shared" si="393"/>
        <v>Bent Row</v>
      </c>
      <c r="DO75" s="86" t="str">
        <f t="shared" si="63"/>
        <v/>
      </c>
      <c r="DP75" s="78" t="str">
        <f t="shared" si="64"/>
        <v/>
      </c>
      <c r="DQ75" s="79" t="str">
        <f t="shared" si="65"/>
        <v/>
      </c>
      <c r="DR75" s="78" t="str">
        <f>IFERROR(IF(DM75="ACC"," ",IF('MAXES+CHART'!$D$16="lbs",MROUND(IF(DM75="SQUAT",'MAXES+CHART'!$D$17*DQ75, IF(DM75="BENCH",'MAXES+CHART'!$D$18*DQ75, IF(DM75="DEADLIFT",'MAXES+CHART'!$D$19*DQ75,))),5),MROUND(IF(DM75="SQUAT",'MAXES+CHART'!$D$17*DQ75, IF(DM75="BENCH",'MAXES+CHART'!$D$18*DQ75, IF(DM75="DEADLIFT",'MAXES+CHART'!$D$19*DQ75,))),2.5))),"")</f>
        <v xml:space="preserve"> </v>
      </c>
      <c r="DT75" s="95"/>
      <c r="DV75" s="118"/>
      <c r="DX75" s="57" t="str">
        <f t="shared" si="275"/>
        <v/>
      </c>
      <c r="DY75" s="57" t="str">
        <f t="shared" si="276"/>
        <v/>
      </c>
      <c r="DZ75" s="57" t="str">
        <f t="shared" si="277"/>
        <v/>
      </c>
      <c r="EA75" s="57" t="str">
        <f t="shared" si="278"/>
        <v/>
      </c>
      <c r="EB75" s="57" t="str">
        <f t="shared" si="279"/>
        <v/>
      </c>
      <c r="EC75" s="57" t="str">
        <f t="shared" si="280"/>
        <v/>
      </c>
      <c r="EE75" s="39"/>
      <c r="EF75" s="58" t="str">
        <f t="shared" si="394"/>
        <v>ACC</v>
      </c>
      <c r="EG75" s="90" t="str">
        <f t="shared" si="395"/>
        <v>Bent Row</v>
      </c>
      <c r="EH75" s="86" t="str">
        <f t="shared" si="125"/>
        <v/>
      </c>
      <c r="EI75" s="78" t="str">
        <f t="shared" si="126"/>
        <v/>
      </c>
      <c r="EJ75" s="79" t="str">
        <f t="shared" si="127"/>
        <v/>
      </c>
      <c r="EK75" s="78" t="str">
        <f>IFERROR(IF(EF75="ACC"," ",IF('MAXES+CHART'!$D$16="lbs",MROUND(IF(EF75="SQUAT",'MAXES+CHART'!$D$17*EJ75, IF(EF75="BENCH",'MAXES+CHART'!$D$18*EJ75, IF(EF75="DEADLIFT",'MAXES+CHART'!$D$19*EJ75,))),5),MROUND(IF(EF75="SQUAT",'MAXES+CHART'!$D$17*EJ75, IF(EF75="BENCH",'MAXES+CHART'!$D$18*EJ75, IF(EF75="DEADLIFT",'MAXES+CHART'!$D$19*EJ75,))),2.5))),"")</f>
        <v xml:space="preserve"> </v>
      </c>
      <c r="EM75" s="95"/>
      <c r="EO75" s="118"/>
      <c r="EQ75" s="57" t="str">
        <f t="shared" si="281"/>
        <v/>
      </c>
      <c r="ER75" s="57" t="str">
        <f t="shared" si="282"/>
        <v/>
      </c>
      <c r="ES75" s="57" t="str">
        <f t="shared" si="283"/>
        <v/>
      </c>
      <c r="ET75" s="57" t="str">
        <f t="shared" si="284"/>
        <v/>
      </c>
      <c r="EU75" s="57" t="str">
        <f t="shared" si="285"/>
        <v/>
      </c>
      <c r="EV75" s="57" t="str">
        <f t="shared" si="286"/>
        <v/>
      </c>
      <c r="EY75" s="39"/>
      <c r="EZ75" s="58" t="str">
        <f t="shared" si="396"/>
        <v>ACC</v>
      </c>
      <c r="FA75" s="90">
        <f t="shared" si="397"/>
        <v>0</v>
      </c>
      <c r="FB75" s="86" t="str">
        <f t="shared" si="338"/>
        <v/>
      </c>
      <c r="FC75" s="78" t="str">
        <f t="shared" si="339"/>
        <v/>
      </c>
      <c r="FD75" s="79" t="str">
        <f t="shared" si="340"/>
        <v/>
      </c>
      <c r="FE75" s="78" t="str">
        <f>IFERROR(IF(EZ75="ACC"," ",IF('MAXES+CHART'!$D$16="lbs",MROUND(IF(EZ75="SQUAT",'MAXES+CHART'!$D$17*FD75, IF(EZ75="BENCH",'MAXES+CHART'!$D$18*FD75, IF(EZ75="DEADLIFT",'MAXES+CHART'!$D$19*FD75,))),5),MROUND(IF(EZ75="SQUAT",'MAXES+CHART'!$D$17*FD75, IF(EZ75="BENCH",'MAXES+CHART'!$D$18*FD75, IF(EZ75="DEADLIFT",'MAXES+CHART'!$D$19*FD75,))),2.5))),"")</f>
        <v xml:space="preserve"> </v>
      </c>
      <c r="FG75" s="124"/>
      <c r="FI75" s="118"/>
      <c r="FK75" s="57" t="str">
        <f t="shared" si="287"/>
        <v/>
      </c>
      <c r="FL75" s="57" t="str">
        <f t="shared" si="288"/>
        <v/>
      </c>
      <c r="FM75" s="57" t="str">
        <f t="shared" si="289"/>
        <v/>
      </c>
      <c r="FN75" s="57" t="str">
        <f t="shared" si="290"/>
        <v/>
      </c>
      <c r="FO75" s="57" t="str">
        <f t="shared" si="291"/>
        <v/>
      </c>
      <c r="FP75" s="57" t="str">
        <f t="shared" si="292"/>
        <v/>
      </c>
      <c r="FQ75" s="39"/>
      <c r="FR75" s="58" t="str">
        <f t="shared" si="398"/>
        <v>ACC</v>
      </c>
      <c r="FS75" s="90" t="str">
        <f t="shared" si="399"/>
        <v/>
      </c>
      <c r="FT75" s="86" t="str">
        <f t="shared" si="93"/>
        <v/>
      </c>
      <c r="FU75" s="78" t="str">
        <f t="shared" si="94"/>
        <v/>
      </c>
      <c r="FV75" s="79" t="str">
        <f t="shared" si="95"/>
        <v/>
      </c>
      <c r="FW75" s="78" t="str">
        <f>IFERROR(IF(FR75="ACC"," ",IF('MAXES+CHART'!$D$16="lbs",MROUND(IF(FR75="SQUAT",'MAXES+CHART'!$D$17*FV75, IF(FR75="BENCH",'MAXES+CHART'!$D$18*FV75, IF(FR75="DEADLIFT",'MAXES+CHART'!$D$19*FV75,))),5),MROUND(IF(FR75="SQUAT",'MAXES+CHART'!$D$17*FV75, IF(FR75="BENCH",'MAXES+CHART'!$D$18*FV75, IF(FR75="DEADLIFT",'MAXES+CHART'!$D$19*FV75,))),2.5))),"")</f>
        <v xml:space="preserve"> </v>
      </c>
      <c r="FY75" s="95"/>
      <c r="GA75" s="118"/>
      <c r="GC75" s="57" t="str">
        <f t="shared" si="293"/>
        <v/>
      </c>
      <c r="GD75" s="57" t="str">
        <f t="shared" si="294"/>
        <v/>
      </c>
      <c r="GE75" s="57" t="str">
        <f t="shared" si="295"/>
        <v/>
      </c>
      <c r="GF75" s="57" t="str">
        <f t="shared" si="296"/>
        <v/>
      </c>
      <c r="GG75" s="57" t="str">
        <f t="shared" si="297"/>
        <v/>
      </c>
      <c r="GH75" s="57" t="str">
        <f t="shared" si="298"/>
        <v/>
      </c>
      <c r="GJ75" s="39"/>
      <c r="GK75" s="58" t="str">
        <f t="shared" si="400"/>
        <v>ACC</v>
      </c>
      <c r="GL75" s="90" t="str">
        <f t="shared" si="401"/>
        <v/>
      </c>
      <c r="GM75" s="86" t="str">
        <f t="shared" si="104"/>
        <v/>
      </c>
      <c r="GN75" s="78" t="str">
        <f t="shared" si="105"/>
        <v/>
      </c>
      <c r="GO75" s="79" t="str">
        <f t="shared" si="106"/>
        <v/>
      </c>
      <c r="GP75" s="78" t="str">
        <f>IFERROR(IF(GK75="ACC"," ",IF('MAXES+CHART'!$D$16="lbs",MROUND(IF(GK75="SQUAT",'MAXES+CHART'!$D$17*GO75, IF(GK75="BENCH",'MAXES+CHART'!$D$18*GO75, IF(GK75="DEADLIFT",'MAXES+CHART'!$D$19*GO75,))),5),MROUND(IF(GK75="SQUAT",'MAXES+CHART'!$D$17*GO75, IF(GK75="BENCH",'MAXES+CHART'!$D$18*GO75, IF(GK75="DEADLIFT",'MAXES+CHART'!$D$19*GO75,))),2.5))),"")</f>
        <v xml:space="preserve"> </v>
      </c>
      <c r="GR75" s="95"/>
      <c r="GT75" s="118"/>
      <c r="GV75" s="57" t="str">
        <f t="shared" si="299"/>
        <v/>
      </c>
      <c r="GW75" s="57" t="str">
        <f t="shared" si="300"/>
        <v/>
      </c>
      <c r="GX75" s="57" t="str">
        <f t="shared" si="301"/>
        <v/>
      </c>
      <c r="GY75" s="57" t="str">
        <f t="shared" si="302"/>
        <v/>
      </c>
      <c r="GZ75" s="57" t="str">
        <f t="shared" si="303"/>
        <v/>
      </c>
      <c r="HA75" s="57" t="str">
        <f t="shared" si="304"/>
        <v/>
      </c>
      <c r="HC75" s="39"/>
      <c r="HD75" s="58" t="str">
        <f t="shared" si="402"/>
        <v>ACC</v>
      </c>
      <c r="HE75" s="90" t="str">
        <f t="shared" si="403"/>
        <v/>
      </c>
      <c r="HF75" s="86" t="str">
        <f t="shared" si="115"/>
        <v/>
      </c>
      <c r="HG75" s="78" t="str">
        <f t="shared" si="116"/>
        <v/>
      </c>
      <c r="HH75" s="79" t="str">
        <f t="shared" si="117"/>
        <v/>
      </c>
      <c r="HI75" s="78" t="str">
        <f>IFERROR(IF(HD75="ACC"," ",IF('MAXES+CHART'!$D$16="lbs",MROUND(IF(HD75="SQUAT",'MAXES+CHART'!$D$17*HH75, IF(HD75="BENCH",'MAXES+CHART'!$D$18*HH75, IF(HD75="DEADLIFT",'MAXES+CHART'!$D$19*HH75,))),5),MROUND(IF(HD75="SQUAT",'MAXES+CHART'!$D$17*HH75, IF(HD75="BENCH",'MAXES+CHART'!$D$18*HH75, IF(HD75="DEADLIFT",'MAXES+CHART'!$D$19*HH75,))),2.5))),"")</f>
        <v xml:space="preserve"> </v>
      </c>
      <c r="HK75" s="95"/>
      <c r="HM75" s="118"/>
      <c r="HO75" s="57" t="str">
        <f t="shared" si="305"/>
        <v/>
      </c>
      <c r="HP75" s="57" t="str">
        <f t="shared" si="306"/>
        <v/>
      </c>
      <c r="HQ75" s="57" t="str">
        <f t="shared" si="307"/>
        <v/>
      </c>
      <c r="HR75" s="57" t="str">
        <f t="shared" si="308"/>
        <v/>
      </c>
      <c r="HS75" s="57" t="str">
        <f t="shared" si="309"/>
        <v/>
      </c>
      <c r="HT75" s="57" t="str">
        <f t="shared" si="310"/>
        <v/>
      </c>
    </row>
    <row r="76" spans="3:228" hidden="1" outlineLevel="1" collapsed="1">
      <c r="C76" s="39"/>
      <c r="D76" s="54" t="s">
        <v>14</v>
      </c>
      <c r="E76" s="92"/>
      <c r="F76" s="87"/>
      <c r="G76" s="81"/>
      <c r="H76" s="82"/>
      <c r="I76" s="81" t="str">
        <f>IF(D76="ACC"," ",IF('MAXES+CHART'!$D$16="lbs",MROUND(IF(D76="SQUAT",'MAXES+CHART'!$D$17*H76, IF(D76="BENCH",'MAXES+CHART'!$D$18*H76, IF(D76="DEADLIFT",'MAXES+CHART'!$D$19*H76,))),5),MROUND(IF(D76="SQUAT",'MAXES+CHART'!$D$17*H76, IF(D76="BENCH",'MAXES+CHART'!$D$18*H76, IF(D76="DEADLIFT",'MAXES+CHART'!$D$19*H76,))),2.5)))</f>
        <v xml:space="preserve"> </v>
      </c>
      <c r="K76" s="96"/>
      <c r="L76" s="55"/>
      <c r="M76" s="197"/>
      <c r="O76" s="57" t="str">
        <f t="shared" si="245"/>
        <v/>
      </c>
      <c r="P76" s="57" t="str">
        <f t="shared" si="246"/>
        <v/>
      </c>
      <c r="Q76" s="57" t="str">
        <f t="shared" si="247"/>
        <v/>
      </c>
      <c r="R76" s="57" t="str">
        <f t="shared" si="248"/>
        <v/>
      </c>
      <c r="S76" s="57" t="str">
        <f t="shared" si="249"/>
        <v/>
      </c>
      <c r="T76" s="57" t="str">
        <f t="shared" si="250"/>
        <v/>
      </c>
      <c r="U76" s="39" t="str">
        <f>IF(ISBLANK($C76),"",$C76)</f>
        <v/>
      </c>
      <c r="V76" s="54" t="str">
        <f t="shared" si="350"/>
        <v>ACC</v>
      </c>
      <c r="W76" s="92" t="str">
        <f t="shared" si="351"/>
        <v/>
      </c>
      <c r="X76" s="87" t="str">
        <f t="shared" si="312"/>
        <v/>
      </c>
      <c r="Y76" s="81" t="str">
        <f t="shared" si="313"/>
        <v/>
      </c>
      <c r="Z76" s="82" t="str">
        <f t="shared" si="314"/>
        <v/>
      </c>
      <c r="AA76" s="81" t="str">
        <f>IFERROR(IF(V76="ACC"," ",IF('MAXES+CHART'!$D$16="lbs",MROUND(IF(V76="SQUAT",'MAXES+CHART'!$D$17*Z76, IF(V76="BENCH",'MAXES+CHART'!$D$18*Z76, IF(V76="DEADLIFT",'MAXES+CHART'!$D$19*Z76,))),5),MROUND(IF(V76="SQUAT",'MAXES+CHART'!$D$17*Z76, IF(V76="BENCH",'MAXES+CHART'!$D$18*Z76, IF(V76="DEADLIFT",'MAXES+CHART'!$D$19*Z76,))),2.5))),"")</f>
        <v xml:space="preserve"> </v>
      </c>
      <c r="AC76" s="96"/>
      <c r="AD76" s="55"/>
      <c r="AE76" s="197"/>
      <c r="AG76" s="57" t="str">
        <f t="shared" si="11"/>
        <v/>
      </c>
      <c r="AH76" s="57" t="str">
        <f t="shared" si="12"/>
        <v/>
      </c>
      <c r="AI76" s="57" t="str">
        <f t="shared" si="13"/>
        <v/>
      </c>
      <c r="AJ76" s="57" t="str">
        <f t="shared" si="14"/>
        <v/>
      </c>
      <c r="AK76" s="57" t="str">
        <f t="shared" si="15"/>
        <v/>
      </c>
      <c r="AL76" s="57" t="str">
        <f t="shared" si="16"/>
        <v/>
      </c>
      <c r="AN76" s="39" t="str">
        <f>IF(ISBLANK($C76),"",$C76)</f>
        <v/>
      </c>
      <c r="AO76" s="54" t="str">
        <f t="shared" si="352"/>
        <v>ACC</v>
      </c>
      <c r="AP76" s="92" t="str">
        <f t="shared" si="353"/>
        <v/>
      </c>
      <c r="AQ76" s="87" t="str">
        <f t="shared" si="317"/>
        <v/>
      </c>
      <c r="AR76" s="81" t="str">
        <f t="shared" si="318"/>
        <v/>
      </c>
      <c r="AS76" s="82" t="str">
        <f t="shared" si="319"/>
        <v/>
      </c>
      <c r="AT76" s="81" t="str">
        <f>IFERROR(IF(AO76="ACC"," ",IF('MAXES+CHART'!$D$16="lbs",MROUND(IF(AO76="SQUAT",'MAXES+CHART'!$D$17*AS76, IF(AO76="BENCH",'MAXES+CHART'!$D$18*AS76, IF(AO76="DEADLIFT",'MAXES+CHART'!$D$19*AS76,))),5),MROUND(IF(AO76="SQUAT",'MAXES+CHART'!$D$17*AS76, IF(AO76="BENCH",'MAXES+CHART'!$D$18*AS76, IF(AO76="DEADLIFT",'MAXES+CHART'!$D$19*AS76,))),2.5))),"")</f>
        <v xml:space="preserve"> </v>
      </c>
      <c r="AV76" s="96"/>
      <c r="AW76" s="55"/>
      <c r="AX76" s="197"/>
      <c r="AZ76" s="57" t="str">
        <f t="shared" si="251"/>
        <v/>
      </c>
      <c r="BA76" s="57" t="str">
        <f t="shared" si="252"/>
        <v/>
      </c>
      <c r="BB76" s="57" t="str">
        <f t="shared" si="253"/>
        <v/>
      </c>
      <c r="BC76" s="57" t="str">
        <f t="shared" si="254"/>
        <v/>
      </c>
      <c r="BD76" s="57" t="str">
        <f t="shared" si="255"/>
        <v/>
      </c>
      <c r="BE76" s="57" t="str">
        <f t="shared" si="256"/>
        <v/>
      </c>
      <c r="BG76" s="39" t="str">
        <f>IF(ISBLANK($C76),"",$C76)</f>
        <v/>
      </c>
      <c r="BH76" s="54" t="str">
        <f t="shared" si="354"/>
        <v>ACC</v>
      </c>
      <c r="BI76" s="92" t="str">
        <f t="shared" si="355"/>
        <v/>
      </c>
      <c r="BJ76" s="87" t="str">
        <f t="shared" si="322"/>
        <v/>
      </c>
      <c r="BK76" s="81" t="str">
        <f t="shared" si="323"/>
        <v/>
      </c>
      <c r="BL76" s="82" t="str">
        <f t="shared" si="324"/>
        <v/>
      </c>
      <c r="BM76" s="81" t="str">
        <f>IFERROR(IF(BH76="ACC"," ",IF('MAXES+CHART'!$D$16="lbs",MROUND(IF(BH76="SQUAT",'MAXES+CHART'!$D$17*BL76, IF(BH76="BENCH",'MAXES+CHART'!$D$18*BL76, IF(BH76="DEADLIFT",'MAXES+CHART'!$D$19*BL76,))),5),MROUND(IF(BH76="SQUAT",'MAXES+CHART'!$D$17*BL76, IF(BH76="BENCH",'MAXES+CHART'!$D$18*BL76, IF(BH76="DEADLIFT",'MAXES+CHART'!$D$19*BL76,))),2.5))),"")</f>
        <v xml:space="preserve"> </v>
      </c>
      <c r="BO76" s="96"/>
      <c r="BP76" s="55"/>
      <c r="BQ76" s="197"/>
      <c r="BS76" s="57" t="str">
        <f t="shared" si="257"/>
        <v/>
      </c>
      <c r="BT76" s="57" t="str">
        <f t="shared" si="258"/>
        <v/>
      </c>
      <c r="BU76" s="57" t="str">
        <f t="shared" si="259"/>
        <v/>
      </c>
      <c r="BV76" s="57" t="str">
        <f t="shared" si="260"/>
        <v/>
      </c>
      <c r="BW76" s="57" t="str">
        <f t="shared" si="261"/>
        <v/>
      </c>
      <c r="BX76" s="57" t="str">
        <f t="shared" si="262"/>
        <v/>
      </c>
      <c r="CA76" s="39" t="str">
        <f>IF(ISBLANK($C76),"",$C76)</f>
        <v/>
      </c>
      <c r="CB76" s="54" t="str">
        <f t="shared" si="356"/>
        <v>ACC</v>
      </c>
      <c r="CC76" s="92" t="str">
        <f t="shared" si="357"/>
        <v/>
      </c>
      <c r="CD76" s="87" t="str">
        <f t="shared" si="327"/>
        <v/>
      </c>
      <c r="CE76" s="81" t="str">
        <f t="shared" si="328"/>
        <v/>
      </c>
      <c r="CF76" s="82" t="str">
        <f t="shared" si="329"/>
        <v/>
      </c>
      <c r="CG76" s="81" t="str">
        <f>IFERROR(IF(CB76="ACC"," ",IF('MAXES+CHART'!$D$16="lbs",MROUND(IF(CB76="SQUAT",'MAXES+CHART'!$D$17*CF76, IF(CB76="BENCH",'MAXES+CHART'!$D$18*CF76, IF(CB76="DEADLIFT",'MAXES+CHART'!$D$19*CF76,))),5),MROUND(IF(CB76="SQUAT",'MAXES+CHART'!$D$17*CF76, IF(CB76="BENCH",'MAXES+CHART'!$D$18*CF76, IF(CB76="DEADLIFT",'MAXES+CHART'!$D$19*CF76,))),2.5))),"")</f>
        <v xml:space="preserve"> </v>
      </c>
      <c r="CI76" s="96"/>
      <c r="CJ76" s="55"/>
      <c r="CK76" s="197"/>
      <c r="CM76" s="57" t="str">
        <f t="shared" si="263"/>
        <v/>
      </c>
      <c r="CN76" s="57" t="str">
        <f t="shared" si="264"/>
        <v/>
      </c>
      <c r="CO76" s="57" t="str">
        <f t="shared" si="265"/>
        <v/>
      </c>
      <c r="CP76" s="57" t="str">
        <f t="shared" si="266"/>
        <v/>
      </c>
      <c r="CQ76" s="57" t="str">
        <f t="shared" si="267"/>
        <v/>
      </c>
      <c r="CR76" s="57" t="str">
        <f t="shared" si="268"/>
        <v/>
      </c>
      <c r="CS76" s="39" t="str">
        <f>IF(ISBLANK($C76),"",$C76)</f>
        <v/>
      </c>
      <c r="CT76" s="54" t="str">
        <f t="shared" si="135"/>
        <v>ACC</v>
      </c>
      <c r="CU76" s="92" t="str">
        <f t="shared" si="136"/>
        <v/>
      </c>
      <c r="CV76" s="87" t="str">
        <f t="shared" si="52"/>
        <v/>
      </c>
      <c r="CW76" s="81" t="str">
        <f t="shared" si="53"/>
        <v/>
      </c>
      <c r="CX76" s="82" t="str">
        <f t="shared" si="54"/>
        <v/>
      </c>
      <c r="CY76" s="81" t="str">
        <f>IFERROR(IF(CT76="ACC"," ",IF('MAXES+CHART'!$D$16="lbs",MROUND(IF(CT76="SQUAT",'MAXES+CHART'!$D$17*CX76, IF(CT76="BENCH",'MAXES+CHART'!$D$18*CX76, IF(CT76="DEADLIFT",'MAXES+CHART'!$D$19*CX76,))),5),MROUND(IF(CT76="SQUAT",'MAXES+CHART'!$D$17*CX76, IF(CT76="BENCH",'MAXES+CHART'!$D$18*CX76, IF(CT76="DEADLIFT",'MAXES+CHART'!$D$19*CX76,))),2.5))),"")</f>
        <v xml:space="preserve"> </v>
      </c>
      <c r="DA76" s="96"/>
      <c r="DB76" s="55"/>
      <c r="DC76" s="197"/>
      <c r="DE76" s="57" t="str">
        <f t="shared" si="269"/>
        <v/>
      </c>
      <c r="DF76" s="57" t="str">
        <f t="shared" si="270"/>
        <v/>
      </c>
      <c r="DG76" s="57" t="str">
        <f t="shared" si="271"/>
        <v/>
      </c>
      <c r="DH76" s="57" t="str">
        <f t="shared" si="272"/>
        <v/>
      </c>
      <c r="DI76" s="57" t="str">
        <f t="shared" si="273"/>
        <v/>
      </c>
      <c r="DJ76" s="57" t="str">
        <f t="shared" si="274"/>
        <v/>
      </c>
      <c r="DL76" s="39" t="str">
        <f>IF(ISBLANK($C76),"",$C76)</f>
        <v/>
      </c>
      <c r="DM76" s="54" t="str">
        <f t="shared" si="137"/>
        <v>ACC</v>
      </c>
      <c r="DN76" s="92" t="str">
        <f t="shared" si="138"/>
        <v/>
      </c>
      <c r="DO76" s="87" t="str">
        <f t="shared" si="63"/>
        <v/>
      </c>
      <c r="DP76" s="81" t="str">
        <f t="shared" si="64"/>
        <v/>
      </c>
      <c r="DQ76" s="82" t="str">
        <f t="shared" si="65"/>
        <v/>
      </c>
      <c r="DR76" s="81" t="str">
        <f>IFERROR(IF(DM76="ACC"," ",IF('MAXES+CHART'!$D$16="lbs",MROUND(IF(DM76="SQUAT",'MAXES+CHART'!$D$17*DQ76, IF(DM76="BENCH",'MAXES+CHART'!$D$18*DQ76, IF(DM76="DEADLIFT",'MAXES+CHART'!$D$19*DQ76,))),5),MROUND(IF(DM76="SQUAT",'MAXES+CHART'!$D$17*DQ76, IF(DM76="BENCH",'MAXES+CHART'!$D$18*DQ76, IF(DM76="DEADLIFT",'MAXES+CHART'!$D$19*DQ76,))),2.5))),"")</f>
        <v xml:space="preserve"> </v>
      </c>
      <c r="DT76" s="96"/>
      <c r="DU76" s="55"/>
      <c r="DV76" s="197"/>
      <c r="DX76" s="57" t="str">
        <f t="shared" si="275"/>
        <v/>
      </c>
      <c r="DY76" s="57" t="str">
        <f t="shared" si="276"/>
        <v/>
      </c>
      <c r="DZ76" s="57" t="str">
        <f t="shared" si="277"/>
        <v/>
      </c>
      <c r="EA76" s="57" t="str">
        <f t="shared" si="278"/>
        <v/>
      </c>
      <c r="EB76" s="57" t="str">
        <f t="shared" si="279"/>
        <v/>
      </c>
      <c r="EC76" s="57" t="str">
        <f t="shared" si="280"/>
        <v/>
      </c>
      <c r="EE76" s="39" t="str">
        <f>IF(ISBLANK($C76),"",$C76)</f>
        <v/>
      </c>
      <c r="EF76" s="54" t="str">
        <f t="shared" si="139"/>
        <v>ACC</v>
      </c>
      <c r="EG76" s="92" t="str">
        <f t="shared" si="140"/>
        <v/>
      </c>
      <c r="EH76" s="87" t="str">
        <f t="shared" si="125"/>
        <v/>
      </c>
      <c r="EI76" s="81" t="str">
        <f t="shared" si="126"/>
        <v/>
      </c>
      <c r="EJ76" s="82" t="str">
        <f t="shared" si="127"/>
        <v/>
      </c>
      <c r="EK76" s="81" t="str">
        <f>IFERROR(IF(EF76="ACC"," ",IF('MAXES+CHART'!$D$16="lbs",MROUND(IF(EF76="SQUAT",'MAXES+CHART'!$D$17*EJ76, IF(EF76="BENCH",'MAXES+CHART'!$D$18*EJ76, IF(EF76="DEADLIFT",'MAXES+CHART'!$D$19*EJ76,))),5),MROUND(IF(EF76="SQUAT",'MAXES+CHART'!$D$17*EJ76, IF(EF76="BENCH",'MAXES+CHART'!$D$18*EJ76, IF(EF76="DEADLIFT",'MAXES+CHART'!$D$19*EJ76,))),2.5))),"")</f>
        <v xml:space="preserve"> </v>
      </c>
      <c r="EM76" s="96"/>
      <c r="EN76" s="55"/>
      <c r="EO76" s="197"/>
      <c r="EQ76" s="57" t="str">
        <f t="shared" si="281"/>
        <v/>
      </c>
      <c r="ER76" s="57" t="str">
        <f t="shared" si="282"/>
        <v/>
      </c>
      <c r="ES76" s="57" t="str">
        <f t="shared" si="283"/>
        <v/>
      </c>
      <c r="ET76" s="57" t="str">
        <f t="shared" si="284"/>
        <v/>
      </c>
      <c r="EU76" s="57" t="str">
        <f t="shared" si="285"/>
        <v/>
      </c>
      <c r="EV76" s="57" t="str">
        <f t="shared" si="286"/>
        <v/>
      </c>
      <c r="EY76" s="39" t="str">
        <f>IF(ISBLANK($C76),"",$C76)</f>
        <v/>
      </c>
      <c r="EZ76" s="54" t="str">
        <f t="shared" si="382"/>
        <v>ACC</v>
      </c>
      <c r="FA76" s="92" t="str">
        <f t="shared" ref="FA76:FA82" si="407">IF(ISBLANK($E76),"",$E76)</f>
        <v/>
      </c>
      <c r="FB76" s="87" t="str">
        <f t="shared" si="338"/>
        <v/>
      </c>
      <c r="FC76" s="81" t="str">
        <f t="shared" si="339"/>
        <v/>
      </c>
      <c r="FD76" s="82" t="str">
        <f t="shared" si="340"/>
        <v/>
      </c>
      <c r="FE76" s="81" t="str">
        <f>IFERROR(IF(EZ76="ACC"," ",IF('MAXES+CHART'!$D$16="lbs",MROUND(IF(EZ76="SQUAT",'MAXES+CHART'!$D$17*FD76, IF(EZ76="BENCH",'MAXES+CHART'!$D$18*FD76, IF(EZ76="DEADLIFT",'MAXES+CHART'!$D$19*FD76,))),5),MROUND(IF(EZ76="SQUAT",'MAXES+CHART'!$D$17*FD76, IF(EZ76="BENCH",'MAXES+CHART'!$D$18*FD76, IF(EZ76="DEADLIFT",'MAXES+CHART'!$D$19*FD76,))),2.5))),"")</f>
        <v xml:space="preserve"> </v>
      </c>
      <c r="FG76" s="125"/>
      <c r="FH76" s="55"/>
      <c r="FI76" s="203"/>
      <c r="FK76" s="57" t="str">
        <f t="shared" si="287"/>
        <v/>
      </c>
      <c r="FL76" s="57" t="str">
        <f t="shared" si="288"/>
        <v/>
      </c>
      <c r="FM76" s="57" t="str">
        <f t="shared" si="289"/>
        <v/>
      </c>
      <c r="FN76" s="57" t="str">
        <f t="shared" si="290"/>
        <v/>
      </c>
      <c r="FO76" s="57" t="str">
        <f t="shared" si="291"/>
        <v/>
      </c>
      <c r="FP76" s="57" t="str">
        <f t="shared" si="292"/>
        <v/>
      </c>
      <c r="FQ76" s="39" t="str">
        <f>IF(ISBLANK($C76),"",$C76)</f>
        <v/>
      </c>
      <c r="FR76" s="54" t="str">
        <f t="shared" si="142"/>
        <v>ACC</v>
      </c>
      <c r="FS76" s="92" t="str">
        <f t="shared" si="143"/>
        <v/>
      </c>
      <c r="FT76" s="87" t="str">
        <f t="shared" si="93"/>
        <v/>
      </c>
      <c r="FU76" s="81" t="str">
        <f t="shared" si="94"/>
        <v/>
      </c>
      <c r="FV76" s="82" t="str">
        <f t="shared" si="95"/>
        <v/>
      </c>
      <c r="FW76" s="81" t="str">
        <f>IFERROR(IF(FR76="ACC"," ",IF('MAXES+CHART'!$D$16="lbs",MROUND(IF(FR76="SQUAT",'MAXES+CHART'!$D$17*FV76, IF(FR76="BENCH",'MAXES+CHART'!$D$18*FV76, IF(FR76="DEADLIFT",'MAXES+CHART'!$D$19*FV76,))),5),MROUND(IF(FR76="SQUAT",'MAXES+CHART'!$D$17*FV76, IF(FR76="BENCH",'MAXES+CHART'!$D$18*FV76, IF(FR76="DEADLIFT",'MAXES+CHART'!$D$19*FV76,))),2.5))),"")</f>
        <v xml:space="preserve"> </v>
      </c>
      <c r="FY76" s="96"/>
      <c r="FZ76" s="55"/>
      <c r="GA76" s="197"/>
      <c r="GC76" s="57" t="str">
        <f t="shared" si="293"/>
        <v/>
      </c>
      <c r="GD76" s="57" t="str">
        <f t="shared" si="294"/>
        <v/>
      </c>
      <c r="GE76" s="57" t="str">
        <f t="shared" si="295"/>
        <v/>
      </c>
      <c r="GF76" s="57" t="str">
        <f t="shared" si="296"/>
        <v/>
      </c>
      <c r="GG76" s="57" t="str">
        <f t="shared" si="297"/>
        <v/>
      </c>
      <c r="GH76" s="57" t="str">
        <f t="shared" si="298"/>
        <v/>
      </c>
      <c r="GJ76" s="39" t="str">
        <f>IF(ISBLANK($C76),"",$C76)</f>
        <v/>
      </c>
      <c r="GK76" s="54" t="str">
        <f t="shared" si="144"/>
        <v>ACC</v>
      </c>
      <c r="GL76" s="92" t="str">
        <f t="shared" si="145"/>
        <v/>
      </c>
      <c r="GM76" s="87" t="str">
        <f t="shared" si="104"/>
        <v/>
      </c>
      <c r="GN76" s="81" t="str">
        <f t="shared" si="105"/>
        <v/>
      </c>
      <c r="GO76" s="82" t="str">
        <f t="shared" si="106"/>
        <v/>
      </c>
      <c r="GP76" s="81" t="str">
        <f>IFERROR(IF(GK76="ACC"," ",IF('MAXES+CHART'!$D$16="lbs",MROUND(IF(GK76="SQUAT",'MAXES+CHART'!$D$17*GO76, IF(GK76="BENCH",'MAXES+CHART'!$D$18*GO76, IF(GK76="DEADLIFT",'MAXES+CHART'!$D$19*GO76,))),5),MROUND(IF(GK76="SQUAT",'MAXES+CHART'!$D$17*GO76, IF(GK76="BENCH",'MAXES+CHART'!$D$18*GO76, IF(GK76="DEADLIFT",'MAXES+CHART'!$D$19*GO76,))),2.5))),"")</f>
        <v xml:space="preserve"> </v>
      </c>
      <c r="GR76" s="96"/>
      <c r="GS76" s="55"/>
      <c r="GT76" s="197"/>
      <c r="GV76" s="57" t="str">
        <f t="shared" si="299"/>
        <v/>
      </c>
      <c r="GW76" s="57" t="str">
        <f t="shared" si="300"/>
        <v/>
      </c>
      <c r="GX76" s="57" t="str">
        <f t="shared" si="301"/>
        <v/>
      </c>
      <c r="GY76" s="57" t="str">
        <f t="shared" si="302"/>
        <v/>
      </c>
      <c r="GZ76" s="57" t="str">
        <f t="shared" si="303"/>
        <v/>
      </c>
      <c r="HA76" s="57" t="str">
        <f t="shared" si="304"/>
        <v/>
      </c>
      <c r="HC76" s="39" t="str">
        <f>IF(ISBLANK($C76),"",$C76)</f>
        <v/>
      </c>
      <c r="HD76" s="54" t="str">
        <f t="shared" si="146"/>
        <v>ACC</v>
      </c>
      <c r="HE76" s="92" t="str">
        <f t="shared" si="147"/>
        <v/>
      </c>
      <c r="HF76" s="87" t="str">
        <f t="shared" si="115"/>
        <v/>
      </c>
      <c r="HG76" s="81" t="str">
        <f t="shared" si="116"/>
        <v/>
      </c>
      <c r="HH76" s="82" t="str">
        <f t="shared" si="117"/>
        <v/>
      </c>
      <c r="HI76" s="81" t="str">
        <f>IFERROR(IF(HD76="ACC"," ",IF('MAXES+CHART'!$D$16="lbs",MROUND(IF(HD76="SQUAT",'MAXES+CHART'!$D$17*HH76, IF(HD76="BENCH",'MAXES+CHART'!$D$18*HH76, IF(HD76="DEADLIFT",'MAXES+CHART'!$D$19*HH76,))),5),MROUND(IF(HD76="SQUAT",'MAXES+CHART'!$D$17*HH76, IF(HD76="BENCH",'MAXES+CHART'!$D$18*HH76, IF(HD76="DEADLIFT",'MAXES+CHART'!$D$19*HH76,))),2.5))),"")</f>
        <v xml:space="preserve"> </v>
      </c>
      <c r="HK76" s="96"/>
      <c r="HL76" s="55"/>
      <c r="HM76" s="197"/>
      <c r="HO76" s="57" t="str">
        <f t="shared" si="305"/>
        <v/>
      </c>
      <c r="HP76" s="57" t="str">
        <f t="shared" si="306"/>
        <v/>
      </c>
      <c r="HQ76" s="57" t="str">
        <f t="shared" si="307"/>
        <v/>
      </c>
      <c r="HR76" s="57" t="str">
        <f t="shared" si="308"/>
        <v/>
      </c>
      <c r="HS76" s="57" t="str">
        <f t="shared" si="309"/>
        <v/>
      </c>
      <c r="HT76" s="57" t="str">
        <f t="shared" si="310"/>
        <v/>
      </c>
    </row>
    <row r="77" spans="3:228" hidden="1" outlineLevel="2">
      <c r="C77" s="39"/>
      <c r="D77" s="58" t="str">
        <f>$D$76</f>
        <v>ACC</v>
      </c>
      <c r="E77" s="93">
        <f>$E76</f>
        <v>0</v>
      </c>
      <c r="F77" s="88"/>
      <c r="G77" s="83"/>
      <c r="H77" s="84"/>
      <c r="I77" s="83" t="str">
        <f>IF(D77="ACC"," ",IF('MAXES+CHART'!$D$16="lbs",MROUND(IF(D77="SQUAT",'MAXES+CHART'!$D$17*H77, IF(D77="BENCH",'MAXES+CHART'!$D$18*H77, IF(D77="DEADLIFT",'MAXES+CHART'!$D$19*H77,))),5),MROUND(IF(D77="SQUAT",'MAXES+CHART'!$D$17*H77, IF(D77="BENCH",'MAXES+CHART'!$D$18*H77, IF(D77="DEADLIFT",'MAXES+CHART'!$D$19*H77,))),2.5)))</f>
        <v xml:space="preserve"> </v>
      </c>
      <c r="K77" s="96"/>
      <c r="L77" s="55"/>
      <c r="M77" s="198"/>
      <c r="O77" s="57" t="str">
        <f t="shared" si="245"/>
        <v/>
      </c>
      <c r="P77" s="57" t="str">
        <f t="shared" si="246"/>
        <v/>
      </c>
      <c r="Q77" s="57" t="str">
        <f t="shared" si="247"/>
        <v/>
      </c>
      <c r="R77" s="57" t="str">
        <f t="shared" si="248"/>
        <v/>
      </c>
      <c r="S77" s="57" t="str">
        <f t="shared" si="249"/>
        <v/>
      </c>
      <c r="T77" s="57" t="str">
        <f t="shared" si="250"/>
        <v/>
      </c>
      <c r="U77" s="39"/>
      <c r="V77" s="58" t="str">
        <f>$V$76</f>
        <v>ACC</v>
      </c>
      <c r="W77" s="93" t="str">
        <f t="shared" ref="W77:W81" si="408">$W$76</f>
        <v/>
      </c>
      <c r="X77" s="88" t="str">
        <f t="shared" si="312"/>
        <v/>
      </c>
      <c r="Y77" s="83" t="str">
        <f t="shared" si="313"/>
        <v/>
      </c>
      <c r="Z77" s="84" t="str">
        <f t="shared" si="314"/>
        <v/>
      </c>
      <c r="AA77" s="83" t="str">
        <f>IFERROR(IF(V77="ACC"," ",IF('MAXES+CHART'!$D$16="lbs",MROUND(IF(V77="SQUAT",'MAXES+CHART'!$D$17*Z77, IF(V77="BENCH",'MAXES+CHART'!$D$18*Z77, IF(V77="DEADLIFT",'MAXES+CHART'!$D$19*Z77,))),5),MROUND(IF(V77="SQUAT",'MAXES+CHART'!$D$17*Z77, IF(V77="BENCH",'MAXES+CHART'!$D$18*Z77, IF(V77="DEADLIFT",'MAXES+CHART'!$D$19*Z77,))),2.5))),"")</f>
        <v xml:space="preserve"> </v>
      </c>
      <c r="AC77" s="96"/>
      <c r="AD77" s="55"/>
      <c r="AE77" s="198"/>
      <c r="AG77" s="57" t="str">
        <f t="shared" si="11"/>
        <v/>
      </c>
      <c r="AH77" s="57" t="str">
        <f t="shared" si="12"/>
        <v/>
      </c>
      <c r="AI77" s="57" t="str">
        <f t="shared" si="13"/>
        <v/>
      </c>
      <c r="AJ77" s="57" t="str">
        <f t="shared" si="14"/>
        <v/>
      </c>
      <c r="AK77" s="57" t="str">
        <f t="shared" si="15"/>
        <v/>
      </c>
      <c r="AL77" s="57" t="str">
        <f t="shared" si="16"/>
        <v/>
      </c>
      <c r="AN77" s="39"/>
      <c r="AO77" s="58" t="str">
        <f t="shared" ref="AO77:AO81" si="409">$AO$76</f>
        <v>ACC</v>
      </c>
      <c r="AP77" s="93" t="str">
        <f t="shared" ref="AP77:AP81" si="410">$AP$76</f>
        <v/>
      </c>
      <c r="AQ77" s="88" t="str">
        <f t="shared" si="317"/>
        <v/>
      </c>
      <c r="AR77" s="83" t="str">
        <f t="shared" si="318"/>
        <v/>
      </c>
      <c r="AS77" s="84" t="str">
        <f t="shared" si="319"/>
        <v/>
      </c>
      <c r="AT77" s="83" t="str">
        <f>IFERROR(IF(AO77="ACC"," ",IF('MAXES+CHART'!$D$16="lbs",MROUND(IF(AO77="SQUAT",'MAXES+CHART'!$D$17*AS77, IF(AO77="BENCH",'MAXES+CHART'!$D$18*AS77, IF(AO77="DEADLIFT",'MAXES+CHART'!$D$19*AS77,))),5),MROUND(IF(AO77="SQUAT",'MAXES+CHART'!$D$17*AS77, IF(AO77="BENCH",'MAXES+CHART'!$D$18*AS77, IF(AO77="DEADLIFT",'MAXES+CHART'!$D$19*AS77,))),2.5))),"")</f>
        <v xml:space="preserve"> </v>
      </c>
      <c r="AV77" s="96"/>
      <c r="AW77" s="55"/>
      <c r="AX77" s="198"/>
      <c r="AZ77" s="57" t="str">
        <f t="shared" si="251"/>
        <v/>
      </c>
      <c r="BA77" s="57" t="str">
        <f t="shared" si="252"/>
        <v/>
      </c>
      <c r="BB77" s="57" t="str">
        <f t="shared" si="253"/>
        <v/>
      </c>
      <c r="BC77" s="57" t="str">
        <f t="shared" si="254"/>
        <v/>
      </c>
      <c r="BD77" s="57" t="str">
        <f t="shared" si="255"/>
        <v/>
      </c>
      <c r="BE77" s="57" t="str">
        <f t="shared" si="256"/>
        <v/>
      </c>
      <c r="BG77" s="39"/>
      <c r="BH77" s="58" t="str">
        <f t="shared" ref="BH77:BH81" si="411">$BH$76</f>
        <v>ACC</v>
      </c>
      <c r="BI77" s="93" t="str">
        <f t="shared" ref="BI77:BI81" si="412">$BI$76</f>
        <v/>
      </c>
      <c r="BJ77" s="88" t="str">
        <f t="shared" si="322"/>
        <v/>
      </c>
      <c r="BK77" s="83" t="str">
        <f t="shared" si="323"/>
        <v/>
      </c>
      <c r="BL77" s="84" t="str">
        <f t="shared" si="324"/>
        <v/>
      </c>
      <c r="BM77" s="83" t="str">
        <f>IFERROR(IF(BH77="ACC"," ",IF('MAXES+CHART'!$D$16="lbs",MROUND(IF(BH77="SQUAT",'MAXES+CHART'!$D$17*BL77, IF(BH77="BENCH",'MAXES+CHART'!$D$18*BL77, IF(BH77="DEADLIFT",'MAXES+CHART'!$D$19*BL77,))),5),MROUND(IF(BH77="SQUAT",'MAXES+CHART'!$D$17*BL77, IF(BH77="BENCH",'MAXES+CHART'!$D$18*BL77, IF(BH77="DEADLIFT",'MAXES+CHART'!$D$19*BL77,))),2.5))),"")</f>
        <v xml:space="preserve"> </v>
      </c>
      <c r="BO77" s="96"/>
      <c r="BP77" s="55"/>
      <c r="BQ77" s="198"/>
      <c r="BS77" s="57" t="str">
        <f t="shared" si="257"/>
        <v/>
      </c>
      <c r="BT77" s="57" t="str">
        <f t="shared" si="258"/>
        <v/>
      </c>
      <c r="BU77" s="57" t="str">
        <f t="shared" si="259"/>
        <v/>
      </c>
      <c r="BV77" s="57" t="str">
        <f t="shared" si="260"/>
        <v/>
      </c>
      <c r="BW77" s="57" t="str">
        <f t="shared" si="261"/>
        <v/>
      </c>
      <c r="BX77" s="57" t="str">
        <f t="shared" si="262"/>
        <v/>
      </c>
      <c r="CA77" s="39"/>
      <c r="CB77" s="58" t="str">
        <f t="shared" ref="CB77:CB81" si="413">$CB$76</f>
        <v>ACC</v>
      </c>
      <c r="CC77" s="93" t="str">
        <f t="shared" ref="CC77:CC81" si="414">$CC$76</f>
        <v/>
      </c>
      <c r="CD77" s="88" t="str">
        <f t="shared" si="327"/>
        <v/>
      </c>
      <c r="CE77" s="83" t="str">
        <f t="shared" si="328"/>
        <v/>
      </c>
      <c r="CF77" s="84" t="str">
        <f t="shared" si="329"/>
        <v/>
      </c>
      <c r="CG77" s="83" t="str">
        <f>IFERROR(IF(CB77="ACC"," ",IF('MAXES+CHART'!$D$16="lbs",MROUND(IF(CB77="SQUAT",'MAXES+CHART'!$D$17*CF77, IF(CB77="BENCH",'MAXES+CHART'!$D$18*CF77, IF(CB77="DEADLIFT",'MAXES+CHART'!$D$19*CF77,))),5),MROUND(IF(CB77="SQUAT",'MAXES+CHART'!$D$17*CF77, IF(CB77="BENCH",'MAXES+CHART'!$D$18*CF77, IF(CB77="DEADLIFT",'MAXES+CHART'!$D$19*CF77,))),2.5))),"")</f>
        <v xml:space="preserve"> </v>
      </c>
      <c r="CI77" s="96"/>
      <c r="CJ77" s="55"/>
      <c r="CK77" s="198"/>
      <c r="CM77" s="57" t="str">
        <f t="shared" si="263"/>
        <v/>
      </c>
      <c r="CN77" s="57" t="str">
        <f t="shared" si="264"/>
        <v/>
      </c>
      <c r="CO77" s="57" t="str">
        <f t="shared" si="265"/>
        <v/>
      </c>
      <c r="CP77" s="57" t="str">
        <f t="shared" si="266"/>
        <v/>
      </c>
      <c r="CQ77" s="57" t="str">
        <f t="shared" si="267"/>
        <v/>
      </c>
      <c r="CR77" s="57" t="str">
        <f t="shared" si="268"/>
        <v/>
      </c>
      <c r="CS77" s="39"/>
      <c r="CT77" s="58" t="str">
        <f t="shared" ref="CT77:CT81" si="415">$CT$76</f>
        <v>ACC</v>
      </c>
      <c r="CU77" s="93" t="str">
        <f t="shared" ref="CU77:CU81" si="416">$CU$76</f>
        <v/>
      </c>
      <c r="CV77" s="88" t="str">
        <f t="shared" si="52"/>
        <v/>
      </c>
      <c r="CW77" s="83" t="str">
        <f t="shared" si="53"/>
        <v/>
      </c>
      <c r="CX77" s="84" t="str">
        <f t="shared" si="54"/>
        <v/>
      </c>
      <c r="CY77" s="83" t="str">
        <f>IFERROR(IF(CT77="ACC"," ",IF('MAXES+CHART'!$D$16="lbs",MROUND(IF(CT77="SQUAT",'MAXES+CHART'!$D$17*CX77, IF(CT77="BENCH",'MAXES+CHART'!$D$18*CX77, IF(CT77="DEADLIFT",'MAXES+CHART'!$D$19*CX77,))),5),MROUND(IF(CT77="SQUAT",'MAXES+CHART'!$D$17*CX77, IF(CT77="BENCH",'MAXES+CHART'!$D$18*CX77, IF(CT77="DEADLIFT",'MAXES+CHART'!$D$19*CX77,))),2.5))),"")</f>
        <v xml:space="preserve"> </v>
      </c>
      <c r="DA77" s="96"/>
      <c r="DB77" s="55"/>
      <c r="DC77" s="198"/>
      <c r="DE77" s="57" t="str">
        <f t="shared" si="269"/>
        <v/>
      </c>
      <c r="DF77" s="57" t="str">
        <f t="shared" si="270"/>
        <v/>
      </c>
      <c r="DG77" s="57" t="str">
        <f t="shared" si="271"/>
        <v/>
      </c>
      <c r="DH77" s="57" t="str">
        <f t="shared" si="272"/>
        <v/>
      </c>
      <c r="DI77" s="57" t="str">
        <f t="shared" si="273"/>
        <v/>
      </c>
      <c r="DJ77" s="57" t="str">
        <f t="shared" si="274"/>
        <v/>
      </c>
      <c r="DL77" s="39"/>
      <c r="DM77" s="58" t="str">
        <f t="shared" ref="DM77:DM81" si="417">$DM$76</f>
        <v>ACC</v>
      </c>
      <c r="DN77" s="93" t="str">
        <f t="shared" ref="DN77:DN81" si="418">$DN$76</f>
        <v/>
      </c>
      <c r="DO77" s="88" t="str">
        <f t="shared" si="63"/>
        <v/>
      </c>
      <c r="DP77" s="83" t="str">
        <f t="shared" si="64"/>
        <v/>
      </c>
      <c r="DQ77" s="84" t="str">
        <f t="shared" si="65"/>
        <v/>
      </c>
      <c r="DR77" s="83" t="str">
        <f>IFERROR(IF(DM77="ACC"," ",IF('MAXES+CHART'!$D$16="lbs",MROUND(IF(DM77="SQUAT",'MAXES+CHART'!$D$17*DQ77, IF(DM77="BENCH",'MAXES+CHART'!$D$18*DQ77, IF(DM77="DEADLIFT",'MAXES+CHART'!$D$19*DQ77,))),5),MROUND(IF(DM77="SQUAT",'MAXES+CHART'!$D$17*DQ77, IF(DM77="BENCH",'MAXES+CHART'!$D$18*DQ77, IF(DM77="DEADLIFT",'MAXES+CHART'!$D$19*DQ77,))),2.5))),"")</f>
        <v xml:space="preserve"> </v>
      </c>
      <c r="DT77" s="96"/>
      <c r="DU77" s="55"/>
      <c r="DV77" s="198"/>
      <c r="DX77" s="57" t="str">
        <f t="shared" si="275"/>
        <v/>
      </c>
      <c r="DY77" s="57" t="str">
        <f t="shared" si="276"/>
        <v/>
      </c>
      <c r="DZ77" s="57" t="str">
        <f t="shared" si="277"/>
        <v/>
      </c>
      <c r="EA77" s="57" t="str">
        <f t="shared" si="278"/>
        <v/>
      </c>
      <c r="EB77" s="57" t="str">
        <f t="shared" si="279"/>
        <v/>
      </c>
      <c r="EC77" s="57" t="str">
        <f t="shared" si="280"/>
        <v/>
      </c>
      <c r="EE77" s="39"/>
      <c r="EF77" s="58" t="str">
        <f t="shared" ref="EF77:EF81" si="419">$EF$76</f>
        <v>ACC</v>
      </c>
      <c r="EG77" s="93" t="str">
        <f t="shared" ref="EG77:EG81" si="420">$EG$76</f>
        <v/>
      </c>
      <c r="EH77" s="88" t="str">
        <f t="shared" si="125"/>
        <v/>
      </c>
      <c r="EI77" s="83" t="str">
        <f t="shared" si="126"/>
        <v/>
      </c>
      <c r="EJ77" s="84" t="str">
        <f t="shared" si="127"/>
        <v/>
      </c>
      <c r="EK77" s="83" t="str">
        <f>IFERROR(IF(EF77="ACC"," ",IF('MAXES+CHART'!$D$16="lbs",MROUND(IF(EF77="SQUAT",'MAXES+CHART'!$D$17*EJ77, IF(EF77="BENCH",'MAXES+CHART'!$D$18*EJ77, IF(EF77="DEADLIFT",'MAXES+CHART'!$D$19*EJ77,))),5),MROUND(IF(EF77="SQUAT",'MAXES+CHART'!$D$17*EJ77, IF(EF77="BENCH",'MAXES+CHART'!$D$18*EJ77, IF(EF77="DEADLIFT",'MAXES+CHART'!$D$19*EJ77,))),2.5))),"")</f>
        <v xml:space="preserve"> </v>
      </c>
      <c r="EM77" s="96"/>
      <c r="EN77" s="55"/>
      <c r="EO77" s="198"/>
      <c r="EQ77" s="57" t="str">
        <f t="shared" si="281"/>
        <v/>
      </c>
      <c r="ER77" s="57" t="str">
        <f t="shared" si="282"/>
        <v/>
      </c>
      <c r="ES77" s="57" t="str">
        <f t="shared" si="283"/>
        <v/>
      </c>
      <c r="ET77" s="57" t="str">
        <f t="shared" si="284"/>
        <v/>
      </c>
      <c r="EU77" s="57" t="str">
        <f t="shared" si="285"/>
        <v/>
      </c>
      <c r="EV77" s="57" t="str">
        <f t="shared" si="286"/>
        <v/>
      </c>
      <c r="EY77" s="39"/>
      <c r="EZ77" s="58" t="str">
        <f t="shared" ref="EZ77:EZ81" si="421">$EZ$76</f>
        <v>ACC</v>
      </c>
      <c r="FA77" s="93" t="str">
        <f t="shared" ref="FA77:FA81" si="422">$FA$76</f>
        <v/>
      </c>
      <c r="FB77" s="88" t="str">
        <f t="shared" si="338"/>
        <v/>
      </c>
      <c r="FC77" s="83" t="str">
        <f t="shared" si="339"/>
        <v/>
      </c>
      <c r="FD77" s="84" t="str">
        <f t="shared" si="340"/>
        <v/>
      </c>
      <c r="FE77" s="83" t="str">
        <f>IFERROR(IF(EZ77="ACC"," ",IF('MAXES+CHART'!$D$16="lbs",MROUND(IF(EZ77="SQUAT",'MAXES+CHART'!$D$17*FD77, IF(EZ77="BENCH",'MAXES+CHART'!$D$18*FD77, IF(EZ77="DEADLIFT",'MAXES+CHART'!$D$19*FD77,))),5),MROUND(IF(EZ77="SQUAT",'MAXES+CHART'!$D$17*FD77, IF(EZ77="BENCH",'MAXES+CHART'!$D$18*FD77, IF(EZ77="DEADLIFT",'MAXES+CHART'!$D$19*FD77,))),2.5))),"")</f>
        <v xml:space="preserve"> </v>
      </c>
      <c r="FG77" s="125"/>
      <c r="FH77" s="55"/>
      <c r="FI77" s="204"/>
      <c r="FK77" s="57" t="str">
        <f t="shared" si="287"/>
        <v/>
      </c>
      <c r="FL77" s="57" t="str">
        <f t="shared" si="288"/>
        <v/>
      </c>
      <c r="FM77" s="57" t="str">
        <f t="shared" si="289"/>
        <v/>
      </c>
      <c r="FN77" s="57" t="str">
        <f t="shared" si="290"/>
        <v/>
      </c>
      <c r="FO77" s="57" t="str">
        <f t="shared" si="291"/>
        <v/>
      </c>
      <c r="FP77" s="57" t="str">
        <f t="shared" si="292"/>
        <v/>
      </c>
      <c r="FQ77" s="39"/>
      <c r="FR77" s="58" t="str">
        <f t="shared" ref="FR77:FR81" si="423">$FR$76</f>
        <v>ACC</v>
      </c>
      <c r="FS77" s="93" t="str">
        <f t="shared" ref="FS77:FS81" si="424">$FS$76</f>
        <v/>
      </c>
      <c r="FT77" s="88" t="str">
        <f t="shared" si="93"/>
        <v/>
      </c>
      <c r="FU77" s="83" t="str">
        <f t="shared" si="94"/>
        <v/>
      </c>
      <c r="FV77" s="84" t="str">
        <f t="shared" si="95"/>
        <v/>
      </c>
      <c r="FW77" s="83" t="str">
        <f>IFERROR(IF(FR77="ACC"," ",IF('MAXES+CHART'!$D$16="lbs",MROUND(IF(FR77="SQUAT",'MAXES+CHART'!$D$17*FV77, IF(FR77="BENCH",'MAXES+CHART'!$D$18*FV77, IF(FR77="DEADLIFT",'MAXES+CHART'!$D$19*FV77,))),5),MROUND(IF(FR77="SQUAT",'MAXES+CHART'!$D$17*FV77, IF(FR77="BENCH",'MAXES+CHART'!$D$18*FV77, IF(FR77="DEADLIFT",'MAXES+CHART'!$D$19*FV77,))),2.5))),"")</f>
        <v xml:space="preserve"> </v>
      </c>
      <c r="FY77" s="96"/>
      <c r="FZ77" s="55"/>
      <c r="GA77" s="198"/>
      <c r="GC77" s="57" t="str">
        <f t="shared" si="293"/>
        <v/>
      </c>
      <c r="GD77" s="57" t="str">
        <f t="shared" si="294"/>
        <v/>
      </c>
      <c r="GE77" s="57" t="str">
        <f t="shared" si="295"/>
        <v/>
      </c>
      <c r="GF77" s="57" t="str">
        <f t="shared" si="296"/>
        <v/>
      </c>
      <c r="GG77" s="57" t="str">
        <f t="shared" si="297"/>
        <v/>
      </c>
      <c r="GH77" s="57" t="str">
        <f t="shared" si="298"/>
        <v/>
      </c>
      <c r="GJ77" s="39"/>
      <c r="GK77" s="58" t="str">
        <f t="shared" ref="GK77:GK81" si="425">$GK$76</f>
        <v>ACC</v>
      </c>
      <c r="GL77" s="93" t="str">
        <f t="shared" ref="GL77:GL81" si="426">$GL$76</f>
        <v/>
      </c>
      <c r="GM77" s="88" t="str">
        <f t="shared" si="104"/>
        <v/>
      </c>
      <c r="GN77" s="83" t="str">
        <f t="shared" si="105"/>
        <v/>
      </c>
      <c r="GO77" s="84" t="str">
        <f t="shared" si="106"/>
        <v/>
      </c>
      <c r="GP77" s="83" t="str">
        <f>IFERROR(IF(GK77="ACC"," ",IF('MAXES+CHART'!$D$16="lbs",MROUND(IF(GK77="SQUAT",'MAXES+CHART'!$D$17*GO77, IF(GK77="BENCH",'MAXES+CHART'!$D$18*GO77, IF(GK77="DEADLIFT",'MAXES+CHART'!$D$19*GO77,))),5),MROUND(IF(GK77="SQUAT",'MAXES+CHART'!$D$17*GO77, IF(GK77="BENCH",'MAXES+CHART'!$D$18*GO77, IF(GK77="DEADLIFT",'MAXES+CHART'!$D$19*GO77,))),2.5))),"")</f>
        <v xml:space="preserve"> </v>
      </c>
      <c r="GR77" s="96"/>
      <c r="GS77" s="55"/>
      <c r="GT77" s="198"/>
      <c r="GV77" s="57" t="str">
        <f t="shared" si="299"/>
        <v/>
      </c>
      <c r="GW77" s="57" t="str">
        <f t="shared" si="300"/>
        <v/>
      </c>
      <c r="GX77" s="57" t="str">
        <f t="shared" si="301"/>
        <v/>
      </c>
      <c r="GY77" s="57" t="str">
        <f t="shared" si="302"/>
        <v/>
      </c>
      <c r="GZ77" s="57" t="str">
        <f t="shared" si="303"/>
        <v/>
      </c>
      <c r="HA77" s="57" t="str">
        <f t="shared" si="304"/>
        <v/>
      </c>
      <c r="HC77" s="39"/>
      <c r="HD77" s="58" t="str">
        <f t="shared" ref="HD77:HD81" si="427">$HD$76</f>
        <v>ACC</v>
      </c>
      <c r="HE77" s="93" t="str">
        <f t="shared" ref="HE77:HE81" si="428">$HE$76</f>
        <v/>
      </c>
      <c r="HF77" s="88" t="str">
        <f t="shared" si="115"/>
        <v/>
      </c>
      <c r="HG77" s="83" t="str">
        <f t="shared" si="116"/>
        <v/>
      </c>
      <c r="HH77" s="84" t="str">
        <f t="shared" si="117"/>
        <v/>
      </c>
      <c r="HI77" s="83" t="str">
        <f>IFERROR(IF(HD77="ACC"," ",IF('MAXES+CHART'!$D$16="lbs",MROUND(IF(HD77="SQUAT",'MAXES+CHART'!$D$17*HH77, IF(HD77="BENCH",'MAXES+CHART'!$D$18*HH77, IF(HD77="DEADLIFT",'MAXES+CHART'!$D$19*HH77,))),5),MROUND(IF(HD77="SQUAT",'MAXES+CHART'!$D$17*HH77, IF(HD77="BENCH",'MAXES+CHART'!$D$18*HH77, IF(HD77="DEADLIFT",'MAXES+CHART'!$D$19*HH77,))),2.5))),"")</f>
        <v xml:space="preserve"> </v>
      </c>
      <c r="HK77" s="96"/>
      <c r="HL77" s="55"/>
      <c r="HM77" s="198"/>
      <c r="HO77" s="57" t="str">
        <f t="shared" si="305"/>
        <v/>
      </c>
      <c r="HP77" s="57" t="str">
        <f t="shared" si="306"/>
        <v/>
      </c>
      <c r="HQ77" s="57" t="str">
        <f t="shared" si="307"/>
        <v/>
      </c>
      <c r="HR77" s="57" t="str">
        <f t="shared" si="308"/>
        <v/>
      </c>
      <c r="HS77" s="57" t="str">
        <f t="shared" si="309"/>
        <v/>
      </c>
      <c r="HT77" s="57" t="str">
        <f t="shared" si="310"/>
        <v/>
      </c>
    </row>
    <row r="78" spans="3:228" hidden="1" outlineLevel="2">
      <c r="C78" s="39"/>
      <c r="D78" s="58" t="str">
        <f t="shared" ref="D78:D81" si="429">$D$76</f>
        <v>ACC</v>
      </c>
      <c r="E78" s="94">
        <f t="shared" ref="E78:E81" si="430">$E77</f>
        <v>0</v>
      </c>
      <c r="F78" s="87"/>
      <c r="G78" s="81"/>
      <c r="H78" s="82"/>
      <c r="I78" s="81" t="str">
        <f>IF(D78="ACC"," ",IF('MAXES+CHART'!$D$16="lbs",MROUND(IF(D78="SQUAT",'MAXES+CHART'!$D$17*H78, IF(D78="BENCH",'MAXES+CHART'!$D$18*H78, IF(D78="DEADLIFT",'MAXES+CHART'!$D$19*H78,))),5),MROUND(IF(D78="SQUAT",'MAXES+CHART'!$D$17*H78, IF(D78="BENCH",'MAXES+CHART'!$D$18*H78, IF(D78="DEADLIFT",'MAXES+CHART'!$D$19*H78,))),2.5)))</f>
        <v xml:space="preserve"> </v>
      </c>
      <c r="K78" s="96"/>
      <c r="L78" s="55"/>
      <c r="M78" s="199"/>
      <c r="O78" s="57" t="str">
        <f t="shared" si="245"/>
        <v/>
      </c>
      <c r="P78" s="57" t="str">
        <f t="shared" si="246"/>
        <v/>
      </c>
      <c r="Q78" s="57" t="str">
        <f t="shared" si="247"/>
        <v/>
      </c>
      <c r="R78" s="57" t="str">
        <f t="shared" si="248"/>
        <v/>
      </c>
      <c r="S78" s="57" t="str">
        <f t="shared" si="249"/>
        <v/>
      </c>
      <c r="T78" s="57" t="str">
        <f t="shared" si="250"/>
        <v/>
      </c>
      <c r="U78" s="39"/>
      <c r="V78" s="58" t="str">
        <f t="shared" ref="V78:V81" si="431">$V$76</f>
        <v>ACC</v>
      </c>
      <c r="W78" s="94" t="str">
        <f t="shared" si="408"/>
        <v/>
      </c>
      <c r="X78" s="87" t="str">
        <f t="shared" si="312"/>
        <v/>
      </c>
      <c r="Y78" s="81" t="str">
        <f t="shared" si="313"/>
        <v/>
      </c>
      <c r="Z78" s="82" t="str">
        <f t="shared" si="314"/>
        <v/>
      </c>
      <c r="AA78" s="81" t="str">
        <f>IFERROR(IF(V78="ACC"," ",IF('MAXES+CHART'!$D$16="lbs",MROUND(IF(V78="SQUAT",'MAXES+CHART'!$D$17*Z78, IF(V78="BENCH",'MAXES+CHART'!$D$18*Z78, IF(V78="DEADLIFT",'MAXES+CHART'!$D$19*Z78,))),5),MROUND(IF(V78="SQUAT",'MAXES+CHART'!$D$17*Z78, IF(V78="BENCH",'MAXES+CHART'!$D$18*Z78, IF(V78="DEADLIFT",'MAXES+CHART'!$D$19*Z78,))),2.5))),"")</f>
        <v xml:space="preserve"> </v>
      </c>
      <c r="AC78" s="96"/>
      <c r="AD78" s="55"/>
      <c r="AE78" s="199"/>
      <c r="AG78" s="57" t="str">
        <f t="shared" si="11"/>
        <v/>
      </c>
      <c r="AH78" s="57" t="str">
        <f t="shared" si="12"/>
        <v/>
      </c>
      <c r="AI78" s="57" t="str">
        <f t="shared" si="13"/>
        <v/>
      </c>
      <c r="AJ78" s="57" t="str">
        <f t="shared" si="14"/>
        <v/>
      </c>
      <c r="AK78" s="57" t="str">
        <f t="shared" si="15"/>
        <v/>
      </c>
      <c r="AL78" s="57" t="str">
        <f t="shared" si="16"/>
        <v/>
      </c>
      <c r="AN78" s="39"/>
      <c r="AO78" s="58" t="str">
        <f t="shared" si="409"/>
        <v>ACC</v>
      </c>
      <c r="AP78" s="94" t="str">
        <f t="shared" si="410"/>
        <v/>
      </c>
      <c r="AQ78" s="87" t="str">
        <f t="shared" si="317"/>
        <v/>
      </c>
      <c r="AR78" s="81" t="str">
        <f t="shared" si="318"/>
        <v/>
      </c>
      <c r="AS78" s="82" t="str">
        <f t="shared" si="319"/>
        <v/>
      </c>
      <c r="AT78" s="81" t="str">
        <f>IFERROR(IF(AO78="ACC"," ",IF('MAXES+CHART'!$D$16="lbs",MROUND(IF(AO78="SQUAT",'MAXES+CHART'!$D$17*AS78, IF(AO78="BENCH",'MAXES+CHART'!$D$18*AS78, IF(AO78="DEADLIFT",'MAXES+CHART'!$D$19*AS78,))),5),MROUND(IF(AO78="SQUAT",'MAXES+CHART'!$D$17*AS78, IF(AO78="BENCH",'MAXES+CHART'!$D$18*AS78, IF(AO78="DEADLIFT",'MAXES+CHART'!$D$19*AS78,))),2.5))),"")</f>
        <v xml:space="preserve"> </v>
      </c>
      <c r="AV78" s="96"/>
      <c r="AW78" s="55"/>
      <c r="AX78" s="199"/>
      <c r="AZ78" s="57" t="str">
        <f t="shared" si="251"/>
        <v/>
      </c>
      <c r="BA78" s="57" t="str">
        <f t="shared" si="252"/>
        <v/>
      </c>
      <c r="BB78" s="57" t="str">
        <f t="shared" si="253"/>
        <v/>
      </c>
      <c r="BC78" s="57" t="str">
        <f t="shared" si="254"/>
        <v/>
      </c>
      <c r="BD78" s="57" t="str">
        <f t="shared" si="255"/>
        <v/>
      </c>
      <c r="BE78" s="57" t="str">
        <f t="shared" si="256"/>
        <v/>
      </c>
      <c r="BG78" s="39"/>
      <c r="BH78" s="58" t="str">
        <f t="shared" si="411"/>
        <v>ACC</v>
      </c>
      <c r="BI78" s="94" t="str">
        <f t="shared" si="412"/>
        <v/>
      </c>
      <c r="BJ78" s="87" t="str">
        <f t="shared" si="322"/>
        <v/>
      </c>
      <c r="BK78" s="81" t="str">
        <f t="shared" si="323"/>
        <v/>
      </c>
      <c r="BL78" s="82" t="str">
        <f t="shared" si="324"/>
        <v/>
      </c>
      <c r="BM78" s="81" t="str">
        <f>IFERROR(IF(BH78="ACC"," ",IF('MAXES+CHART'!$D$16="lbs",MROUND(IF(BH78="SQUAT",'MAXES+CHART'!$D$17*BL78, IF(BH78="BENCH",'MAXES+CHART'!$D$18*BL78, IF(BH78="DEADLIFT",'MAXES+CHART'!$D$19*BL78,))),5),MROUND(IF(BH78="SQUAT",'MAXES+CHART'!$D$17*BL78, IF(BH78="BENCH",'MAXES+CHART'!$D$18*BL78, IF(BH78="DEADLIFT",'MAXES+CHART'!$D$19*BL78,))),2.5))),"")</f>
        <v xml:space="preserve"> </v>
      </c>
      <c r="BO78" s="96"/>
      <c r="BP78" s="55"/>
      <c r="BQ78" s="199"/>
      <c r="BS78" s="57" t="str">
        <f t="shared" si="257"/>
        <v/>
      </c>
      <c r="BT78" s="57" t="str">
        <f t="shared" si="258"/>
        <v/>
      </c>
      <c r="BU78" s="57" t="str">
        <f t="shared" si="259"/>
        <v/>
      </c>
      <c r="BV78" s="57" t="str">
        <f t="shared" si="260"/>
        <v/>
      </c>
      <c r="BW78" s="57" t="str">
        <f t="shared" si="261"/>
        <v/>
      </c>
      <c r="BX78" s="57" t="str">
        <f t="shared" si="262"/>
        <v/>
      </c>
      <c r="CA78" s="39"/>
      <c r="CB78" s="58" t="str">
        <f t="shared" si="413"/>
        <v>ACC</v>
      </c>
      <c r="CC78" s="94" t="str">
        <f t="shared" si="414"/>
        <v/>
      </c>
      <c r="CD78" s="87" t="str">
        <f t="shared" si="327"/>
        <v/>
      </c>
      <c r="CE78" s="81" t="str">
        <f t="shared" si="328"/>
        <v/>
      </c>
      <c r="CF78" s="82" t="str">
        <f t="shared" si="329"/>
        <v/>
      </c>
      <c r="CG78" s="81" t="str">
        <f>IFERROR(IF(CB78="ACC"," ",IF('MAXES+CHART'!$D$16="lbs",MROUND(IF(CB78="SQUAT",'MAXES+CHART'!$D$17*CF78, IF(CB78="BENCH",'MAXES+CHART'!$D$18*CF78, IF(CB78="DEADLIFT",'MAXES+CHART'!$D$19*CF78,))),5),MROUND(IF(CB78="SQUAT",'MAXES+CHART'!$D$17*CF78, IF(CB78="BENCH",'MAXES+CHART'!$D$18*CF78, IF(CB78="DEADLIFT",'MAXES+CHART'!$D$19*CF78,))),2.5))),"")</f>
        <v xml:space="preserve"> </v>
      </c>
      <c r="CI78" s="96"/>
      <c r="CJ78" s="55"/>
      <c r="CK78" s="199"/>
      <c r="CM78" s="57" t="str">
        <f t="shared" si="263"/>
        <v/>
      </c>
      <c r="CN78" s="57" t="str">
        <f t="shared" si="264"/>
        <v/>
      </c>
      <c r="CO78" s="57" t="str">
        <f t="shared" si="265"/>
        <v/>
      </c>
      <c r="CP78" s="57" t="str">
        <f t="shared" si="266"/>
        <v/>
      </c>
      <c r="CQ78" s="57" t="str">
        <f t="shared" si="267"/>
        <v/>
      </c>
      <c r="CR78" s="57" t="str">
        <f t="shared" si="268"/>
        <v/>
      </c>
      <c r="CS78" s="39"/>
      <c r="CT78" s="58" t="str">
        <f t="shared" si="415"/>
        <v>ACC</v>
      </c>
      <c r="CU78" s="94" t="str">
        <f t="shared" si="416"/>
        <v/>
      </c>
      <c r="CV78" s="87" t="str">
        <f t="shared" si="52"/>
        <v/>
      </c>
      <c r="CW78" s="81" t="str">
        <f t="shared" si="53"/>
        <v/>
      </c>
      <c r="CX78" s="82" t="str">
        <f t="shared" si="54"/>
        <v/>
      </c>
      <c r="CY78" s="81" t="str">
        <f>IFERROR(IF(CT78="ACC"," ",IF('MAXES+CHART'!$D$16="lbs",MROUND(IF(CT78="SQUAT",'MAXES+CHART'!$D$17*CX78, IF(CT78="BENCH",'MAXES+CHART'!$D$18*CX78, IF(CT78="DEADLIFT",'MAXES+CHART'!$D$19*CX78,))),5),MROUND(IF(CT78="SQUAT",'MAXES+CHART'!$D$17*CX78, IF(CT78="BENCH",'MAXES+CHART'!$D$18*CX78, IF(CT78="DEADLIFT",'MAXES+CHART'!$D$19*CX78,))),2.5))),"")</f>
        <v xml:space="preserve"> </v>
      </c>
      <c r="DA78" s="96"/>
      <c r="DB78" s="55"/>
      <c r="DC78" s="199"/>
      <c r="DE78" s="57" t="str">
        <f t="shared" si="269"/>
        <v/>
      </c>
      <c r="DF78" s="57" t="str">
        <f t="shared" si="270"/>
        <v/>
      </c>
      <c r="DG78" s="57" t="str">
        <f t="shared" si="271"/>
        <v/>
      </c>
      <c r="DH78" s="57" t="str">
        <f t="shared" si="272"/>
        <v/>
      </c>
      <c r="DI78" s="57" t="str">
        <f t="shared" si="273"/>
        <v/>
      </c>
      <c r="DJ78" s="57" t="str">
        <f t="shared" si="274"/>
        <v/>
      </c>
      <c r="DL78" s="39"/>
      <c r="DM78" s="58" t="str">
        <f t="shared" si="417"/>
        <v>ACC</v>
      </c>
      <c r="DN78" s="94" t="str">
        <f t="shared" si="418"/>
        <v/>
      </c>
      <c r="DO78" s="87" t="str">
        <f t="shared" si="63"/>
        <v/>
      </c>
      <c r="DP78" s="81" t="str">
        <f t="shared" si="64"/>
        <v/>
      </c>
      <c r="DQ78" s="82" t="str">
        <f t="shared" si="65"/>
        <v/>
      </c>
      <c r="DR78" s="81" t="str">
        <f>IFERROR(IF(DM78="ACC"," ",IF('MAXES+CHART'!$D$16="lbs",MROUND(IF(DM78="SQUAT",'MAXES+CHART'!$D$17*DQ78, IF(DM78="BENCH",'MAXES+CHART'!$D$18*DQ78, IF(DM78="DEADLIFT",'MAXES+CHART'!$D$19*DQ78,))),5),MROUND(IF(DM78="SQUAT",'MAXES+CHART'!$D$17*DQ78, IF(DM78="BENCH",'MAXES+CHART'!$D$18*DQ78, IF(DM78="DEADLIFT",'MAXES+CHART'!$D$19*DQ78,))),2.5))),"")</f>
        <v xml:space="preserve"> </v>
      </c>
      <c r="DT78" s="96"/>
      <c r="DU78" s="55"/>
      <c r="DV78" s="199"/>
      <c r="DX78" s="57" t="str">
        <f t="shared" si="275"/>
        <v/>
      </c>
      <c r="DY78" s="57" t="str">
        <f t="shared" si="276"/>
        <v/>
      </c>
      <c r="DZ78" s="57" t="str">
        <f t="shared" si="277"/>
        <v/>
      </c>
      <c r="EA78" s="57" t="str">
        <f t="shared" si="278"/>
        <v/>
      </c>
      <c r="EB78" s="57" t="str">
        <f t="shared" si="279"/>
        <v/>
      </c>
      <c r="EC78" s="57" t="str">
        <f t="shared" si="280"/>
        <v/>
      </c>
      <c r="EE78" s="39"/>
      <c r="EF78" s="58" t="str">
        <f t="shared" si="419"/>
        <v>ACC</v>
      </c>
      <c r="EG78" s="94" t="str">
        <f t="shared" si="420"/>
        <v/>
      </c>
      <c r="EH78" s="87" t="str">
        <f t="shared" si="125"/>
        <v/>
      </c>
      <c r="EI78" s="81" t="str">
        <f t="shared" si="126"/>
        <v/>
      </c>
      <c r="EJ78" s="82" t="str">
        <f t="shared" si="127"/>
        <v/>
      </c>
      <c r="EK78" s="81" t="str">
        <f>IFERROR(IF(EF78="ACC"," ",IF('MAXES+CHART'!$D$16="lbs",MROUND(IF(EF78="SQUAT",'MAXES+CHART'!$D$17*EJ78, IF(EF78="BENCH",'MAXES+CHART'!$D$18*EJ78, IF(EF78="DEADLIFT",'MAXES+CHART'!$D$19*EJ78,))),5),MROUND(IF(EF78="SQUAT",'MAXES+CHART'!$D$17*EJ78, IF(EF78="BENCH",'MAXES+CHART'!$D$18*EJ78, IF(EF78="DEADLIFT",'MAXES+CHART'!$D$19*EJ78,))),2.5))),"")</f>
        <v xml:space="preserve"> </v>
      </c>
      <c r="EM78" s="96"/>
      <c r="EN78" s="55"/>
      <c r="EO78" s="199"/>
      <c r="EQ78" s="57" t="str">
        <f t="shared" si="281"/>
        <v/>
      </c>
      <c r="ER78" s="57" t="str">
        <f t="shared" si="282"/>
        <v/>
      </c>
      <c r="ES78" s="57" t="str">
        <f t="shared" si="283"/>
        <v/>
      </c>
      <c r="ET78" s="57" t="str">
        <f t="shared" si="284"/>
        <v/>
      </c>
      <c r="EU78" s="57" t="str">
        <f t="shared" si="285"/>
        <v/>
      </c>
      <c r="EV78" s="57" t="str">
        <f t="shared" si="286"/>
        <v/>
      </c>
      <c r="EY78" s="39"/>
      <c r="EZ78" s="58" t="str">
        <f t="shared" si="421"/>
        <v>ACC</v>
      </c>
      <c r="FA78" s="94" t="str">
        <f t="shared" si="422"/>
        <v/>
      </c>
      <c r="FB78" s="87" t="str">
        <f t="shared" si="338"/>
        <v/>
      </c>
      <c r="FC78" s="81" t="str">
        <f t="shared" si="339"/>
        <v/>
      </c>
      <c r="FD78" s="82" t="str">
        <f t="shared" si="340"/>
        <v/>
      </c>
      <c r="FE78" s="81" t="str">
        <f>IFERROR(IF(EZ78="ACC"," ",IF('MAXES+CHART'!$D$16="lbs",MROUND(IF(EZ78="SQUAT",'MAXES+CHART'!$D$17*FD78, IF(EZ78="BENCH",'MAXES+CHART'!$D$18*FD78, IF(EZ78="DEADLIFT",'MAXES+CHART'!$D$19*FD78,))),5),MROUND(IF(EZ78="SQUAT",'MAXES+CHART'!$D$17*FD78, IF(EZ78="BENCH",'MAXES+CHART'!$D$18*FD78, IF(EZ78="DEADLIFT",'MAXES+CHART'!$D$19*FD78,))),2.5))),"")</f>
        <v xml:space="preserve"> </v>
      </c>
      <c r="FG78" s="125"/>
      <c r="FH78" s="55"/>
      <c r="FI78" s="205"/>
      <c r="FK78" s="57" t="str">
        <f t="shared" si="287"/>
        <v/>
      </c>
      <c r="FL78" s="57" t="str">
        <f t="shared" si="288"/>
        <v/>
      </c>
      <c r="FM78" s="57" t="str">
        <f t="shared" si="289"/>
        <v/>
      </c>
      <c r="FN78" s="57" t="str">
        <f t="shared" si="290"/>
        <v/>
      </c>
      <c r="FO78" s="57" t="str">
        <f t="shared" si="291"/>
        <v/>
      </c>
      <c r="FP78" s="57" t="str">
        <f t="shared" si="292"/>
        <v/>
      </c>
      <c r="FQ78" s="39"/>
      <c r="FR78" s="58" t="str">
        <f t="shared" si="423"/>
        <v>ACC</v>
      </c>
      <c r="FS78" s="94" t="str">
        <f t="shared" si="424"/>
        <v/>
      </c>
      <c r="FT78" s="87" t="str">
        <f t="shared" si="93"/>
        <v/>
      </c>
      <c r="FU78" s="81" t="str">
        <f t="shared" si="94"/>
        <v/>
      </c>
      <c r="FV78" s="82" t="str">
        <f t="shared" si="95"/>
        <v/>
      </c>
      <c r="FW78" s="81" t="str">
        <f>IFERROR(IF(FR78="ACC"," ",IF('MAXES+CHART'!$D$16="lbs",MROUND(IF(FR78="SQUAT",'MAXES+CHART'!$D$17*FV78, IF(FR78="BENCH",'MAXES+CHART'!$D$18*FV78, IF(FR78="DEADLIFT",'MAXES+CHART'!$D$19*FV78,))),5),MROUND(IF(FR78="SQUAT",'MAXES+CHART'!$D$17*FV78, IF(FR78="BENCH",'MAXES+CHART'!$D$18*FV78, IF(FR78="DEADLIFT",'MAXES+CHART'!$D$19*FV78,))),2.5))),"")</f>
        <v xml:space="preserve"> </v>
      </c>
      <c r="FY78" s="96"/>
      <c r="FZ78" s="55"/>
      <c r="GA78" s="199"/>
      <c r="GC78" s="57" t="str">
        <f t="shared" si="293"/>
        <v/>
      </c>
      <c r="GD78" s="57" t="str">
        <f t="shared" si="294"/>
        <v/>
      </c>
      <c r="GE78" s="57" t="str">
        <f t="shared" si="295"/>
        <v/>
      </c>
      <c r="GF78" s="57" t="str">
        <f t="shared" si="296"/>
        <v/>
      </c>
      <c r="GG78" s="57" t="str">
        <f t="shared" si="297"/>
        <v/>
      </c>
      <c r="GH78" s="57" t="str">
        <f t="shared" si="298"/>
        <v/>
      </c>
      <c r="GJ78" s="39"/>
      <c r="GK78" s="58" t="str">
        <f t="shared" si="425"/>
        <v>ACC</v>
      </c>
      <c r="GL78" s="94" t="str">
        <f t="shared" si="426"/>
        <v/>
      </c>
      <c r="GM78" s="87" t="str">
        <f t="shared" si="104"/>
        <v/>
      </c>
      <c r="GN78" s="81" t="str">
        <f t="shared" si="105"/>
        <v/>
      </c>
      <c r="GO78" s="82" t="str">
        <f t="shared" si="106"/>
        <v/>
      </c>
      <c r="GP78" s="81" t="str">
        <f>IFERROR(IF(GK78="ACC"," ",IF('MAXES+CHART'!$D$16="lbs",MROUND(IF(GK78="SQUAT",'MAXES+CHART'!$D$17*GO78, IF(GK78="BENCH",'MAXES+CHART'!$D$18*GO78, IF(GK78="DEADLIFT",'MAXES+CHART'!$D$19*GO78,))),5),MROUND(IF(GK78="SQUAT",'MAXES+CHART'!$D$17*GO78, IF(GK78="BENCH",'MAXES+CHART'!$D$18*GO78, IF(GK78="DEADLIFT",'MAXES+CHART'!$D$19*GO78,))),2.5))),"")</f>
        <v xml:space="preserve"> </v>
      </c>
      <c r="GR78" s="96"/>
      <c r="GS78" s="55"/>
      <c r="GT78" s="199"/>
      <c r="GV78" s="57" t="str">
        <f t="shared" si="299"/>
        <v/>
      </c>
      <c r="GW78" s="57" t="str">
        <f t="shared" si="300"/>
        <v/>
      </c>
      <c r="GX78" s="57" t="str">
        <f t="shared" si="301"/>
        <v/>
      </c>
      <c r="GY78" s="57" t="str">
        <f t="shared" si="302"/>
        <v/>
      </c>
      <c r="GZ78" s="57" t="str">
        <f t="shared" si="303"/>
        <v/>
      </c>
      <c r="HA78" s="57" t="str">
        <f t="shared" si="304"/>
        <v/>
      </c>
      <c r="HC78" s="39"/>
      <c r="HD78" s="58" t="str">
        <f t="shared" si="427"/>
        <v>ACC</v>
      </c>
      <c r="HE78" s="94" t="str">
        <f t="shared" si="428"/>
        <v/>
      </c>
      <c r="HF78" s="87" t="str">
        <f t="shared" si="115"/>
        <v/>
      </c>
      <c r="HG78" s="81" t="str">
        <f t="shared" si="116"/>
        <v/>
      </c>
      <c r="HH78" s="82" t="str">
        <f t="shared" si="117"/>
        <v/>
      </c>
      <c r="HI78" s="81" t="str">
        <f>IFERROR(IF(HD78="ACC"," ",IF('MAXES+CHART'!$D$16="lbs",MROUND(IF(HD78="SQUAT",'MAXES+CHART'!$D$17*HH78, IF(HD78="BENCH",'MAXES+CHART'!$D$18*HH78, IF(HD78="DEADLIFT",'MAXES+CHART'!$D$19*HH78,))),5),MROUND(IF(HD78="SQUAT",'MAXES+CHART'!$D$17*HH78, IF(HD78="BENCH",'MAXES+CHART'!$D$18*HH78, IF(HD78="DEADLIFT",'MAXES+CHART'!$D$19*HH78,))),2.5))),"")</f>
        <v xml:space="preserve"> </v>
      </c>
      <c r="HK78" s="96"/>
      <c r="HL78" s="55"/>
      <c r="HM78" s="199"/>
      <c r="HO78" s="57" t="str">
        <f t="shared" si="305"/>
        <v/>
      </c>
      <c r="HP78" s="57" t="str">
        <f t="shared" si="306"/>
        <v/>
      </c>
      <c r="HQ78" s="57" t="str">
        <f t="shared" si="307"/>
        <v/>
      </c>
      <c r="HR78" s="57" t="str">
        <f t="shared" si="308"/>
        <v/>
      </c>
      <c r="HS78" s="57" t="str">
        <f t="shared" si="309"/>
        <v/>
      </c>
      <c r="HT78" s="57" t="str">
        <f t="shared" si="310"/>
        <v/>
      </c>
    </row>
    <row r="79" spans="3:228" hidden="1" outlineLevel="2">
      <c r="C79" s="39"/>
      <c r="D79" s="58" t="str">
        <f t="shared" si="429"/>
        <v>ACC</v>
      </c>
      <c r="E79" s="93">
        <f t="shared" si="430"/>
        <v>0</v>
      </c>
      <c r="F79" s="88"/>
      <c r="G79" s="83"/>
      <c r="H79" s="84"/>
      <c r="I79" s="83" t="str">
        <f>IF(D79="ACC"," ",IF('MAXES+CHART'!$D$16="lbs",MROUND(IF(D79="SQUAT",'MAXES+CHART'!$D$17*H79, IF(D79="BENCH",'MAXES+CHART'!$D$18*H79, IF(D79="DEADLIFT",'MAXES+CHART'!$D$19*H79,))),5),MROUND(IF(D79="SQUAT",'MAXES+CHART'!$D$17*H79, IF(D79="BENCH",'MAXES+CHART'!$D$18*H79, IF(D79="DEADLIFT",'MAXES+CHART'!$D$19*H79,))),2.5)))</f>
        <v xml:space="preserve"> </v>
      </c>
      <c r="K79" s="96"/>
      <c r="L79" s="55"/>
      <c r="M79" s="117"/>
      <c r="O79" s="57" t="str">
        <f t="shared" si="245"/>
        <v/>
      </c>
      <c r="P79" s="57" t="str">
        <f t="shared" si="246"/>
        <v/>
      </c>
      <c r="Q79" s="57" t="str">
        <f t="shared" si="247"/>
        <v/>
      </c>
      <c r="R79" s="57" t="str">
        <f t="shared" si="248"/>
        <v/>
      </c>
      <c r="S79" s="57" t="str">
        <f t="shared" si="249"/>
        <v/>
      </c>
      <c r="T79" s="57" t="str">
        <f t="shared" si="250"/>
        <v/>
      </c>
      <c r="U79" s="39"/>
      <c r="V79" s="58" t="str">
        <f t="shared" si="431"/>
        <v>ACC</v>
      </c>
      <c r="W79" s="93" t="str">
        <f t="shared" si="408"/>
        <v/>
      </c>
      <c r="X79" s="88" t="str">
        <f t="shared" si="312"/>
        <v/>
      </c>
      <c r="Y79" s="83" t="str">
        <f t="shared" si="313"/>
        <v/>
      </c>
      <c r="Z79" s="84" t="str">
        <f t="shared" si="314"/>
        <v/>
      </c>
      <c r="AA79" s="83" t="str">
        <f>IFERROR(IF(V79="ACC"," ",IF('MAXES+CHART'!$D$16="lbs",MROUND(IF(V79="SQUAT",'MAXES+CHART'!$D$17*Z79, IF(V79="BENCH",'MAXES+CHART'!$D$18*Z79, IF(V79="DEADLIFT",'MAXES+CHART'!$D$19*Z79,))),5),MROUND(IF(V79="SQUAT",'MAXES+CHART'!$D$17*Z79, IF(V79="BENCH",'MAXES+CHART'!$D$18*Z79, IF(V79="DEADLIFT",'MAXES+CHART'!$D$19*Z79,))),2.5))),"")</f>
        <v xml:space="preserve"> </v>
      </c>
      <c r="AC79" s="96"/>
      <c r="AD79" s="55"/>
      <c r="AE79" s="117"/>
      <c r="AG79" s="57" t="str">
        <f t="shared" si="11"/>
        <v/>
      </c>
      <c r="AH79" s="57" t="str">
        <f t="shared" si="12"/>
        <v/>
      </c>
      <c r="AI79" s="57" t="str">
        <f t="shared" si="13"/>
        <v/>
      </c>
      <c r="AJ79" s="57" t="str">
        <f t="shared" si="14"/>
        <v/>
      </c>
      <c r="AK79" s="57" t="str">
        <f t="shared" si="15"/>
        <v/>
      </c>
      <c r="AL79" s="57" t="str">
        <f t="shared" si="16"/>
        <v/>
      </c>
      <c r="AN79" s="39"/>
      <c r="AO79" s="58" t="str">
        <f t="shared" si="409"/>
        <v>ACC</v>
      </c>
      <c r="AP79" s="93" t="str">
        <f t="shared" si="410"/>
        <v/>
      </c>
      <c r="AQ79" s="88" t="str">
        <f t="shared" si="317"/>
        <v/>
      </c>
      <c r="AR79" s="83" t="str">
        <f t="shared" si="318"/>
        <v/>
      </c>
      <c r="AS79" s="84" t="str">
        <f t="shared" si="319"/>
        <v/>
      </c>
      <c r="AT79" s="83" t="str">
        <f>IFERROR(IF(AO79="ACC"," ",IF('MAXES+CHART'!$D$16="lbs",MROUND(IF(AO79="SQUAT",'MAXES+CHART'!$D$17*AS79, IF(AO79="BENCH",'MAXES+CHART'!$D$18*AS79, IF(AO79="DEADLIFT",'MAXES+CHART'!$D$19*AS79,))),5),MROUND(IF(AO79="SQUAT",'MAXES+CHART'!$D$17*AS79, IF(AO79="BENCH",'MAXES+CHART'!$D$18*AS79, IF(AO79="DEADLIFT",'MAXES+CHART'!$D$19*AS79,))),2.5))),"")</f>
        <v xml:space="preserve"> </v>
      </c>
      <c r="AV79" s="96"/>
      <c r="AW79" s="55"/>
      <c r="AX79" s="117"/>
      <c r="AZ79" s="57" t="str">
        <f t="shared" si="251"/>
        <v/>
      </c>
      <c r="BA79" s="57" t="str">
        <f t="shared" si="252"/>
        <v/>
      </c>
      <c r="BB79" s="57" t="str">
        <f t="shared" si="253"/>
        <v/>
      </c>
      <c r="BC79" s="57" t="str">
        <f t="shared" si="254"/>
        <v/>
      </c>
      <c r="BD79" s="57" t="str">
        <f t="shared" si="255"/>
        <v/>
      </c>
      <c r="BE79" s="57" t="str">
        <f t="shared" si="256"/>
        <v/>
      </c>
      <c r="BG79" s="39"/>
      <c r="BH79" s="58" t="str">
        <f t="shared" si="411"/>
        <v>ACC</v>
      </c>
      <c r="BI79" s="93" t="str">
        <f t="shared" si="412"/>
        <v/>
      </c>
      <c r="BJ79" s="88" t="str">
        <f t="shared" si="322"/>
        <v/>
      </c>
      <c r="BK79" s="83" t="str">
        <f t="shared" si="323"/>
        <v/>
      </c>
      <c r="BL79" s="84" t="str">
        <f t="shared" si="324"/>
        <v/>
      </c>
      <c r="BM79" s="83" t="str">
        <f>IFERROR(IF(BH79="ACC"," ",IF('MAXES+CHART'!$D$16="lbs",MROUND(IF(BH79="SQUAT",'MAXES+CHART'!$D$17*BL79, IF(BH79="BENCH",'MAXES+CHART'!$D$18*BL79, IF(BH79="DEADLIFT",'MAXES+CHART'!$D$19*BL79,))),5),MROUND(IF(BH79="SQUAT",'MAXES+CHART'!$D$17*BL79, IF(BH79="BENCH",'MAXES+CHART'!$D$18*BL79, IF(BH79="DEADLIFT",'MAXES+CHART'!$D$19*BL79,))),2.5))),"")</f>
        <v xml:space="preserve"> </v>
      </c>
      <c r="BO79" s="96"/>
      <c r="BP79" s="55"/>
      <c r="BQ79" s="117"/>
      <c r="BS79" s="57" t="str">
        <f t="shared" si="257"/>
        <v/>
      </c>
      <c r="BT79" s="57" t="str">
        <f t="shared" si="258"/>
        <v/>
      </c>
      <c r="BU79" s="57" t="str">
        <f t="shared" si="259"/>
        <v/>
      </c>
      <c r="BV79" s="57" t="str">
        <f t="shared" si="260"/>
        <v/>
      </c>
      <c r="BW79" s="57" t="str">
        <f t="shared" si="261"/>
        <v/>
      </c>
      <c r="BX79" s="57" t="str">
        <f t="shared" si="262"/>
        <v/>
      </c>
      <c r="CA79" s="39"/>
      <c r="CB79" s="58" t="str">
        <f t="shared" si="413"/>
        <v>ACC</v>
      </c>
      <c r="CC79" s="93" t="str">
        <f t="shared" si="414"/>
        <v/>
      </c>
      <c r="CD79" s="88" t="str">
        <f t="shared" si="327"/>
        <v/>
      </c>
      <c r="CE79" s="83" t="str">
        <f t="shared" si="328"/>
        <v/>
      </c>
      <c r="CF79" s="84" t="str">
        <f t="shared" si="329"/>
        <v/>
      </c>
      <c r="CG79" s="83" t="str">
        <f>IFERROR(IF(CB79="ACC"," ",IF('MAXES+CHART'!$D$16="lbs",MROUND(IF(CB79="SQUAT",'MAXES+CHART'!$D$17*CF79, IF(CB79="BENCH",'MAXES+CHART'!$D$18*CF79, IF(CB79="DEADLIFT",'MAXES+CHART'!$D$19*CF79,))),5),MROUND(IF(CB79="SQUAT",'MAXES+CHART'!$D$17*CF79, IF(CB79="BENCH",'MAXES+CHART'!$D$18*CF79, IF(CB79="DEADLIFT",'MAXES+CHART'!$D$19*CF79,))),2.5))),"")</f>
        <v xml:space="preserve"> </v>
      </c>
      <c r="CI79" s="96"/>
      <c r="CJ79" s="55"/>
      <c r="CK79" s="117"/>
      <c r="CM79" s="57" t="str">
        <f t="shared" si="263"/>
        <v/>
      </c>
      <c r="CN79" s="57" t="str">
        <f t="shared" si="264"/>
        <v/>
      </c>
      <c r="CO79" s="57" t="str">
        <f t="shared" si="265"/>
        <v/>
      </c>
      <c r="CP79" s="57" t="str">
        <f t="shared" si="266"/>
        <v/>
      </c>
      <c r="CQ79" s="57" t="str">
        <f t="shared" si="267"/>
        <v/>
      </c>
      <c r="CR79" s="57" t="str">
        <f t="shared" si="268"/>
        <v/>
      </c>
      <c r="CS79" s="39"/>
      <c r="CT79" s="58" t="str">
        <f t="shared" si="415"/>
        <v>ACC</v>
      </c>
      <c r="CU79" s="93" t="str">
        <f t="shared" si="416"/>
        <v/>
      </c>
      <c r="CV79" s="88" t="str">
        <f t="shared" si="52"/>
        <v/>
      </c>
      <c r="CW79" s="83" t="str">
        <f t="shared" si="53"/>
        <v/>
      </c>
      <c r="CX79" s="84" t="str">
        <f t="shared" si="54"/>
        <v/>
      </c>
      <c r="CY79" s="83" t="str">
        <f>IFERROR(IF(CT79="ACC"," ",IF('MAXES+CHART'!$D$16="lbs",MROUND(IF(CT79="SQUAT",'MAXES+CHART'!$D$17*CX79, IF(CT79="BENCH",'MAXES+CHART'!$D$18*CX79, IF(CT79="DEADLIFT",'MAXES+CHART'!$D$19*CX79,))),5),MROUND(IF(CT79="SQUAT",'MAXES+CHART'!$D$17*CX79, IF(CT79="BENCH",'MAXES+CHART'!$D$18*CX79, IF(CT79="DEADLIFT",'MAXES+CHART'!$D$19*CX79,))),2.5))),"")</f>
        <v xml:space="preserve"> </v>
      </c>
      <c r="DA79" s="96"/>
      <c r="DB79" s="55"/>
      <c r="DC79" s="117"/>
      <c r="DE79" s="57" t="str">
        <f t="shared" si="269"/>
        <v/>
      </c>
      <c r="DF79" s="57" t="str">
        <f t="shared" si="270"/>
        <v/>
      </c>
      <c r="DG79" s="57" t="str">
        <f t="shared" si="271"/>
        <v/>
      </c>
      <c r="DH79" s="57" t="str">
        <f t="shared" si="272"/>
        <v/>
      </c>
      <c r="DI79" s="57" t="str">
        <f t="shared" si="273"/>
        <v/>
      </c>
      <c r="DJ79" s="57" t="str">
        <f t="shared" si="274"/>
        <v/>
      </c>
      <c r="DL79" s="39"/>
      <c r="DM79" s="58" t="str">
        <f t="shared" si="417"/>
        <v>ACC</v>
      </c>
      <c r="DN79" s="93" t="str">
        <f t="shared" si="418"/>
        <v/>
      </c>
      <c r="DO79" s="88" t="str">
        <f t="shared" si="63"/>
        <v/>
      </c>
      <c r="DP79" s="83" t="str">
        <f t="shared" si="64"/>
        <v/>
      </c>
      <c r="DQ79" s="84" t="str">
        <f t="shared" si="65"/>
        <v/>
      </c>
      <c r="DR79" s="83" t="str">
        <f>IFERROR(IF(DM79="ACC"," ",IF('MAXES+CHART'!$D$16="lbs",MROUND(IF(DM79="SQUAT",'MAXES+CHART'!$D$17*DQ79, IF(DM79="BENCH",'MAXES+CHART'!$D$18*DQ79, IF(DM79="DEADLIFT",'MAXES+CHART'!$D$19*DQ79,))),5),MROUND(IF(DM79="SQUAT",'MAXES+CHART'!$D$17*DQ79, IF(DM79="BENCH",'MAXES+CHART'!$D$18*DQ79, IF(DM79="DEADLIFT",'MAXES+CHART'!$D$19*DQ79,))),2.5))),"")</f>
        <v xml:space="preserve"> </v>
      </c>
      <c r="DT79" s="96"/>
      <c r="DU79" s="55"/>
      <c r="DV79" s="117"/>
      <c r="DX79" s="57" t="str">
        <f t="shared" si="275"/>
        <v/>
      </c>
      <c r="DY79" s="57" t="str">
        <f t="shared" si="276"/>
        <v/>
      </c>
      <c r="DZ79" s="57" t="str">
        <f t="shared" si="277"/>
        <v/>
      </c>
      <c r="EA79" s="57" t="str">
        <f t="shared" si="278"/>
        <v/>
      </c>
      <c r="EB79" s="57" t="str">
        <f t="shared" si="279"/>
        <v/>
      </c>
      <c r="EC79" s="57" t="str">
        <f t="shared" si="280"/>
        <v/>
      </c>
      <c r="EE79" s="39"/>
      <c r="EF79" s="58" t="str">
        <f t="shared" si="419"/>
        <v>ACC</v>
      </c>
      <c r="EG79" s="93" t="str">
        <f t="shared" si="420"/>
        <v/>
      </c>
      <c r="EH79" s="88" t="str">
        <f t="shared" si="125"/>
        <v/>
      </c>
      <c r="EI79" s="83" t="str">
        <f t="shared" si="126"/>
        <v/>
      </c>
      <c r="EJ79" s="84" t="str">
        <f t="shared" si="127"/>
        <v/>
      </c>
      <c r="EK79" s="83" t="str">
        <f>IFERROR(IF(EF79="ACC"," ",IF('MAXES+CHART'!$D$16="lbs",MROUND(IF(EF79="SQUAT",'MAXES+CHART'!$D$17*EJ79, IF(EF79="BENCH",'MAXES+CHART'!$D$18*EJ79, IF(EF79="DEADLIFT",'MAXES+CHART'!$D$19*EJ79,))),5),MROUND(IF(EF79="SQUAT",'MAXES+CHART'!$D$17*EJ79, IF(EF79="BENCH",'MAXES+CHART'!$D$18*EJ79, IF(EF79="DEADLIFT",'MAXES+CHART'!$D$19*EJ79,))),2.5))),"")</f>
        <v xml:space="preserve"> </v>
      </c>
      <c r="EM79" s="96"/>
      <c r="EN79" s="55"/>
      <c r="EO79" s="117"/>
      <c r="EQ79" s="57" t="str">
        <f t="shared" si="281"/>
        <v/>
      </c>
      <c r="ER79" s="57" t="str">
        <f t="shared" si="282"/>
        <v/>
      </c>
      <c r="ES79" s="57" t="str">
        <f t="shared" si="283"/>
        <v/>
      </c>
      <c r="ET79" s="57" t="str">
        <f t="shared" si="284"/>
        <v/>
      </c>
      <c r="EU79" s="57" t="str">
        <f t="shared" si="285"/>
        <v/>
      </c>
      <c r="EV79" s="57" t="str">
        <f t="shared" si="286"/>
        <v/>
      </c>
      <c r="EY79" s="39"/>
      <c r="EZ79" s="58" t="str">
        <f t="shared" si="421"/>
        <v>ACC</v>
      </c>
      <c r="FA79" s="93" t="str">
        <f t="shared" si="422"/>
        <v/>
      </c>
      <c r="FB79" s="88" t="str">
        <f t="shared" si="338"/>
        <v/>
      </c>
      <c r="FC79" s="83" t="str">
        <f t="shared" si="339"/>
        <v/>
      </c>
      <c r="FD79" s="84" t="str">
        <f t="shared" si="340"/>
        <v/>
      </c>
      <c r="FE79" s="83" t="str">
        <f>IFERROR(IF(EZ79="ACC"," ",IF('MAXES+CHART'!$D$16="lbs",MROUND(IF(EZ79="SQUAT",'MAXES+CHART'!$D$17*FD79, IF(EZ79="BENCH",'MAXES+CHART'!$D$18*FD79, IF(EZ79="DEADLIFT",'MAXES+CHART'!$D$19*FD79,))),5),MROUND(IF(EZ79="SQUAT",'MAXES+CHART'!$D$17*FD79, IF(EZ79="BENCH",'MAXES+CHART'!$D$18*FD79, IF(EZ79="DEADLIFT",'MAXES+CHART'!$D$19*FD79,))),2.5))),"")</f>
        <v xml:space="preserve"> </v>
      </c>
      <c r="FG79" s="125"/>
      <c r="FH79" s="55"/>
      <c r="FI79" s="117"/>
      <c r="FK79" s="57" t="str">
        <f t="shared" si="287"/>
        <v/>
      </c>
      <c r="FL79" s="57" t="str">
        <f t="shared" si="288"/>
        <v/>
      </c>
      <c r="FM79" s="57" t="str">
        <f t="shared" si="289"/>
        <v/>
      </c>
      <c r="FN79" s="57" t="str">
        <f t="shared" si="290"/>
        <v/>
      </c>
      <c r="FO79" s="57" t="str">
        <f t="shared" si="291"/>
        <v/>
      </c>
      <c r="FP79" s="57" t="str">
        <f t="shared" si="292"/>
        <v/>
      </c>
      <c r="FQ79" s="39"/>
      <c r="FR79" s="58" t="str">
        <f t="shared" si="423"/>
        <v>ACC</v>
      </c>
      <c r="FS79" s="93" t="str">
        <f t="shared" si="424"/>
        <v/>
      </c>
      <c r="FT79" s="88" t="str">
        <f t="shared" si="93"/>
        <v/>
      </c>
      <c r="FU79" s="83" t="str">
        <f t="shared" si="94"/>
        <v/>
      </c>
      <c r="FV79" s="84" t="str">
        <f t="shared" si="95"/>
        <v/>
      </c>
      <c r="FW79" s="83" t="str">
        <f>IFERROR(IF(FR79="ACC"," ",IF('MAXES+CHART'!$D$16="lbs",MROUND(IF(FR79="SQUAT",'MAXES+CHART'!$D$17*FV79, IF(FR79="BENCH",'MAXES+CHART'!$D$18*FV79, IF(FR79="DEADLIFT",'MAXES+CHART'!$D$19*FV79,))),5),MROUND(IF(FR79="SQUAT",'MAXES+CHART'!$D$17*FV79, IF(FR79="BENCH",'MAXES+CHART'!$D$18*FV79, IF(FR79="DEADLIFT",'MAXES+CHART'!$D$19*FV79,))),2.5))),"")</f>
        <v xml:space="preserve"> </v>
      </c>
      <c r="FY79" s="96"/>
      <c r="FZ79" s="55"/>
      <c r="GA79" s="117"/>
      <c r="GC79" s="57" t="str">
        <f t="shared" si="293"/>
        <v/>
      </c>
      <c r="GD79" s="57" t="str">
        <f t="shared" si="294"/>
        <v/>
      </c>
      <c r="GE79" s="57" t="str">
        <f t="shared" si="295"/>
        <v/>
      </c>
      <c r="GF79" s="57" t="str">
        <f t="shared" si="296"/>
        <v/>
      </c>
      <c r="GG79" s="57" t="str">
        <f t="shared" si="297"/>
        <v/>
      </c>
      <c r="GH79" s="57" t="str">
        <f t="shared" si="298"/>
        <v/>
      </c>
      <c r="GJ79" s="39"/>
      <c r="GK79" s="58" t="str">
        <f t="shared" si="425"/>
        <v>ACC</v>
      </c>
      <c r="GL79" s="93" t="str">
        <f t="shared" si="426"/>
        <v/>
      </c>
      <c r="GM79" s="88" t="str">
        <f t="shared" si="104"/>
        <v/>
      </c>
      <c r="GN79" s="83" t="str">
        <f t="shared" si="105"/>
        <v/>
      </c>
      <c r="GO79" s="84" t="str">
        <f t="shared" si="106"/>
        <v/>
      </c>
      <c r="GP79" s="83" t="str">
        <f>IFERROR(IF(GK79="ACC"," ",IF('MAXES+CHART'!$D$16="lbs",MROUND(IF(GK79="SQUAT",'MAXES+CHART'!$D$17*GO79, IF(GK79="BENCH",'MAXES+CHART'!$D$18*GO79, IF(GK79="DEADLIFT",'MAXES+CHART'!$D$19*GO79,))),5),MROUND(IF(GK79="SQUAT",'MAXES+CHART'!$D$17*GO79, IF(GK79="BENCH",'MAXES+CHART'!$D$18*GO79, IF(GK79="DEADLIFT",'MAXES+CHART'!$D$19*GO79,))),2.5))),"")</f>
        <v xml:space="preserve"> </v>
      </c>
      <c r="GR79" s="96"/>
      <c r="GS79" s="55"/>
      <c r="GT79" s="117"/>
      <c r="GV79" s="57" t="str">
        <f t="shared" si="299"/>
        <v/>
      </c>
      <c r="GW79" s="57" t="str">
        <f t="shared" si="300"/>
        <v/>
      </c>
      <c r="GX79" s="57" t="str">
        <f t="shared" si="301"/>
        <v/>
      </c>
      <c r="GY79" s="57" t="str">
        <f t="shared" si="302"/>
        <v/>
      </c>
      <c r="GZ79" s="57" t="str">
        <f t="shared" si="303"/>
        <v/>
      </c>
      <c r="HA79" s="57" t="str">
        <f t="shared" si="304"/>
        <v/>
      </c>
      <c r="HC79" s="39"/>
      <c r="HD79" s="58" t="str">
        <f t="shared" si="427"/>
        <v>ACC</v>
      </c>
      <c r="HE79" s="93" t="str">
        <f t="shared" si="428"/>
        <v/>
      </c>
      <c r="HF79" s="88" t="str">
        <f t="shared" si="115"/>
        <v/>
      </c>
      <c r="HG79" s="83" t="str">
        <f t="shared" si="116"/>
        <v/>
      </c>
      <c r="HH79" s="84" t="str">
        <f t="shared" si="117"/>
        <v/>
      </c>
      <c r="HI79" s="83" t="str">
        <f>IFERROR(IF(HD79="ACC"," ",IF('MAXES+CHART'!$D$16="lbs",MROUND(IF(HD79="SQUAT",'MAXES+CHART'!$D$17*HH79, IF(HD79="BENCH",'MAXES+CHART'!$D$18*HH79, IF(HD79="DEADLIFT",'MAXES+CHART'!$D$19*HH79,))),5),MROUND(IF(HD79="SQUAT",'MAXES+CHART'!$D$17*HH79, IF(HD79="BENCH",'MAXES+CHART'!$D$18*HH79, IF(HD79="DEADLIFT",'MAXES+CHART'!$D$19*HH79,))),2.5))),"")</f>
        <v xml:space="preserve"> </v>
      </c>
      <c r="HK79" s="96"/>
      <c r="HL79" s="55"/>
      <c r="HM79" s="117"/>
      <c r="HO79" s="57" t="str">
        <f t="shared" si="305"/>
        <v/>
      </c>
      <c r="HP79" s="57" t="str">
        <f t="shared" si="306"/>
        <v/>
      </c>
      <c r="HQ79" s="57" t="str">
        <f t="shared" si="307"/>
        <v/>
      </c>
      <c r="HR79" s="57" t="str">
        <f t="shared" si="308"/>
        <v/>
      </c>
      <c r="HS79" s="57" t="str">
        <f t="shared" si="309"/>
        <v/>
      </c>
      <c r="HT79" s="57" t="str">
        <f t="shared" si="310"/>
        <v/>
      </c>
    </row>
    <row r="80" spans="3:228" hidden="1" outlineLevel="2">
      <c r="C80" s="39"/>
      <c r="D80" s="58" t="str">
        <f t="shared" si="429"/>
        <v>ACC</v>
      </c>
      <c r="E80" s="94">
        <f t="shared" si="430"/>
        <v>0</v>
      </c>
      <c r="F80" s="87"/>
      <c r="G80" s="81"/>
      <c r="H80" s="82"/>
      <c r="I80" s="81" t="str">
        <f>IF(D80="ACC"," ",IF('MAXES+CHART'!$D$16="lbs",MROUND(IF(D80="SQUAT",'MAXES+CHART'!$D$17*H80, IF(D80="BENCH",'MAXES+CHART'!$D$18*H80, IF(D80="DEADLIFT",'MAXES+CHART'!$D$19*H80,))),5),MROUND(IF(D80="SQUAT",'MAXES+CHART'!$D$17*H80, IF(D80="BENCH",'MAXES+CHART'!$D$18*H80, IF(D80="DEADLIFT",'MAXES+CHART'!$D$19*H80,))),2.5)))</f>
        <v xml:space="preserve"> </v>
      </c>
      <c r="K80" s="96"/>
      <c r="L80" s="55"/>
      <c r="M80" s="120" t="str">
        <f ca="1">"e1RM: "&amp;IFERROR(MROUND(IF(H77="",  I76/VLOOKUP(K76,'MAXES+CHART'!$B$3:$N$11,G76+1,FALSE),  OFFSET(H76,MATCH(MAX(H77:H81),H77:H81,0),1)/VLOOKUP(OFFSET(H76,MATCH(MAX(H77:H81),H77:H81,0),3),'MAXES+CHART'!$B$3:$N$11,OFFSET(H76,MATCH(MAX(H77:H81),H77:H81,0),-1)+1,FALSE)),1),"")</f>
        <v xml:space="preserve">e1RM: </v>
      </c>
      <c r="O80" s="57" t="str">
        <f t="shared" si="245"/>
        <v/>
      </c>
      <c r="P80" s="57" t="str">
        <f t="shared" si="246"/>
        <v/>
      </c>
      <c r="Q80" s="57" t="str">
        <f t="shared" si="247"/>
        <v/>
      </c>
      <c r="R80" s="57" t="str">
        <f t="shared" si="248"/>
        <v/>
      </c>
      <c r="S80" s="57" t="str">
        <f t="shared" si="249"/>
        <v/>
      </c>
      <c r="T80" s="57" t="str">
        <f t="shared" si="250"/>
        <v/>
      </c>
      <c r="U80" s="39"/>
      <c r="V80" s="58" t="str">
        <f t="shared" si="431"/>
        <v>ACC</v>
      </c>
      <c r="W80" s="94" t="str">
        <f t="shared" si="408"/>
        <v/>
      </c>
      <c r="X80" s="87" t="str">
        <f t="shared" si="312"/>
        <v/>
      </c>
      <c r="Y80" s="81" t="str">
        <f t="shared" si="313"/>
        <v/>
      </c>
      <c r="Z80" s="82" t="str">
        <f t="shared" si="314"/>
        <v/>
      </c>
      <c r="AA80" s="81" t="str">
        <f>IFERROR(IF(V80="ACC"," ",IF('MAXES+CHART'!$D$16="lbs",MROUND(IF(V80="SQUAT",'MAXES+CHART'!$D$17*Z80, IF(V80="BENCH",'MAXES+CHART'!$D$18*Z80, IF(V80="DEADLIFT",'MAXES+CHART'!$D$19*Z80,))),5),MROUND(IF(V80="SQUAT",'MAXES+CHART'!$D$17*Z80, IF(V80="BENCH",'MAXES+CHART'!$D$18*Z80, IF(V80="DEADLIFT",'MAXES+CHART'!$D$19*Z80,))),2.5))),"")</f>
        <v xml:space="preserve"> </v>
      </c>
      <c r="AC80" s="96"/>
      <c r="AD80" s="55"/>
      <c r="AE80" s="120" t="str">
        <f ca="1">"e1RM: "&amp;IFERROR(MROUND(IF(Z77="",  AA76/VLOOKUP(AC76,'MAXES+CHART'!$B$3:$N$11,Y76+1,FALSE),  OFFSET(Z76,MATCH(MAX(Z77:Z81),Z77:Z81,0),1)/VLOOKUP(OFFSET(Z76,MATCH(MAX(Z77:Z81),Z77:Z81,0),3),'MAXES+CHART'!$B$3:$N$11,OFFSET(Z76,MATCH(MAX(Z77:Z81),Z77:Z81,0),-1)+1,FALSE)),1),"")</f>
        <v xml:space="preserve">e1RM: </v>
      </c>
      <c r="AG80" s="57" t="str">
        <f t="shared" si="11"/>
        <v/>
      </c>
      <c r="AH80" s="57" t="str">
        <f t="shared" si="12"/>
        <v/>
      </c>
      <c r="AI80" s="57" t="str">
        <f t="shared" si="13"/>
        <v/>
      </c>
      <c r="AJ80" s="57" t="str">
        <f t="shared" si="14"/>
        <v/>
      </c>
      <c r="AK80" s="57" t="str">
        <f t="shared" si="15"/>
        <v/>
      </c>
      <c r="AL80" s="57" t="str">
        <f t="shared" si="16"/>
        <v/>
      </c>
      <c r="AN80" s="39"/>
      <c r="AO80" s="58" t="str">
        <f t="shared" si="409"/>
        <v>ACC</v>
      </c>
      <c r="AP80" s="94" t="str">
        <f t="shared" si="410"/>
        <v/>
      </c>
      <c r="AQ80" s="87" t="str">
        <f t="shared" si="317"/>
        <v/>
      </c>
      <c r="AR80" s="81" t="str">
        <f t="shared" si="318"/>
        <v/>
      </c>
      <c r="AS80" s="82" t="str">
        <f t="shared" si="319"/>
        <v/>
      </c>
      <c r="AT80" s="81" t="str">
        <f>IFERROR(IF(AO80="ACC"," ",IF('MAXES+CHART'!$D$16="lbs",MROUND(IF(AO80="SQUAT",'MAXES+CHART'!$D$17*AS80, IF(AO80="BENCH",'MAXES+CHART'!$D$18*AS80, IF(AO80="DEADLIFT",'MAXES+CHART'!$D$19*AS80,))),5),MROUND(IF(AO80="SQUAT",'MAXES+CHART'!$D$17*AS80, IF(AO80="BENCH",'MAXES+CHART'!$D$18*AS80, IF(AO80="DEADLIFT",'MAXES+CHART'!$D$19*AS80,))),2.5))),"")</f>
        <v xml:space="preserve"> </v>
      </c>
      <c r="AV80" s="96"/>
      <c r="AW80" s="55"/>
      <c r="AX80" s="120" t="str">
        <f ca="1">"e1RM: "&amp;IFERROR(MROUND(IF(AS77="",  AT76/VLOOKUP(AV76,'MAXES+CHART'!$B$3:$N$11,AR76+1,FALSE),  OFFSET(AS76,MATCH(MAX(AS77:AS81),AS77:AS81,0),1)/VLOOKUP(OFFSET(AS76,MATCH(MAX(AS77:AS81),AS77:AS81,0),3),'MAXES+CHART'!$B$3:$N$11,OFFSET(AS76,MATCH(MAX(AS77:AS81),AS77:AS81,0),-1)+1,FALSE)),1),"")</f>
        <v xml:space="preserve">e1RM: </v>
      </c>
      <c r="AZ80" s="57" t="str">
        <f t="shared" si="251"/>
        <v/>
      </c>
      <c r="BA80" s="57" t="str">
        <f t="shared" si="252"/>
        <v/>
      </c>
      <c r="BB80" s="57" t="str">
        <f t="shared" si="253"/>
        <v/>
      </c>
      <c r="BC80" s="57" t="str">
        <f t="shared" si="254"/>
        <v/>
      </c>
      <c r="BD80" s="57" t="str">
        <f t="shared" si="255"/>
        <v/>
      </c>
      <c r="BE80" s="57" t="str">
        <f t="shared" si="256"/>
        <v/>
      </c>
      <c r="BG80" s="39"/>
      <c r="BH80" s="58" t="str">
        <f t="shared" si="411"/>
        <v>ACC</v>
      </c>
      <c r="BI80" s="94" t="str">
        <f t="shared" si="412"/>
        <v/>
      </c>
      <c r="BJ80" s="87" t="str">
        <f t="shared" si="322"/>
        <v/>
      </c>
      <c r="BK80" s="81" t="str">
        <f t="shared" si="323"/>
        <v/>
      </c>
      <c r="BL80" s="82" t="str">
        <f t="shared" si="324"/>
        <v/>
      </c>
      <c r="BM80" s="81" t="str">
        <f>IFERROR(IF(BH80="ACC"," ",IF('MAXES+CHART'!$D$16="lbs",MROUND(IF(BH80="SQUAT",'MAXES+CHART'!$D$17*BL80, IF(BH80="BENCH",'MAXES+CHART'!$D$18*BL80, IF(BH80="DEADLIFT",'MAXES+CHART'!$D$19*BL80,))),5),MROUND(IF(BH80="SQUAT",'MAXES+CHART'!$D$17*BL80, IF(BH80="BENCH",'MAXES+CHART'!$D$18*BL80, IF(BH80="DEADLIFT",'MAXES+CHART'!$D$19*BL80,))),2.5))),"")</f>
        <v xml:space="preserve"> </v>
      </c>
      <c r="BO80" s="96"/>
      <c r="BP80" s="55"/>
      <c r="BQ80" s="120" t="str">
        <f ca="1">"e1RM: "&amp;IFERROR(MROUND(IF(BL77="",  BM76/VLOOKUP(BO76,'MAXES+CHART'!$B$3:$N$11,BK76+1,FALSE),  OFFSET(BL76,MATCH(MAX(BL77:BL81),BL77:BL81,0),1)/VLOOKUP(OFFSET(BL76,MATCH(MAX(BL77:BL81),BL77:BL81,0),3),'MAXES+CHART'!$B$3:$N$11,OFFSET(BL76,MATCH(MAX(BL77:BL81),BL77:BL81,0),-1)+1,FALSE)),1),"")</f>
        <v xml:space="preserve">e1RM: </v>
      </c>
      <c r="BS80" s="57" t="str">
        <f t="shared" si="257"/>
        <v/>
      </c>
      <c r="BT80" s="57" t="str">
        <f t="shared" si="258"/>
        <v/>
      </c>
      <c r="BU80" s="57" t="str">
        <f t="shared" si="259"/>
        <v/>
      </c>
      <c r="BV80" s="57" t="str">
        <f t="shared" si="260"/>
        <v/>
      </c>
      <c r="BW80" s="57" t="str">
        <f t="shared" si="261"/>
        <v/>
      </c>
      <c r="BX80" s="57" t="str">
        <f t="shared" si="262"/>
        <v/>
      </c>
      <c r="CA80" s="39"/>
      <c r="CB80" s="58" t="str">
        <f t="shared" si="413"/>
        <v>ACC</v>
      </c>
      <c r="CC80" s="94" t="str">
        <f t="shared" si="414"/>
        <v/>
      </c>
      <c r="CD80" s="87" t="str">
        <f t="shared" si="327"/>
        <v/>
      </c>
      <c r="CE80" s="81" t="str">
        <f t="shared" si="328"/>
        <v/>
      </c>
      <c r="CF80" s="82" t="str">
        <f t="shared" si="329"/>
        <v/>
      </c>
      <c r="CG80" s="81" t="str">
        <f>IFERROR(IF(CB80="ACC"," ",IF('MAXES+CHART'!$D$16="lbs",MROUND(IF(CB80="SQUAT",'MAXES+CHART'!$D$17*CF80, IF(CB80="BENCH",'MAXES+CHART'!$D$18*CF80, IF(CB80="DEADLIFT",'MAXES+CHART'!$D$19*CF80,))),5),MROUND(IF(CB80="SQUAT",'MAXES+CHART'!$D$17*CF80, IF(CB80="BENCH",'MAXES+CHART'!$D$18*CF80, IF(CB80="DEADLIFT",'MAXES+CHART'!$D$19*CF80,))),2.5))),"")</f>
        <v xml:space="preserve"> </v>
      </c>
      <c r="CI80" s="96"/>
      <c r="CJ80" s="55"/>
      <c r="CK80" s="120" t="str">
        <f ca="1">"e1RM: "&amp;IFERROR(MROUND(IF(CF77="",  CG76/VLOOKUP(CI76,'MAXES+CHART'!$B$3:$N$11,CE76+1,FALSE),  OFFSET(CF76,MATCH(MAX(CF77:CF81),CF77:CF81,0),1)/VLOOKUP(OFFSET(CF76,MATCH(MAX(CF77:CF81),CF77:CF81,0),3),'MAXES+CHART'!$B$3:$N$11,OFFSET(CF76,MATCH(MAX(CF77:CF81),CF77:CF81,0),-1)+1,FALSE)),1),"")</f>
        <v xml:space="preserve">e1RM: </v>
      </c>
      <c r="CM80" s="57" t="str">
        <f t="shared" si="263"/>
        <v/>
      </c>
      <c r="CN80" s="57" t="str">
        <f t="shared" si="264"/>
        <v/>
      </c>
      <c r="CO80" s="57" t="str">
        <f t="shared" si="265"/>
        <v/>
      </c>
      <c r="CP80" s="57" t="str">
        <f t="shared" si="266"/>
        <v/>
      </c>
      <c r="CQ80" s="57" t="str">
        <f t="shared" si="267"/>
        <v/>
      </c>
      <c r="CR80" s="57" t="str">
        <f t="shared" si="268"/>
        <v/>
      </c>
      <c r="CS80" s="39"/>
      <c r="CT80" s="58" t="str">
        <f t="shared" si="415"/>
        <v>ACC</v>
      </c>
      <c r="CU80" s="94" t="str">
        <f t="shared" si="416"/>
        <v/>
      </c>
      <c r="CV80" s="87" t="str">
        <f t="shared" si="52"/>
        <v/>
      </c>
      <c r="CW80" s="81" t="str">
        <f t="shared" si="53"/>
        <v/>
      </c>
      <c r="CX80" s="82" t="str">
        <f t="shared" si="54"/>
        <v/>
      </c>
      <c r="CY80" s="81" t="str">
        <f>IFERROR(IF(CT80="ACC"," ",IF('MAXES+CHART'!$D$16="lbs",MROUND(IF(CT80="SQUAT",'MAXES+CHART'!$D$17*CX80, IF(CT80="BENCH",'MAXES+CHART'!$D$18*CX80, IF(CT80="DEADLIFT",'MAXES+CHART'!$D$19*CX80,))),5),MROUND(IF(CT80="SQUAT",'MAXES+CHART'!$D$17*CX80, IF(CT80="BENCH",'MAXES+CHART'!$D$18*CX80, IF(CT80="DEADLIFT",'MAXES+CHART'!$D$19*CX80,))),2.5))),"")</f>
        <v xml:space="preserve"> </v>
      </c>
      <c r="DA80" s="96"/>
      <c r="DB80" s="55"/>
      <c r="DC80" s="120" t="str">
        <f ca="1">"e1RM: "&amp;IFERROR(MROUND(IF(CX77="",  CY76/VLOOKUP(DA76,'MAXES+CHART'!$B$3:$N$11,CW76+1,FALSE),  OFFSET(CX76,MATCH(MAX(CX77:CX81),CX77:CX81,0),1)/VLOOKUP(OFFSET(CX76,MATCH(MAX(CX77:CX81),CX77:CX81,0),3),'MAXES+CHART'!$B$3:$N$11,OFFSET(CX76,MATCH(MAX(CX77:CX81),CX77:CX81,0),-1)+1,FALSE)),1),"")</f>
        <v xml:space="preserve">e1RM: </v>
      </c>
      <c r="DE80" s="57" t="str">
        <f t="shared" si="269"/>
        <v/>
      </c>
      <c r="DF80" s="57" t="str">
        <f t="shared" si="270"/>
        <v/>
      </c>
      <c r="DG80" s="57" t="str">
        <f t="shared" si="271"/>
        <v/>
      </c>
      <c r="DH80" s="57" t="str">
        <f t="shared" si="272"/>
        <v/>
      </c>
      <c r="DI80" s="57" t="str">
        <f t="shared" si="273"/>
        <v/>
      </c>
      <c r="DJ80" s="57" t="str">
        <f t="shared" si="274"/>
        <v/>
      </c>
      <c r="DL80" s="39"/>
      <c r="DM80" s="58" t="str">
        <f t="shared" si="417"/>
        <v>ACC</v>
      </c>
      <c r="DN80" s="94" t="str">
        <f t="shared" si="418"/>
        <v/>
      </c>
      <c r="DO80" s="87" t="str">
        <f t="shared" si="63"/>
        <v/>
      </c>
      <c r="DP80" s="81" t="str">
        <f t="shared" si="64"/>
        <v/>
      </c>
      <c r="DQ80" s="82" t="str">
        <f t="shared" si="65"/>
        <v/>
      </c>
      <c r="DR80" s="81" t="str">
        <f>IFERROR(IF(DM80="ACC"," ",IF('MAXES+CHART'!$D$16="lbs",MROUND(IF(DM80="SQUAT",'MAXES+CHART'!$D$17*DQ80, IF(DM80="BENCH",'MAXES+CHART'!$D$18*DQ80, IF(DM80="DEADLIFT",'MAXES+CHART'!$D$19*DQ80,))),5),MROUND(IF(DM80="SQUAT",'MAXES+CHART'!$D$17*DQ80, IF(DM80="BENCH",'MAXES+CHART'!$D$18*DQ80, IF(DM80="DEADLIFT",'MAXES+CHART'!$D$19*DQ80,))),2.5))),"")</f>
        <v xml:space="preserve"> </v>
      </c>
      <c r="DT80" s="96"/>
      <c r="DU80" s="55"/>
      <c r="DV80" s="120" t="str">
        <f ca="1">"e1RM: "&amp;IFERROR(MROUND(IF(DQ77="",  DR76/VLOOKUP(DT76,'MAXES+CHART'!$B$3:$N$11,DP76+1,FALSE),  OFFSET(DQ76,MATCH(MAX(DQ77:DQ81),DQ77:DQ81,0),1)/VLOOKUP(OFFSET(DQ76,MATCH(MAX(DQ77:DQ81),DQ77:DQ81,0),3),'MAXES+CHART'!$B$3:$N$11,OFFSET(DQ76,MATCH(MAX(DQ77:DQ81),DQ77:DQ81,0),-1)+1,FALSE)),1),"")</f>
        <v xml:space="preserve">e1RM: </v>
      </c>
      <c r="DX80" s="57" t="str">
        <f t="shared" si="275"/>
        <v/>
      </c>
      <c r="DY80" s="57" t="str">
        <f t="shared" si="276"/>
        <v/>
      </c>
      <c r="DZ80" s="57" t="str">
        <f t="shared" si="277"/>
        <v/>
      </c>
      <c r="EA80" s="57" t="str">
        <f t="shared" si="278"/>
        <v/>
      </c>
      <c r="EB80" s="57" t="str">
        <f t="shared" si="279"/>
        <v/>
      </c>
      <c r="EC80" s="57" t="str">
        <f t="shared" si="280"/>
        <v/>
      </c>
      <c r="EE80" s="39"/>
      <c r="EF80" s="58" t="str">
        <f t="shared" si="419"/>
        <v>ACC</v>
      </c>
      <c r="EG80" s="94" t="str">
        <f t="shared" si="420"/>
        <v/>
      </c>
      <c r="EH80" s="87" t="str">
        <f t="shared" si="125"/>
        <v/>
      </c>
      <c r="EI80" s="81" t="str">
        <f t="shared" si="126"/>
        <v/>
      </c>
      <c r="EJ80" s="82" t="str">
        <f t="shared" si="127"/>
        <v/>
      </c>
      <c r="EK80" s="81" t="str">
        <f>IFERROR(IF(EF80="ACC"," ",IF('MAXES+CHART'!$D$16="lbs",MROUND(IF(EF80="SQUAT",'MAXES+CHART'!$D$17*EJ80, IF(EF80="BENCH",'MAXES+CHART'!$D$18*EJ80, IF(EF80="DEADLIFT",'MAXES+CHART'!$D$19*EJ80,))),5),MROUND(IF(EF80="SQUAT",'MAXES+CHART'!$D$17*EJ80, IF(EF80="BENCH",'MAXES+CHART'!$D$18*EJ80, IF(EF80="DEADLIFT",'MAXES+CHART'!$D$19*EJ80,))),2.5))),"")</f>
        <v xml:space="preserve"> </v>
      </c>
      <c r="EM80" s="96"/>
      <c r="EN80" s="55"/>
      <c r="EO80" s="120" t="str">
        <f ca="1">"e1RM: "&amp;IFERROR(MROUND(IF(EJ77="",  EK76/VLOOKUP(EM76,'MAXES+CHART'!$B$3:$N$11,EI76+1,FALSE),  OFFSET(EJ76,MATCH(MAX(EJ77:EJ81),EJ77:EJ81,0),1)/VLOOKUP(OFFSET(EJ76,MATCH(MAX(EJ77:EJ81),EJ77:EJ81,0),3),'MAXES+CHART'!$B$3:$N$11,OFFSET(EJ76,MATCH(MAX(EJ77:EJ81),EJ77:EJ81,0),-1)+1,FALSE)),1),"")</f>
        <v xml:space="preserve">e1RM: </v>
      </c>
      <c r="EQ80" s="57" t="str">
        <f t="shared" si="281"/>
        <v/>
      </c>
      <c r="ER80" s="57" t="str">
        <f t="shared" si="282"/>
        <v/>
      </c>
      <c r="ES80" s="57" t="str">
        <f t="shared" si="283"/>
        <v/>
      </c>
      <c r="ET80" s="57" t="str">
        <f t="shared" si="284"/>
        <v/>
      </c>
      <c r="EU80" s="57" t="str">
        <f t="shared" si="285"/>
        <v/>
      </c>
      <c r="EV80" s="57" t="str">
        <f t="shared" si="286"/>
        <v/>
      </c>
      <c r="EY80" s="39"/>
      <c r="EZ80" s="58" t="str">
        <f t="shared" si="421"/>
        <v>ACC</v>
      </c>
      <c r="FA80" s="94" t="str">
        <f t="shared" si="422"/>
        <v/>
      </c>
      <c r="FB80" s="87" t="str">
        <f t="shared" si="338"/>
        <v/>
      </c>
      <c r="FC80" s="81" t="str">
        <f t="shared" si="339"/>
        <v/>
      </c>
      <c r="FD80" s="82" t="str">
        <f t="shared" si="340"/>
        <v/>
      </c>
      <c r="FE80" s="81" t="str">
        <f>IFERROR(IF(EZ80="ACC"," ",IF('MAXES+CHART'!$D$16="lbs",MROUND(IF(EZ80="SQUAT",'MAXES+CHART'!$D$17*FD80, IF(EZ80="BENCH",'MAXES+CHART'!$D$18*FD80, IF(EZ80="DEADLIFT",'MAXES+CHART'!$D$19*FD80,))),5),MROUND(IF(EZ80="SQUAT",'MAXES+CHART'!$D$17*FD80, IF(EZ80="BENCH",'MAXES+CHART'!$D$18*FD80, IF(EZ80="DEADLIFT",'MAXES+CHART'!$D$19*FD80,))),2.5))),"")</f>
        <v xml:space="preserve"> </v>
      </c>
      <c r="FG80" s="125"/>
      <c r="FH80" s="55"/>
      <c r="FI80" s="120" t="str">
        <f ca="1">"e1RM: "&amp;IFERROR(MROUND(IF(FD77="",  FE76/VLOOKUP(FG76,'MAXES+CHART'!$B$3:$N$11,FC76+1,FALSE),  OFFSET(FD76,MATCH(MAX(FD77:FD81),FD77:FD81,0),1)/VLOOKUP(OFFSET(FD76,MATCH(MAX(FD77:FD81),FD77:FD81,0),3),'MAXES+CHART'!$B$3:$N$11,OFFSET(FD76,MATCH(MAX(FD77:FD81),FD77:FD81,0),-1)+1,FALSE)),1),"")</f>
        <v xml:space="preserve">e1RM: </v>
      </c>
      <c r="FK80" s="57" t="str">
        <f t="shared" si="287"/>
        <v/>
      </c>
      <c r="FL80" s="57" t="str">
        <f t="shared" si="288"/>
        <v/>
      </c>
      <c r="FM80" s="57" t="str">
        <f t="shared" si="289"/>
        <v/>
      </c>
      <c r="FN80" s="57" t="str">
        <f t="shared" si="290"/>
        <v/>
      </c>
      <c r="FO80" s="57" t="str">
        <f t="shared" si="291"/>
        <v/>
      </c>
      <c r="FP80" s="57" t="str">
        <f t="shared" si="292"/>
        <v/>
      </c>
      <c r="FQ80" s="39"/>
      <c r="FR80" s="58" t="str">
        <f t="shared" si="423"/>
        <v>ACC</v>
      </c>
      <c r="FS80" s="94" t="str">
        <f t="shared" si="424"/>
        <v/>
      </c>
      <c r="FT80" s="87" t="str">
        <f t="shared" si="93"/>
        <v/>
      </c>
      <c r="FU80" s="81" t="str">
        <f t="shared" si="94"/>
        <v/>
      </c>
      <c r="FV80" s="82" t="str">
        <f t="shared" si="95"/>
        <v/>
      </c>
      <c r="FW80" s="81" t="str">
        <f>IFERROR(IF(FR80="ACC"," ",IF('MAXES+CHART'!$D$16="lbs",MROUND(IF(FR80="SQUAT",'MAXES+CHART'!$D$17*FV80, IF(FR80="BENCH",'MAXES+CHART'!$D$18*FV80, IF(FR80="DEADLIFT",'MAXES+CHART'!$D$19*FV80,))),5),MROUND(IF(FR80="SQUAT",'MAXES+CHART'!$D$17*FV80, IF(FR80="BENCH",'MAXES+CHART'!$D$18*FV80, IF(FR80="DEADLIFT",'MAXES+CHART'!$D$19*FV80,))),2.5))),"")</f>
        <v xml:space="preserve"> </v>
      </c>
      <c r="FY80" s="96"/>
      <c r="FZ80" s="55"/>
      <c r="GA80" s="120" t="str">
        <f ca="1">"e1RM: "&amp;IFERROR(MROUND(IF(FV77="",  FW76/VLOOKUP(FY76,'MAXES+CHART'!$B$3:$N$11,FU76+1,FALSE),  OFFSET(FV76,MATCH(MAX(FV77:FV81),FV77:FV81,0),1)/VLOOKUP(OFFSET(FV76,MATCH(MAX(FV77:FV81),FV77:FV81,0),3),'MAXES+CHART'!$B$3:$N$11,OFFSET(FV76,MATCH(MAX(FV77:FV81),FV77:FV81,0),-1)+1,FALSE)),1),"")</f>
        <v xml:space="preserve">e1RM: </v>
      </c>
      <c r="GC80" s="57" t="str">
        <f t="shared" si="293"/>
        <v/>
      </c>
      <c r="GD80" s="57" t="str">
        <f t="shared" si="294"/>
        <v/>
      </c>
      <c r="GE80" s="57" t="str">
        <f t="shared" si="295"/>
        <v/>
      </c>
      <c r="GF80" s="57" t="str">
        <f t="shared" si="296"/>
        <v/>
      </c>
      <c r="GG80" s="57" t="str">
        <f t="shared" si="297"/>
        <v/>
      </c>
      <c r="GH80" s="57" t="str">
        <f t="shared" si="298"/>
        <v/>
      </c>
      <c r="GJ80" s="39"/>
      <c r="GK80" s="58" t="str">
        <f t="shared" si="425"/>
        <v>ACC</v>
      </c>
      <c r="GL80" s="94" t="str">
        <f t="shared" si="426"/>
        <v/>
      </c>
      <c r="GM80" s="87" t="str">
        <f t="shared" si="104"/>
        <v/>
      </c>
      <c r="GN80" s="81" t="str">
        <f t="shared" si="105"/>
        <v/>
      </c>
      <c r="GO80" s="82" t="str">
        <f t="shared" si="106"/>
        <v/>
      </c>
      <c r="GP80" s="81" t="str">
        <f>IFERROR(IF(GK80="ACC"," ",IF('MAXES+CHART'!$D$16="lbs",MROUND(IF(GK80="SQUAT",'MAXES+CHART'!$D$17*GO80, IF(GK80="BENCH",'MAXES+CHART'!$D$18*GO80, IF(GK80="DEADLIFT",'MAXES+CHART'!$D$19*GO80,))),5),MROUND(IF(GK80="SQUAT",'MAXES+CHART'!$D$17*GO80, IF(GK80="BENCH",'MAXES+CHART'!$D$18*GO80, IF(GK80="DEADLIFT",'MAXES+CHART'!$D$19*GO80,))),2.5))),"")</f>
        <v xml:space="preserve"> </v>
      </c>
      <c r="GR80" s="96"/>
      <c r="GS80" s="55"/>
      <c r="GT80" s="120" t="str">
        <f ca="1">"e1RM: "&amp;IFERROR(MROUND(IF(GO77="",  GP76/VLOOKUP(GR76,'MAXES+CHART'!$B$3:$N$11,GN76+1,FALSE),  OFFSET(GO76,MATCH(MAX(GO77:GO81),GO77:GO81,0),1)/VLOOKUP(OFFSET(GO76,MATCH(MAX(GO77:GO81),GO77:GO81,0),3),'MAXES+CHART'!$B$3:$N$11,OFFSET(GO76,MATCH(MAX(GO77:GO81),GO77:GO81,0),-1)+1,FALSE)),1),"")</f>
        <v xml:space="preserve">e1RM: </v>
      </c>
      <c r="GV80" s="57" t="str">
        <f t="shared" si="299"/>
        <v/>
      </c>
      <c r="GW80" s="57" t="str">
        <f t="shared" si="300"/>
        <v/>
      </c>
      <c r="GX80" s="57" t="str">
        <f t="shared" si="301"/>
        <v/>
      </c>
      <c r="GY80" s="57" t="str">
        <f t="shared" si="302"/>
        <v/>
      </c>
      <c r="GZ80" s="57" t="str">
        <f t="shared" si="303"/>
        <v/>
      </c>
      <c r="HA80" s="57" t="str">
        <f t="shared" si="304"/>
        <v/>
      </c>
      <c r="HC80" s="39"/>
      <c r="HD80" s="58" t="str">
        <f t="shared" si="427"/>
        <v>ACC</v>
      </c>
      <c r="HE80" s="94" t="str">
        <f t="shared" si="428"/>
        <v/>
      </c>
      <c r="HF80" s="87" t="str">
        <f t="shared" si="115"/>
        <v/>
      </c>
      <c r="HG80" s="81" t="str">
        <f t="shared" si="116"/>
        <v/>
      </c>
      <c r="HH80" s="82" t="str">
        <f t="shared" si="117"/>
        <v/>
      </c>
      <c r="HI80" s="81" t="str">
        <f>IFERROR(IF(HD80="ACC"," ",IF('MAXES+CHART'!$D$16="lbs",MROUND(IF(HD80="SQUAT",'MAXES+CHART'!$D$17*HH80, IF(HD80="BENCH",'MAXES+CHART'!$D$18*HH80, IF(HD80="DEADLIFT",'MAXES+CHART'!$D$19*HH80,))),5),MROUND(IF(HD80="SQUAT",'MAXES+CHART'!$D$17*HH80, IF(HD80="BENCH",'MAXES+CHART'!$D$18*HH80, IF(HD80="DEADLIFT",'MAXES+CHART'!$D$19*HH80,))),2.5))),"")</f>
        <v xml:space="preserve"> </v>
      </c>
      <c r="HK80" s="96"/>
      <c r="HL80" s="55"/>
      <c r="HM80" s="120" t="str">
        <f ca="1">"e1RM: "&amp;IFERROR(MROUND(IF(HH77="",  HI76/VLOOKUP(HK76,'MAXES+CHART'!$B$3:$N$11,HG76+1,FALSE),  OFFSET(HH76,MATCH(MAX(HH77:HH81),HH77:HH81,0),1)/VLOOKUP(OFFSET(HH76,MATCH(MAX(HH77:HH81),HH77:HH81,0),3),'MAXES+CHART'!$B$3:$N$11,OFFSET(HH76,MATCH(MAX(HH77:HH81),HH77:HH81,0),-1)+1,FALSE)),1),"")</f>
        <v xml:space="preserve">e1RM: </v>
      </c>
      <c r="HO80" s="57" t="str">
        <f t="shared" si="305"/>
        <v/>
      </c>
      <c r="HP80" s="57" t="str">
        <f t="shared" si="306"/>
        <v/>
      </c>
      <c r="HQ80" s="57" t="str">
        <f t="shared" si="307"/>
        <v/>
      </c>
      <c r="HR80" s="57" t="str">
        <f t="shared" si="308"/>
        <v/>
      </c>
      <c r="HS80" s="57" t="str">
        <f t="shared" si="309"/>
        <v/>
      </c>
      <c r="HT80" s="57" t="str">
        <f t="shared" si="310"/>
        <v/>
      </c>
    </row>
    <row r="81" spans="3:228" hidden="1" outlineLevel="2">
      <c r="C81" s="39"/>
      <c r="D81" s="58" t="str">
        <f t="shared" si="429"/>
        <v>ACC</v>
      </c>
      <c r="E81" s="93">
        <f t="shared" si="430"/>
        <v>0</v>
      </c>
      <c r="F81" s="88"/>
      <c r="G81" s="83"/>
      <c r="H81" s="84"/>
      <c r="I81" s="83" t="str">
        <f>IF(D81="ACC"," ",IF('MAXES+CHART'!$D$16="lbs",MROUND(IF(D81="SQUAT",'MAXES+CHART'!$D$17*H81, IF(D81="BENCH",'MAXES+CHART'!$D$18*H81, IF(D81="DEADLIFT",'MAXES+CHART'!$D$19*H81,))),5),MROUND(IF(D81="SQUAT",'MAXES+CHART'!$D$17*H81, IF(D81="BENCH",'MAXES+CHART'!$D$18*H81, IF(D81="DEADLIFT",'MAXES+CHART'!$D$19*H81,))),2.5)))</f>
        <v xml:space="preserve"> </v>
      </c>
      <c r="K81" s="96"/>
      <c r="L81" s="55"/>
      <c r="M81" s="118"/>
      <c r="O81" s="57" t="str">
        <f t="shared" si="245"/>
        <v/>
      </c>
      <c r="P81" s="57" t="str">
        <f t="shared" si="246"/>
        <v/>
      </c>
      <c r="Q81" s="57" t="str">
        <f t="shared" si="247"/>
        <v/>
      </c>
      <c r="R81" s="57" t="str">
        <f t="shared" si="248"/>
        <v/>
      </c>
      <c r="S81" s="57" t="str">
        <f t="shared" si="249"/>
        <v/>
      </c>
      <c r="T81" s="57" t="str">
        <f t="shared" si="250"/>
        <v/>
      </c>
      <c r="U81" s="39"/>
      <c r="V81" s="58" t="str">
        <f t="shared" si="431"/>
        <v>ACC</v>
      </c>
      <c r="W81" s="93" t="str">
        <f t="shared" si="408"/>
        <v/>
      </c>
      <c r="X81" s="88" t="str">
        <f t="shared" si="312"/>
        <v/>
      </c>
      <c r="Y81" s="83" t="str">
        <f t="shared" si="313"/>
        <v/>
      </c>
      <c r="Z81" s="84" t="str">
        <f t="shared" si="314"/>
        <v/>
      </c>
      <c r="AA81" s="83" t="str">
        <f>IFERROR(IF(V81="ACC"," ",IF('MAXES+CHART'!$D$16="lbs",MROUND(IF(V81="SQUAT",'MAXES+CHART'!$D$17*Z81, IF(V81="BENCH",'MAXES+CHART'!$D$18*Z81, IF(V81="DEADLIFT",'MAXES+CHART'!$D$19*Z81,))),5),MROUND(IF(V81="SQUAT",'MAXES+CHART'!$D$17*Z81, IF(V81="BENCH",'MAXES+CHART'!$D$18*Z81, IF(V81="DEADLIFT",'MAXES+CHART'!$D$19*Z81,))),2.5))),"")</f>
        <v xml:space="preserve"> </v>
      </c>
      <c r="AC81" s="96"/>
      <c r="AD81" s="55"/>
      <c r="AE81" s="118"/>
      <c r="AG81" s="57" t="str">
        <f t="shared" si="11"/>
        <v/>
      </c>
      <c r="AH81" s="57" t="str">
        <f t="shared" si="12"/>
        <v/>
      </c>
      <c r="AI81" s="57" t="str">
        <f t="shared" si="13"/>
        <v/>
      </c>
      <c r="AJ81" s="57" t="str">
        <f t="shared" si="14"/>
        <v/>
      </c>
      <c r="AK81" s="57" t="str">
        <f t="shared" si="15"/>
        <v/>
      </c>
      <c r="AL81" s="57" t="str">
        <f t="shared" si="16"/>
        <v/>
      </c>
      <c r="AN81" s="39"/>
      <c r="AO81" s="58" t="str">
        <f t="shared" si="409"/>
        <v>ACC</v>
      </c>
      <c r="AP81" s="93" t="str">
        <f t="shared" si="410"/>
        <v/>
      </c>
      <c r="AQ81" s="88" t="str">
        <f t="shared" si="317"/>
        <v/>
      </c>
      <c r="AR81" s="83" t="str">
        <f t="shared" si="318"/>
        <v/>
      </c>
      <c r="AS81" s="84" t="str">
        <f t="shared" si="319"/>
        <v/>
      </c>
      <c r="AT81" s="83" t="str">
        <f>IFERROR(IF(AO81="ACC"," ",IF('MAXES+CHART'!$D$16="lbs",MROUND(IF(AO81="SQUAT",'MAXES+CHART'!$D$17*AS81, IF(AO81="BENCH",'MAXES+CHART'!$D$18*AS81, IF(AO81="DEADLIFT",'MAXES+CHART'!$D$19*AS81,))),5),MROUND(IF(AO81="SQUAT",'MAXES+CHART'!$D$17*AS81, IF(AO81="BENCH",'MAXES+CHART'!$D$18*AS81, IF(AO81="DEADLIFT",'MAXES+CHART'!$D$19*AS81,))),2.5))),"")</f>
        <v xml:space="preserve"> </v>
      </c>
      <c r="AV81" s="96"/>
      <c r="AW81" s="55"/>
      <c r="AX81" s="118"/>
      <c r="AZ81" s="57" t="str">
        <f t="shared" si="251"/>
        <v/>
      </c>
      <c r="BA81" s="57" t="str">
        <f t="shared" si="252"/>
        <v/>
      </c>
      <c r="BB81" s="57" t="str">
        <f t="shared" si="253"/>
        <v/>
      </c>
      <c r="BC81" s="57" t="str">
        <f t="shared" si="254"/>
        <v/>
      </c>
      <c r="BD81" s="57" t="str">
        <f t="shared" si="255"/>
        <v/>
      </c>
      <c r="BE81" s="57" t="str">
        <f t="shared" si="256"/>
        <v/>
      </c>
      <c r="BG81" s="39"/>
      <c r="BH81" s="58" t="str">
        <f t="shared" si="411"/>
        <v>ACC</v>
      </c>
      <c r="BI81" s="93" t="str">
        <f t="shared" si="412"/>
        <v/>
      </c>
      <c r="BJ81" s="88" t="str">
        <f t="shared" si="322"/>
        <v/>
      </c>
      <c r="BK81" s="83" t="str">
        <f t="shared" si="323"/>
        <v/>
      </c>
      <c r="BL81" s="84" t="str">
        <f t="shared" si="324"/>
        <v/>
      </c>
      <c r="BM81" s="83" t="str">
        <f>IFERROR(IF(BH81="ACC"," ",IF('MAXES+CHART'!$D$16="lbs",MROUND(IF(BH81="SQUAT",'MAXES+CHART'!$D$17*BL81, IF(BH81="BENCH",'MAXES+CHART'!$D$18*BL81, IF(BH81="DEADLIFT",'MAXES+CHART'!$D$19*BL81,))),5),MROUND(IF(BH81="SQUAT",'MAXES+CHART'!$D$17*BL81, IF(BH81="BENCH",'MAXES+CHART'!$D$18*BL81, IF(BH81="DEADLIFT",'MAXES+CHART'!$D$19*BL81,))),2.5))),"")</f>
        <v xml:space="preserve"> </v>
      </c>
      <c r="BO81" s="96"/>
      <c r="BP81" s="55"/>
      <c r="BQ81" s="118"/>
      <c r="BS81" s="57" t="str">
        <f t="shared" si="257"/>
        <v/>
      </c>
      <c r="BT81" s="57" t="str">
        <f t="shared" si="258"/>
        <v/>
      </c>
      <c r="BU81" s="57" t="str">
        <f t="shared" si="259"/>
        <v/>
      </c>
      <c r="BV81" s="57" t="str">
        <f t="shared" si="260"/>
        <v/>
      </c>
      <c r="BW81" s="57" t="str">
        <f t="shared" si="261"/>
        <v/>
      </c>
      <c r="BX81" s="57" t="str">
        <f t="shared" si="262"/>
        <v/>
      </c>
      <c r="CA81" s="39"/>
      <c r="CB81" s="58" t="str">
        <f t="shared" si="413"/>
        <v>ACC</v>
      </c>
      <c r="CC81" s="93" t="str">
        <f t="shared" si="414"/>
        <v/>
      </c>
      <c r="CD81" s="88" t="str">
        <f t="shared" si="327"/>
        <v/>
      </c>
      <c r="CE81" s="83" t="str">
        <f t="shared" si="328"/>
        <v/>
      </c>
      <c r="CF81" s="84" t="str">
        <f t="shared" si="329"/>
        <v/>
      </c>
      <c r="CG81" s="83" t="str">
        <f>IFERROR(IF(CB81="ACC"," ",IF('MAXES+CHART'!$D$16="lbs",MROUND(IF(CB81="SQUAT",'MAXES+CHART'!$D$17*CF81, IF(CB81="BENCH",'MAXES+CHART'!$D$18*CF81, IF(CB81="DEADLIFT",'MAXES+CHART'!$D$19*CF81,))),5),MROUND(IF(CB81="SQUAT",'MAXES+CHART'!$D$17*CF81, IF(CB81="BENCH",'MAXES+CHART'!$D$18*CF81, IF(CB81="DEADLIFT",'MAXES+CHART'!$D$19*CF81,))),2.5))),"")</f>
        <v xml:space="preserve"> </v>
      </c>
      <c r="CI81" s="96"/>
      <c r="CJ81" s="55"/>
      <c r="CK81" s="118"/>
      <c r="CM81" s="57" t="str">
        <f t="shared" si="263"/>
        <v/>
      </c>
      <c r="CN81" s="57" t="str">
        <f t="shared" si="264"/>
        <v/>
      </c>
      <c r="CO81" s="57" t="str">
        <f t="shared" si="265"/>
        <v/>
      </c>
      <c r="CP81" s="57" t="str">
        <f t="shared" si="266"/>
        <v/>
      </c>
      <c r="CQ81" s="57" t="str">
        <f t="shared" si="267"/>
        <v/>
      </c>
      <c r="CR81" s="57" t="str">
        <f t="shared" si="268"/>
        <v/>
      </c>
      <c r="CS81" s="39"/>
      <c r="CT81" s="58" t="str">
        <f t="shared" si="415"/>
        <v>ACC</v>
      </c>
      <c r="CU81" s="93" t="str">
        <f t="shared" si="416"/>
        <v/>
      </c>
      <c r="CV81" s="88" t="str">
        <f t="shared" si="52"/>
        <v/>
      </c>
      <c r="CW81" s="83" t="str">
        <f t="shared" si="53"/>
        <v/>
      </c>
      <c r="CX81" s="84" t="str">
        <f t="shared" si="54"/>
        <v/>
      </c>
      <c r="CY81" s="83" t="str">
        <f>IFERROR(IF(CT81="ACC"," ",IF('MAXES+CHART'!$D$16="lbs",MROUND(IF(CT81="SQUAT",'MAXES+CHART'!$D$17*CX81, IF(CT81="BENCH",'MAXES+CHART'!$D$18*CX81, IF(CT81="DEADLIFT",'MAXES+CHART'!$D$19*CX81,))),5),MROUND(IF(CT81="SQUAT",'MAXES+CHART'!$D$17*CX81, IF(CT81="BENCH",'MAXES+CHART'!$D$18*CX81, IF(CT81="DEADLIFT",'MAXES+CHART'!$D$19*CX81,))),2.5))),"")</f>
        <v xml:space="preserve"> </v>
      </c>
      <c r="DA81" s="96"/>
      <c r="DB81" s="55"/>
      <c r="DC81" s="118"/>
      <c r="DE81" s="57" t="str">
        <f t="shared" si="269"/>
        <v/>
      </c>
      <c r="DF81" s="57" t="str">
        <f t="shared" si="270"/>
        <v/>
      </c>
      <c r="DG81" s="57" t="str">
        <f t="shared" si="271"/>
        <v/>
      </c>
      <c r="DH81" s="57" t="str">
        <f t="shared" si="272"/>
        <v/>
      </c>
      <c r="DI81" s="57" t="str">
        <f t="shared" si="273"/>
        <v/>
      </c>
      <c r="DJ81" s="57" t="str">
        <f t="shared" si="274"/>
        <v/>
      </c>
      <c r="DL81" s="39"/>
      <c r="DM81" s="58" t="str">
        <f t="shared" si="417"/>
        <v>ACC</v>
      </c>
      <c r="DN81" s="93" t="str">
        <f t="shared" si="418"/>
        <v/>
      </c>
      <c r="DO81" s="88" t="str">
        <f t="shared" si="63"/>
        <v/>
      </c>
      <c r="DP81" s="83" t="str">
        <f t="shared" si="64"/>
        <v/>
      </c>
      <c r="DQ81" s="84" t="str">
        <f t="shared" si="65"/>
        <v/>
      </c>
      <c r="DR81" s="83" t="str">
        <f>IFERROR(IF(DM81="ACC"," ",IF('MAXES+CHART'!$D$16="lbs",MROUND(IF(DM81="SQUAT",'MAXES+CHART'!$D$17*DQ81, IF(DM81="BENCH",'MAXES+CHART'!$D$18*DQ81, IF(DM81="DEADLIFT",'MAXES+CHART'!$D$19*DQ81,))),5),MROUND(IF(DM81="SQUAT",'MAXES+CHART'!$D$17*DQ81, IF(DM81="BENCH",'MAXES+CHART'!$D$18*DQ81, IF(DM81="DEADLIFT",'MAXES+CHART'!$D$19*DQ81,))),2.5))),"")</f>
        <v xml:space="preserve"> </v>
      </c>
      <c r="DT81" s="96"/>
      <c r="DU81" s="55"/>
      <c r="DV81" s="118"/>
      <c r="DX81" s="57" t="str">
        <f t="shared" si="275"/>
        <v/>
      </c>
      <c r="DY81" s="57" t="str">
        <f t="shared" si="276"/>
        <v/>
      </c>
      <c r="DZ81" s="57" t="str">
        <f t="shared" si="277"/>
        <v/>
      </c>
      <c r="EA81" s="57" t="str">
        <f t="shared" si="278"/>
        <v/>
      </c>
      <c r="EB81" s="57" t="str">
        <f t="shared" si="279"/>
        <v/>
      </c>
      <c r="EC81" s="57" t="str">
        <f t="shared" si="280"/>
        <v/>
      </c>
      <c r="EE81" s="39"/>
      <c r="EF81" s="58" t="str">
        <f t="shared" si="419"/>
        <v>ACC</v>
      </c>
      <c r="EG81" s="93" t="str">
        <f t="shared" si="420"/>
        <v/>
      </c>
      <c r="EH81" s="88" t="str">
        <f t="shared" si="125"/>
        <v/>
      </c>
      <c r="EI81" s="83" t="str">
        <f t="shared" si="126"/>
        <v/>
      </c>
      <c r="EJ81" s="84" t="str">
        <f t="shared" si="127"/>
        <v/>
      </c>
      <c r="EK81" s="83" t="str">
        <f>IFERROR(IF(EF81="ACC"," ",IF('MAXES+CHART'!$D$16="lbs",MROUND(IF(EF81="SQUAT",'MAXES+CHART'!$D$17*EJ81, IF(EF81="BENCH",'MAXES+CHART'!$D$18*EJ81, IF(EF81="DEADLIFT",'MAXES+CHART'!$D$19*EJ81,))),5),MROUND(IF(EF81="SQUAT",'MAXES+CHART'!$D$17*EJ81, IF(EF81="BENCH",'MAXES+CHART'!$D$18*EJ81, IF(EF81="DEADLIFT",'MAXES+CHART'!$D$19*EJ81,))),2.5))),"")</f>
        <v xml:space="preserve"> </v>
      </c>
      <c r="EM81" s="96"/>
      <c r="EN81" s="55"/>
      <c r="EO81" s="118"/>
      <c r="EQ81" s="57" t="str">
        <f t="shared" si="281"/>
        <v/>
      </c>
      <c r="ER81" s="57" t="str">
        <f t="shared" si="282"/>
        <v/>
      </c>
      <c r="ES81" s="57" t="str">
        <f t="shared" si="283"/>
        <v/>
      </c>
      <c r="ET81" s="57" t="str">
        <f t="shared" si="284"/>
        <v/>
      </c>
      <c r="EU81" s="57" t="str">
        <f t="shared" si="285"/>
        <v/>
      </c>
      <c r="EV81" s="57" t="str">
        <f t="shared" si="286"/>
        <v/>
      </c>
      <c r="EY81" s="39"/>
      <c r="EZ81" s="58" t="str">
        <f t="shared" si="421"/>
        <v>ACC</v>
      </c>
      <c r="FA81" s="93" t="str">
        <f t="shared" si="422"/>
        <v/>
      </c>
      <c r="FB81" s="88" t="str">
        <f t="shared" si="338"/>
        <v/>
      </c>
      <c r="FC81" s="83" t="str">
        <f t="shared" si="339"/>
        <v/>
      </c>
      <c r="FD81" s="84" t="str">
        <f t="shared" si="340"/>
        <v/>
      </c>
      <c r="FE81" s="83" t="str">
        <f>IFERROR(IF(EZ81="ACC"," ",IF('MAXES+CHART'!$D$16="lbs",MROUND(IF(EZ81="SQUAT",'MAXES+CHART'!$D$17*FD81, IF(EZ81="BENCH",'MAXES+CHART'!$D$18*FD81, IF(EZ81="DEADLIFT",'MAXES+CHART'!$D$19*FD81,))),5),MROUND(IF(EZ81="SQUAT",'MAXES+CHART'!$D$17*FD81, IF(EZ81="BENCH",'MAXES+CHART'!$D$18*FD81, IF(EZ81="DEADLIFT",'MAXES+CHART'!$D$19*FD81,))),2.5))),"")</f>
        <v xml:space="preserve"> </v>
      </c>
      <c r="FG81" s="125"/>
      <c r="FH81" s="55"/>
      <c r="FI81" s="118"/>
      <c r="FK81" s="57" t="str">
        <f t="shared" si="287"/>
        <v/>
      </c>
      <c r="FL81" s="57" t="str">
        <f t="shared" si="288"/>
        <v/>
      </c>
      <c r="FM81" s="57" t="str">
        <f t="shared" si="289"/>
        <v/>
      </c>
      <c r="FN81" s="57" t="str">
        <f t="shared" si="290"/>
        <v/>
      </c>
      <c r="FO81" s="57" t="str">
        <f t="shared" si="291"/>
        <v/>
      </c>
      <c r="FP81" s="57" t="str">
        <f t="shared" si="292"/>
        <v/>
      </c>
      <c r="FQ81" s="39"/>
      <c r="FR81" s="58" t="str">
        <f t="shared" si="423"/>
        <v>ACC</v>
      </c>
      <c r="FS81" s="93" t="str">
        <f t="shared" si="424"/>
        <v/>
      </c>
      <c r="FT81" s="88" t="str">
        <f t="shared" si="93"/>
        <v/>
      </c>
      <c r="FU81" s="83" t="str">
        <f t="shared" si="94"/>
        <v/>
      </c>
      <c r="FV81" s="84" t="str">
        <f t="shared" si="95"/>
        <v/>
      </c>
      <c r="FW81" s="83" t="str">
        <f>IFERROR(IF(FR81="ACC"," ",IF('MAXES+CHART'!$D$16="lbs",MROUND(IF(FR81="SQUAT",'MAXES+CHART'!$D$17*FV81, IF(FR81="BENCH",'MAXES+CHART'!$D$18*FV81, IF(FR81="DEADLIFT",'MAXES+CHART'!$D$19*FV81,))),5),MROUND(IF(FR81="SQUAT",'MAXES+CHART'!$D$17*FV81, IF(FR81="BENCH",'MAXES+CHART'!$D$18*FV81, IF(FR81="DEADLIFT",'MAXES+CHART'!$D$19*FV81,))),2.5))),"")</f>
        <v xml:space="preserve"> </v>
      </c>
      <c r="FY81" s="96"/>
      <c r="FZ81" s="55"/>
      <c r="GA81" s="118"/>
      <c r="GC81" s="57" t="str">
        <f t="shared" si="293"/>
        <v/>
      </c>
      <c r="GD81" s="57" t="str">
        <f t="shared" si="294"/>
        <v/>
      </c>
      <c r="GE81" s="57" t="str">
        <f t="shared" si="295"/>
        <v/>
      </c>
      <c r="GF81" s="57" t="str">
        <f t="shared" si="296"/>
        <v/>
      </c>
      <c r="GG81" s="57" t="str">
        <f t="shared" si="297"/>
        <v/>
      </c>
      <c r="GH81" s="57" t="str">
        <f t="shared" si="298"/>
        <v/>
      </c>
      <c r="GJ81" s="39"/>
      <c r="GK81" s="58" t="str">
        <f t="shared" si="425"/>
        <v>ACC</v>
      </c>
      <c r="GL81" s="93" t="str">
        <f t="shared" si="426"/>
        <v/>
      </c>
      <c r="GM81" s="88" t="str">
        <f t="shared" si="104"/>
        <v/>
      </c>
      <c r="GN81" s="83" t="str">
        <f t="shared" si="105"/>
        <v/>
      </c>
      <c r="GO81" s="84" t="str">
        <f t="shared" si="106"/>
        <v/>
      </c>
      <c r="GP81" s="83" t="str">
        <f>IFERROR(IF(GK81="ACC"," ",IF('MAXES+CHART'!$D$16="lbs",MROUND(IF(GK81="SQUAT",'MAXES+CHART'!$D$17*GO81, IF(GK81="BENCH",'MAXES+CHART'!$D$18*GO81, IF(GK81="DEADLIFT",'MAXES+CHART'!$D$19*GO81,))),5),MROUND(IF(GK81="SQUAT",'MAXES+CHART'!$D$17*GO81, IF(GK81="BENCH",'MAXES+CHART'!$D$18*GO81, IF(GK81="DEADLIFT",'MAXES+CHART'!$D$19*GO81,))),2.5))),"")</f>
        <v xml:space="preserve"> </v>
      </c>
      <c r="GR81" s="96"/>
      <c r="GS81" s="55"/>
      <c r="GT81" s="118"/>
      <c r="GV81" s="57" t="str">
        <f t="shared" si="299"/>
        <v/>
      </c>
      <c r="GW81" s="57" t="str">
        <f t="shared" si="300"/>
        <v/>
      </c>
      <c r="GX81" s="57" t="str">
        <f t="shared" si="301"/>
        <v/>
      </c>
      <c r="GY81" s="57" t="str">
        <f t="shared" si="302"/>
        <v/>
      </c>
      <c r="GZ81" s="57" t="str">
        <f t="shared" si="303"/>
        <v/>
      </c>
      <c r="HA81" s="57" t="str">
        <f t="shared" si="304"/>
        <v/>
      </c>
      <c r="HC81" s="39"/>
      <c r="HD81" s="58" t="str">
        <f t="shared" si="427"/>
        <v>ACC</v>
      </c>
      <c r="HE81" s="93" t="str">
        <f t="shared" si="428"/>
        <v/>
      </c>
      <c r="HF81" s="88" t="str">
        <f t="shared" si="115"/>
        <v/>
      </c>
      <c r="HG81" s="83" t="str">
        <f t="shared" si="116"/>
        <v/>
      </c>
      <c r="HH81" s="84" t="str">
        <f t="shared" si="117"/>
        <v/>
      </c>
      <c r="HI81" s="83" t="str">
        <f>IFERROR(IF(HD81="ACC"," ",IF('MAXES+CHART'!$D$16="lbs",MROUND(IF(HD81="SQUAT",'MAXES+CHART'!$D$17*HH81, IF(HD81="BENCH",'MAXES+CHART'!$D$18*HH81, IF(HD81="DEADLIFT",'MAXES+CHART'!$D$19*HH81,))),5),MROUND(IF(HD81="SQUAT",'MAXES+CHART'!$D$17*HH81, IF(HD81="BENCH",'MAXES+CHART'!$D$18*HH81, IF(HD81="DEADLIFT",'MAXES+CHART'!$D$19*HH81,))),2.5))),"")</f>
        <v xml:space="preserve"> </v>
      </c>
      <c r="HK81" s="96"/>
      <c r="HL81" s="55"/>
      <c r="HM81" s="118"/>
      <c r="HO81" s="57" t="str">
        <f t="shared" si="305"/>
        <v/>
      </c>
      <c r="HP81" s="57" t="str">
        <f t="shared" si="306"/>
        <v/>
      </c>
      <c r="HQ81" s="57" t="str">
        <f t="shared" si="307"/>
        <v/>
      </c>
      <c r="HR81" s="57" t="str">
        <f t="shared" si="308"/>
        <v/>
      </c>
      <c r="HS81" s="57" t="str">
        <f t="shared" si="309"/>
        <v/>
      </c>
      <c r="HT81" s="57" t="str">
        <f t="shared" si="310"/>
        <v/>
      </c>
    </row>
    <row r="82" spans="3:228" hidden="1" outlineLevel="1" collapsed="1">
      <c r="C82" s="39"/>
      <c r="D82" s="54" t="s">
        <v>14</v>
      </c>
      <c r="E82" s="89"/>
      <c r="F82" s="85"/>
      <c r="G82" s="76"/>
      <c r="H82" s="77"/>
      <c r="I82" s="76" t="str">
        <f>IF(D82="ACC"," ",IF('MAXES+CHART'!$D$16="lbs",MROUND(IF(D82="SQUAT",'MAXES+CHART'!$D$17*H82, IF(D82="BENCH",'MAXES+CHART'!$D$18*H82, IF(D82="DEADLIFT",'MAXES+CHART'!$D$19*H82,))),5),MROUND(IF(D82="SQUAT",'MAXES+CHART'!$D$17*H82, IF(D82="BENCH",'MAXES+CHART'!$D$18*H82, IF(D82="DEADLIFT",'MAXES+CHART'!$D$19*H82,))),2.5)))</f>
        <v xml:space="preserve"> </v>
      </c>
      <c r="K82" s="95"/>
      <c r="M82" s="200"/>
      <c r="O82" s="57" t="str">
        <f t="shared" si="245"/>
        <v/>
      </c>
      <c r="P82" s="57" t="str">
        <f t="shared" si="246"/>
        <v/>
      </c>
      <c r="Q82" s="57" t="str">
        <f t="shared" si="247"/>
        <v/>
      </c>
      <c r="R82" s="57" t="str">
        <f t="shared" si="248"/>
        <v/>
      </c>
      <c r="S82" s="57" t="str">
        <f t="shared" si="249"/>
        <v/>
      </c>
      <c r="T82" s="57" t="str">
        <f t="shared" si="250"/>
        <v/>
      </c>
      <c r="U82" s="39" t="str">
        <f>IF(ISBLANK($C82),"",$C82)</f>
        <v/>
      </c>
      <c r="V82" s="54" t="str">
        <f t="shared" si="350"/>
        <v>ACC</v>
      </c>
      <c r="W82" s="89" t="str">
        <f t="shared" si="351"/>
        <v/>
      </c>
      <c r="X82" s="85" t="str">
        <f t="shared" si="312"/>
        <v/>
      </c>
      <c r="Y82" s="76" t="str">
        <f t="shared" si="313"/>
        <v/>
      </c>
      <c r="Z82" s="77" t="str">
        <f t="shared" si="314"/>
        <v/>
      </c>
      <c r="AA82" s="76" t="str">
        <f>IFERROR(IF(V82="ACC"," ",IF('MAXES+CHART'!$D$16="lbs",MROUND(IF(V82="SQUAT",'MAXES+CHART'!$D$17*Z82, IF(V82="BENCH",'MAXES+CHART'!$D$18*Z82, IF(V82="DEADLIFT",'MAXES+CHART'!$D$19*Z82,))),5),MROUND(IF(V82="SQUAT",'MAXES+CHART'!$D$17*Z82, IF(V82="BENCH",'MAXES+CHART'!$D$18*Z82, IF(V82="DEADLIFT",'MAXES+CHART'!$D$19*Z82,))),2.5))),"")</f>
        <v xml:space="preserve"> </v>
      </c>
      <c r="AC82" s="95"/>
      <c r="AE82" s="200"/>
      <c r="AG82" s="57" t="str">
        <f t="shared" si="11"/>
        <v/>
      </c>
      <c r="AH82" s="57" t="str">
        <f t="shared" si="12"/>
        <v/>
      </c>
      <c r="AI82" s="57" t="str">
        <f t="shared" si="13"/>
        <v/>
      </c>
      <c r="AJ82" s="57" t="str">
        <f t="shared" si="14"/>
        <v/>
      </c>
      <c r="AK82" s="57" t="str">
        <f t="shared" si="15"/>
        <v/>
      </c>
      <c r="AL82" s="57" t="str">
        <f t="shared" si="16"/>
        <v/>
      </c>
      <c r="AN82" s="39" t="str">
        <f>IF(ISBLANK($C82),"",$C82)</f>
        <v/>
      </c>
      <c r="AO82" s="54" t="str">
        <f t="shared" si="352"/>
        <v>ACC</v>
      </c>
      <c r="AP82" s="89" t="str">
        <f t="shared" si="353"/>
        <v/>
      </c>
      <c r="AQ82" s="85" t="str">
        <f t="shared" si="317"/>
        <v/>
      </c>
      <c r="AR82" s="76" t="str">
        <f t="shared" si="318"/>
        <v/>
      </c>
      <c r="AS82" s="77" t="str">
        <f t="shared" si="319"/>
        <v/>
      </c>
      <c r="AT82" s="76" t="str">
        <f>IFERROR(IF(AO82="ACC"," ",IF('MAXES+CHART'!$D$16="lbs",MROUND(IF(AO82="SQUAT",'MAXES+CHART'!$D$17*AS82, IF(AO82="BENCH",'MAXES+CHART'!$D$18*AS82, IF(AO82="DEADLIFT",'MAXES+CHART'!$D$19*AS82,))),5),MROUND(IF(AO82="SQUAT",'MAXES+CHART'!$D$17*AS82, IF(AO82="BENCH",'MAXES+CHART'!$D$18*AS82, IF(AO82="DEADLIFT",'MAXES+CHART'!$D$19*AS82,))),2.5))),"")</f>
        <v xml:space="preserve"> </v>
      </c>
      <c r="AV82" s="95"/>
      <c r="AX82" s="200"/>
      <c r="AZ82" s="57" t="str">
        <f t="shared" si="251"/>
        <v/>
      </c>
      <c r="BA82" s="57" t="str">
        <f t="shared" si="252"/>
        <v/>
      </c>
      <c r="BB82" s="57" t="str">
        <f t="shared" si="253"/>
        <v/>
      </c>
      <c r="BC82" s="57" t="str">
        <f t="shared" si="254"/>
        <v/>
      </c>
      <c r="BD82" s="57" t="str">
        <f t="shared" si="255"/>
        <v/>
      </c>
      <c r="BE82" s="57" t="str">
        <f t="shared" si="256"/>
        <v/>
      </c>
      <c r="BG82" s="39" t="str">
        <f>IF(ISBLANK($C82),"",$C82)</f>
        <v/>
      </c>
      <c r="BH82" s="54" t="str">
        <f t="shared" si="354"/>
        <v>ACC</v>
      </c>
      <c r="BI82" s="89" t="str">
        <f t="shared" si="355"/>
        <v/>
      </c>
      <c r="BJ82" s="85" t="str">
        <f t="shared" si="322"/>
        <v/>
      </c>
      <c r="BK82" s="76" t="str">
        <f t="shared" si="323"/>
        <v/>
      </c>
      <c r="BL82" s="77" t="str">
        <f t="shared" si="324"/>
        <v/>
      </c>
      <c r="BM82" s="76" t="str">
        <f>IFERROR(IF(BH82="ACC"," ",IF('MAXES+CHART'!$D$16="lbs",MROUND(IF(BH82="SQUAT",'MAXES+CHART'!$D$17*BL82, IF(BH82="BENCH",'MAXES+CHART'!$D$18*BL82, IF(BH82="DEADLIFT",'MAXES+CHART'!$D$19*BL82,))),5),MROUND(IF(BH82="SQUAT",'MAXES+CHART'!$D$17*BL82, IF(BH82="BENCH",'MAXES+CHART'!$D$18*BL82, IF(BH82="DEADLIFT",'MAXES+CHART'!$D$19*BL82,))),2.5))),"")</f>
        <v xml:space="preserve"> </v>
      </c>
      <c r="BO82" s="95"/>
      <c r="BQ82" s="200"/>
      <c r="BS82" s="57" t="str">
        <f t="shared" si="257"/>
        <v/>
      </c>
      <c r="BT82" s="57" t="str">
        <f t="shared" si="258"/>
        <v/>
      </c>
      <c r="BU82" s="57" t="str">
        <f t="shared" si="259"/>
        <v/>
      </c>
      <c r="BV82" s="57" t="str">
        <f t="shared" si="260"/>
        <v/>
      </c>
      <c r="BW82" s="57" t="str">
        <f t="shared" si="261"/>
        <v/>
      </c>
      <c r="BX82" s="57" t="str">
        <f t="shared" si="262"/>
        <v/>
      </c>
      <c r="CA82" s="39" t="str">
        <f>IF(ISBLANK($C82),"",$C82)</f>
        <v/>
      </c>
      <c r="CB82" s="54" t="str">
        <f t="shared" si="356"/>
        <v>ACC</v>
      </c>
      <c r="CC82" s="89" t="str">
        <f t="shared" si="357"/>
        <v/>
      </c>
      <c r="CD82" s="85" t="str">
        <f t="shared" si="327"/>
        <v/>
      </c>
      <c r="CE82" s="76" t="str">
        <f t="shared" si="328"/>
        <v/>
      </c>
      <c r="CF82" s="77" t="str">
        <f t="shared" si="329"/>
        <v/>
      </c>
      <c r="CG82" s="76" t="str">
        <f>IFERROR(IF(CB82="ACC"," ",IF('MAXES+CHART'!$D$16="lbs",MROUND(IF(CB82="SQUAT",'MAXES+CHART'!$D$17*CF82, IF(CB82="BENCH",'MAXES+CHART'!$D$18*CF82, IF(CB82="DEADLIFT",'MAXES+CHART'!$D$19*CF82,))),5),MROUND(IF(CB82="SQUAT",'MAXES+CHART'!$D$17*CF82, IF(CB82="BENCH",'MAXES+CHART'!$D$18*CF82, IF(CB82="DEADLIFT",'MAXES+CHART'!$D$19*CF82,))),2.5))),"")</f>
        <v xml:space="preserve"> </v>
      </c>
      <c r="CI82" s="95"/>
      <c r="CK82" s="200"/>
      <c r="CM82" s="57" t="str">
        <f t="shared" si="263"/>
        <v/>
      </c>
      <c r="CN82" s="57" t="str">
        <f t="shared" si="264"/>
        <v/>
      </c>
      <c r="CO82" s="57" t="str">
        <f t="shared" si="265"/>
        <v/>
      </c>
      <c r="CP82" s="57" t="str">
        <f t="shared" si="266"/>
        <v/>
      </c>
      <c r="CQ82" s="57" t="str">
        <f t="shared" si="267"/>
        <v/>
      </c>
      <c r="CR82" s="57" t="str">
        <f t="shared" si="268"/>
        <v/>
      </c>
      <c r="CS82" s="39" t="str">
        <f>IF(ISBLANK($C82),"",$C82)</f>
        <v/>
      </c>
      <c r="CT82" s="54" t="str">
        <f t="shared" si="135"/>
        <v>ACC</v>
      </c>
      <c r="CU82" s="89" t="str">
        <f t="shared" si="136"/>
        <v/>
      </c>
      <c r="CV82" s="85" t="str">
        <f t="shared" si="52"/>
        <v/>
      </c>
      <c r="CW82" s="76" t="str">
        <f t="shared" si="53"/>
        <v/>
      </c>
      <c r="CX82" s="77" t="str">
        <f t="shared" si="54"/>
        <v/>
      </c>
      <c r="CY82" s="76" t="str">
        <f>IFERROR(IF(CT82="ACC"," ",IF('MAXES+CHART'!$D$16="lbs",MROUND(IF(CT82="SQUAT",'MAXES+CHART'!$D$17*CX82, IF(CT82="BENCH",'MAXES+CHART'!$D$18*CX82, IF(CT82="DEADLIFT",'MAXES+CHART'!$D$19*CX82,))),5),MROUND(IF(CT82="SQUAT",'MAXES+CHART'!$D$17*CX82, IF(CT82="BENCH",'MAXES+CHART'!$D$18*CX82, IF(CT82="DEADLIFT",'MAXES+CHART'!$D$19*CX82,))),2.5))),"")</f>
        <v xml:space="preserve"> </v>
      </c>
      <c r="DA82" s="95"/>
      <c r="DC82" s="200"/>
      <c r="DE82" s="57" t="str">
        <f t="shared" si="269"/>
        <v/>
      </c>
      <c r="DF82" s="57" t="str">
        <f t="shared" si="270"/>
        <v/>
      </c>
      <c r="DG82" s="57" t="str">
        <f t="shared" si="271"/>
        <v/>
      </c>
      <c r="DH82" s="57" t="str">
        <f t="shared" si="272"/>
        <v/>
      </c>
      <c r="DI82" s="57" t="str">
        <f t="shared" si="273"/>
        <v/>
      </c>
      <c r="DJ82" s="57" t="str">
        <f t="shared" si="274"/>
        <v/>
      </c>
      <c r="DL82" s="39" t="str">
        <f>IF(ISBLANK($C82),"",$C82)</f>
        <v/>
      </c>
      <c r="DM82" s="54" t="str">
        <f t="shared" si="137"/>
        <v>ACC</v>
      </c>
      <c r="DN82" s="89" t="str">
        <f t="shared" si="138"/>
        <v/>
      </c>
      <c r="DO82" s="85" t="str">
        <f t="shared" si="63"/>
        <v/>
      </c>
      <c r="DP82" s="76" t="str">
        <f t="shared" si="64"/>
        <v/>
      </c>
      <c r="DQ82" s="77" t="str">
        <f t="shared" si="65"/>
        <v/>
      </c>
      <c r="DR82" s="76" t="str">
        <f>IFERROR(IF(DM82="ACC"," ",IF('MAXES+CHART'!$D$16="lbs",MROUND(IF(DM82="SQUAT",'MAXES+CHART'!$D$17*DQ82, IF(DM82="BENCH",'MAXES+CHART'!$D$18*DQ82, IF(DM82="DEADLIFT",'MAXES+CHART'!$D$19*DQ82,))),5),MROUND(IF(DM82="SQUAT",'MAXES+CHART'!$D$17*DQ82, IF(DM82="BENCH",'MAXES+CHART'!$D$18*DQ82, IF(DM82="DEADLIFT",'MAXES+CHART'!$D$19*DQ82,))),2.5))),"")</f>
        <v xml:space="preserve"> </v>
      </c>
      <c r="DT82" s="95"/>
      <c r="DV82" s="200"/>
      <c r="DX82" s="57" t="str">
        <f t="shared" si="275"/>
        <v/>
      </c>
      <c r="DY82" s="57" t="str">
        <f t="shared" si="276"/>
        <v/>
      </c>
      <c r="DZ82" s="57" t="str">
        <f t="shared" si="277"/>
        <v/>
      </c>
      <c r="EA82" s="57" t="str">
        <f t="shared" si="278"/>
        <v/>
      </c>
      <c r="EB82" s="57" t="str">
        <f t="shared" si="279"/>
        <v/>
      </c>
      <c r="EC82" s="57" t="str">
        <f t="shared" si="280"/>
        <v/>
      </c>
      <c r="EE82" s="39" t="str">
        <f>IF(ISBLANK($C82),"",$C82)</f>
        <v/>
      </c>
      <c r="EF82" s="54" t="str">
        <f t="shared" si="139"/>
        <v>ACC</v>
      </c>
      <c r="EG82" s="89" t="str">
        <f t="shared" si="140"/>
        <v/>
      </c>
      <c r="EH82" s="85" t="str">
        <f t="shared" si="125"/>
        <v/>
      </c>
      <c r="EI82" s="76" t="str">
        <f t="shared" si="126"/>
        <v/>
      </c>
      <c r="EJ82" s="77" t="str">
        <f t="shared" si="127"/>
        <v/>
      </c>
      <c r="EK82" s="76" t="str">
        <f>IFERROR(IF(EF82="ACC"," ",IF('MAXES+CHART'!$D$16="lbs",MROUND(IF(EF82="SQUAT",'MAXES+CHART'!$D$17*EJ82, IF(EF82="BENCH",'MAXES+CHART'!$D$18*EJ82, IF(EF82="DEADLIFT",'MAXES+CHART'!$D$19*EJ82,))),5),MROUND(IF(EF82="SQUAT",'MAXES+CHART'!$D$17*EJ82, IF(EF82="BENCH",'MAXES+CHART'!$D$18*EJ82, IF(EF82="DEADLIFT",'MAXES+CHART'!$D$19*EJ82,))),2.5))),"")</f>
        <v xml:space="preserve"> </v>
      </c>
      <c r="EM82" s="95"/>
      <c r="EO82" s="200"/>
      <c r="EQ82" s="57" t="str">
        <f t="shared" si="281"/>
        <v/>
      </c>
      <c r="ER82" s="57" t="str">
        <f t="shared" si="282"/>
        <v/>
      </c>
      <c r="ES82" s="57" t="str">
        <f t="shared" si="283"/>
        <v/>
      </c>
      <c r="ET82" s="57" t="str">
        <f t="shared" si="284"/>
        <v/>
      </c>
      <c r="EU82" s="57" t="str">
        <f t="shared" si="285"/>
        <v/>
      </c>
      <c r="EV82" s="57" t="str">
        <f t="shared" si="286"/>
        <v/>
      </c>
      <c r="EY82" s="39" t="str">
        <f>IF(ISBLANK($C82),"",$C82)</f>
        <v/>
      </c>
      <c r="EZ82" s="54" t="str">
        <f t="shared" si="382"/>
        <v>ACC</v>
      </c>
      <c r="FA82" s="89" t="str">
        <f t="shared" si="407"/>
        <v/>
      </c>
      <c r="FB82" s="85" t="str">
        <f t="shared" si="338"/>
        <v/>
      </c>
      <c r="FC82" s="76" t="str">
        <f t="shared" si="339"/>
        <v/>
      </c>
      <c r="FD82" s="77" t="str">
        <f t="shared" si="340"/>
        <v/>
      </c>
      <c r="FE82" s="76" t="str">
        <f>IFERROR(IF(EZ82="ACC"," ",IF('MAXES+CHART'!$D$16="lbs",MROUND(IF(EZ82="SQUAT",'MAXES+CHART'!$D$17*FD82, IF(EZ82="BENCH",'MAXES+CHART'!$D$18*FD82, IF(EZ82="DEADLIFT",'MAXES+CHART'!$D$19*FD82,))),5),MROUND(IF(EZ82="SQUAT",'MAXES+CHART'!$D$17*FD82, IF(EZ82="BENCH",'MAXES+CHART'!$D$18*FD82, IF(EZ82="DEADLIFT",'MAXES+CHART'!$D$19*FD82,))),2.5))),"")</f>
        <v xml:space="preserve"> </v>
      </c>
      <c r="FG82" s="124"/>
      <c r="FI82" s="206"/>
      <c r="FK82" s="57" t="str">
        <f t="shared" si="287"/>
        <v/>
      </c>
      <c r="FL82" s="57" t="str">
        <f t="shared" si="288"/>
        <v/>
      </c>
      <c r="FM82" s="57" t="str">
        <f t="shared" si="289"/>
        <v/>
      </c>
      <c r="FN82" s="57" t="str">
        <f t="shared" si="290"/>
        <v/>
      </c>
      <c r="FO82" s="57" t="str">
        <f t="shared" si="291"/>
        <v/>
      </c>
      <c r="FP82" s="57" t="str">
        <f t="shared" si="292"/>
        <v/>
      </c>
      <c r="FQ82" s="39" t="str">
        <f>IF(ISBLANK($C82),"",$C82)</f>
        <v/>
      </c>
      <c r="FR82" s="54" t="str">
        <f t="shared" si="142"/>
        <v>ACC</v>
      </c>
      <c r="FS82" s="89" t="str">
        <f t="shared" si="143"/>
        <v/>
      </c>
      <c r="FT82" s="85" t="str">
        <f t="shared" si="93"/>
        <v/>
      </c>
      <c r="FU82" s="76" t="str">
        <f t="shared" si="94"/>
        <v/>
      </c>
      <c r="FV82" s="77" t="str">
        <f t="shared" si="95"/>
        <v/>
      </c>
      <c r="FW82" s="76" t="str">
        <f>IFERROR(IF(FR82="ACC"," ",IF('MAXES+CHART'!$D$16="lbs",MROUND(IF(FR82="SQUAT",'MAXES+CHART'!$D$17*FV82, IF(FR82="BENCH",'MAXES+CHART'!$D$18*FV82, IF(FR82="DEADLIFT",'MAXES+CHART'!$D$19*FV82,))),5),MROUND(IF(FR82="SQUAT",'MAXES+CHART'!$D$17*FV82, IF(FR82="BENCH",'MAXES+CHART'!$D$18*FV82, IF(FR82="DEADLIFT",'MAXES+CHART'!$D$19*FV82,))),2.5))),"")</f>
        <v xml:space="preserve"> </v>
      </c>
      <c r="FY82" s="95"/>
      <c r="GA82" s="200"/>
      <c r="GC82" s="57" t="str">
        <f t="shared" si="293"/>
        <v/>
      </c>
      <c r="GD82" s="57" t="str">
        <f t="shared" si="294"/>
        <v/>
      </c>
      <c r="GE82" s="57" t="str">
        <f t="shared" si="295"/>
        <v/>
      </c>
      <c r="GF82" s="57" t="str">
        <f t="shared" si="296"/>
        <v/>
      </c>
      <c r="GG82" s="57" t="str">
        <f t="shared" si="297"/>
        <v/>
      </c>
      <c r="GH82" s="57" t="str">
        <f t="shared" si="298"/>
        <v/>
      </c>
      <c r="GJ82" s="39" t="str">
        <f>IF(ISBLANK($C82),"",$C82)</f>
        <v/>
      </c>
      <c r="GK82" s="54" t="str">
        <f t="shared" si="144"/>
        <v>ACC</v>
      </c>
      <c r="GL82" s="89" t="str">
        <f t="shared" si="145"/>
        <v/>
      </c>
      <c r="GM82" s="85" t="str">
        <f t="shared" si="104"/>
        <v/>
      </c>
      <c r="GN82" s="76" t="str">
        <f t="shared" si="105"/>
        <v/>
      </c>
      <c r="GO82" s="77" t="str">
        <f t="shared" si="106"/>
        <v/>
      </c>
      <c r="GP82" s="76" t="str">
        <f>IFERROR(IF(GK82="ACC"," ",IF('MAXES+CHART'!$D$16="lbs",MROUND(IF(GK82="SQUAT",'MAXES+CHART'!$D$17*GO82, IF(GK82="BENCH",'MAXES+CHART'!$D$18*GO82, IF(GK82="DEADLIFT",'MAXES+CHART'!$D$19*GO82,))),5),MROUND(IF(GK82="SQUAT",'MAXES+CHART'!$D$17*GO82, IF(GK82="BENCH",'MAXES+CHART'!$D$18*GO82, IF(GK82="DEADLIFT",'MAXES+CHART'!$D$19*GO82,))),2.5))),"")</f>
        <v xml:space="preserve"> </v>
      </c>
      <c r="GR82" s="95"/>
      <c r="GT82" s="200"/>
      <c r="GV82" s="57" t="str">
        <f t="shared" si="299"/>
        <v/>
      </c>
      <c r="GW82" s="57" t="str">
        <f t="shared" si="300"/>
        <v/>
      </c>
      <c r="GX82" s="57" t="str">
        <f t="shared" si="301"/>
        <v/>
      </c>
      <c r="GY82" s="57" t="str">
        <f t="shared" si="302"/>
        <v/>
      </c>
      <c r="GZ82" s="57" t="str">
        <f t="shared" si="303"/>
        <v/>
      </c>
      <c r="HA82" s="57" t="str">
        <f t="shared" si="304"/>
        <v/>
      </c>
      <c r="HC82" s="39" t="str">
        <f>IF(ISBLANK($C82),"",$C82)</f>
        <v/>
      </c>
      <c r="HD82" s="54" t="str">
        <f t="shared" si="146"/>
        <v>ACC</v>
      </c>
      <c r="HE82" s="89" t="str">
        <f t="shared" si="147"/>
        <v/>
      </c>
      <c r="HF82" s="85" t="str">
        <f t="shared" si="115"/>
        <v/>
      </c>
      <c r="HG82" s="76" t="str">
        <f t="shared" si="116"/>
        <v/>
      </c>
      <c r="HH82" s="77" t="str">
        <f t="shared" si="117"/>
        <v/>
      </c>
      <c r="HI82" s="76" t="str">
        <f>IFERROR(IF(HD82="ACC"," ",IF('MAXES+CHART'!$D$16="lbs",MROUND(IF(HD82="SQUAT",'MAXES+CHART'!$D$17*HH82, IF(HD82="BENCH",'MAXES+CHART'!$D$18*HH82, IF(HD82="DEADLIFT",'MAXES+CHART'!$D$19*HH82,))),5),MROUND(IF(HD82="SQUAT",'MAXES+CHART'!$D$17*HH82, IF(HD82="BENCH",'MAXES+CHART'!$D$18*HH82, IF(HD82="DEADLIFT",'MAXES+CHART'!$D$19*HH82,))),2.5))),"")</f>
        <v xml:space="preserve"> </v>
      </c>
      <c r="HK82" s="95"/>
      <c r="HM82" s="200"/>
      <c r="HO82" s="57" t="str">
        <f t="shared" si="305"/>
        <v/>
      </c>
      <c r="HP82" s="57" t="str">
        <f t="shared" si="306"/>
        <v/>
      </c>
      <c r="HQ82" s="57" t="str">
        <f t="shared" si="307"/>
        <v/>
      </c>
      <c r="HR82" s="57" t="str">
        <f t="shared" si="308"/>
        <v/>
      </c>
      <c r="HS82" s="57" t="str">
        <f t="shared" si="309"/>
        <v/>
      </c>
      <c r="HT82" s="57" t="str">
        <f t="shared" si="310"/>
        <v/>
      </c>
    </row>
    <row r="83" spans="3:228" hidden="1" outlineLevel="2">
      <c r="C83" s="39"/>
      <c r="D83" s="58" t="str">
        <f>$D$82</f>
        <v>ACC</v>
      </c>
      <c r="E83" s="90">
        <f>$E82</f>
        <v>0</v>
      </c>
      <c r="F83" s="86"/>
      <c r="G83" s="78"/>
      <c r="H83" s="79"/>
      <c r="I83" s="78" t="str">
        <f>IF(D83="ACC"," ",IF('MAXES+CHART'!$D$16="lbs",MROUND(IF(D83="SQUAT",'MAXES+CHART'!$D$17*H83, IF(D83="BENCH",'MAXES+CHART'!$D$18*H83, IF(D83="DEADLIFT",'MAXES+CHART'!$D$19*H83,))),5),MROUND(IF(D83="SQUAT",'MAXES+CHART'!$D$17*H83, IF(D83="BENCH",'MAXES+CHART'!$D$18*H83, IF(D83="DEADLIFT",'MAXES+CHART'!$D$19*H83,))),2.5)))</f>
        <v xml:space="preserve"> </v>
      </c>
      <c r="K83" s="95"/>
      <c r="M83" s="201"/>
      <c r="O83" s="57" t="str">
        <f t="shared" si="245"/>
        <v/>
      </c>
      <c r="P83" s="57" t="str">
        <f t="shared" si="246"/>
        <v/>
      </c>
      <c r="Q83" s="57" t="str">
        <f t="shared" si="247"/>
        <v/>
      </c>
      <c r="R83" s="57" t="str">
        <f t="shared" si="248"/>
        <v/>
      </c>
      <c r="S83" s="57" t="str">
        <f t="shared" si="249"/>
        <v/>
      </c>
      <c r="T83" s="57" t="str">
        <f t="shared" si="250"/>
        <v/>
      </c>
      <c r="U83" s="39"/>
      <c r="V83" s="58" t="str">
        <f>$V$82</f>
        <v>ACC</v>
      </c>
      <c r="W83" s="90" t="str">
        <f t="shared" ref="W83:W87" si="432">$W$82</f>
        <v/>
      </c>
      <c r="X83" s="86" t="str">
        <f t="shared" si="312"/>
        <v/>
      </c>
      <c r="Y83" s="78" t="str">
        <f t="shared" si="313"/>
        <v/>
      </c>
      <c r="Z83" s="79" t="str">
        <f t="shared" si="314"/>
        <v/>
      </c>
      <c r="AA83" s="78" t="str">
        <f>IFERROR(IF(V83="ACC"," ",IF('MAXES+CHART'!$D$16="lbs",MROUND(IF(V83="SQUAT",'MAXES+CHART'!$D$17*Z83, IF(V83="BENCH",'MAXES+CHART'!$D$18*Z83, IF(V83="DEADLIFT",'MAXES+CHART'!$D$19*Z83,))),5),MROUND(IF(V83="SQUAT",'MAXES+CHART'!$D$17*Z83, IF(V83="BENCH",'MAXES+CHART'!$D$18*Z83, IF(V83="DEADLIFT",'MAXES+CHART'!$D$19*Z83,))),2.5))),"")</f>
        <v xml:space="preserve"> </v>
      </c>
      <c r="AC83" s="95"/>
      <c r="AE83" s="201"/>
      <c r="AG83" s="57" t="str">
        <f t="shared" si="11"/>
        <v/>
      </c>
      <c r="AH83" s="57" t="str">
        <f t="shared" si="12"/>
        <v/>
      </c>
      <c r="AI83" s="57" t="str">
        <f t="shared" si="13"/>
        <v/>
      </c>
      <c r="AJ83" s="57" t="str">
        <f t="shared" si="14"/>
        <v/>
      </c>
      <c r="AK83" s="57" t="str">
        <f t="shared" si="15"/>
        <v/>
      </c>
      <c r="AL83" s="57" t="str">
        <f t="shared" si="16"/>
        <v/>
      </c>
      <c r="AN83" s="39"/>
      <c r="AO83" s="58" t="str">
        <f t="shared" ref="AO83:AO87" si="433">$AO$82</f>
        <v>ACC</v>
      </c>
      <c r="AP83" s="90" t="str">
        <f t="shared" ref="AP83:AP87" si="434">$AP$82</f>
        <v/>
      </c>
      <c r="AQ83" s="86" t="str">
        <f t="shared" si="317"/>
        <v/>
      </c>
      <c r="AR83" s="78" t="str">
        <f t="shared" si="318"/>
        <v/>
      </c>
      <c r="AS83" s="79" t="str">
        <f t="shared" si="319"/>
        <v/>
      </c>
      <c r="AT83" s="78" t="str">
        <f>IFERROR(IF(AO83="ACC"," ",IF('MAXES+CHART'!$D$16="lbs",MROUND(IF(AO83="SQUAT",'MAXES+CHART'!$D$17*AS83, IF(AO83="BENCH",'MAXES+CHART'!$D$18*AS83, IF(AO83="DEADLIFT",'MAXES+CHART'!$D$19*AS83,))),5),MROUND(IF(AO83="SQUAT",'MAXES+CHART'!$D$17*AS83, IF(AO83="BENCH",'MAXES+CHART'!$D$18*AS83, IF(AO83="DEADLIFT",'MAXES+CHART'!$D$19*AS83,))),2.5))),"")</f>
        <v xml:space="preserve"> </v>
      </c>
      <c r="AV83" s="95"/>
      <c r="AX83" s="201"/>
      <c r="AZ83" s="57" t="str">
        <f t="shared" si="251"/>
        <v/>
      </c>
      <c r="BA83" s="57" t="str">
        <f t="shared" si="252"/>
        <v/>
      </c>
      <c r="BB83" s="57" t="str">
        <f t="shared" si="253"/>
        <v/>
      </c>
      <c r="BC83" s="57" t="str">
        <f t="shared" si="254"/>
        <v/>
      </c>
      <c r="BD83" s="57" t="str">
        <f t="shared" si="255"/>
        <v/>
      </c>
      <c r="BE83" s="57" t="str">
        <f t="shared" si="256"/>
        <v/>
      </c>
      <c r="BG83" s="39"/>
      <c r="BH83" s="58" t="str">
        <f t="shared" ref="BH83:BH87" si="435">$BH$82</f>
        <v>ACC</v>
      </c>
      <c r="BI83" s="90" t="str">
        <f t="shared" ref="BI83:BI87" si="436">$BI$82</f>
        <v/>
      </c>
      <c r="BJ83" s="86" t="str">
        <f t="shared" si="322"/>
        <v/>
      </c>
      <c r="BK83" s="78" t="str">
        <f t="shared" si="323"/>
        <v/>
      </c>
      <c r="BL83" s="79" t="str">
        <f t="shared" si="324"/>
        <v/>
      </c>
      <c r="BM83" s="78" t="str">
        <f>IFERROR(IF(BH83="ACC"," ",IF('MAXES+CHART'!$D$16="lbs",MROUND(IF(BH83="SQUAT",'MAXES+CHART'!$D$17*BL83, IF(BH83="BENCH",'MAXES+CHART'!$D$18*BL83, IF(BH83="DEADLIFT",'MAXES+CHART'!$D$19*BL83,))),5),MROUND(IF(BH83="SQUAT",'MAXES+CHART'!$D$17*BL83, IF(BH83="BENCH",'MAXES+CHART'!$D$18*BL83, IF(BH83="DEADLIFT",'MAXES+CHART'!$D$19*BL83,))),2.5))),"")</f>
        <v xml:space="preserve"> </v>
      </c>
      <c r="BO83" s="95"/>
      <c r="BQ83" s="201"/>
      <c r="BS83" s="57" t="str">
        <f t="shared" si="257"/>
        <v/>
      </c>
      <c r="BT83" s="57" t="str">
        <f t="shared" si="258"/>
        <v/>
      </c>
      <c r="BU83" s="57" t="str">
        <f t="shared" si="259"/>
        <v/>
      </c>
      <c r="BV83" s="57" t="str">
        <f t="shared" si="260"/>
        <v/>
      </c>
      <c r="BW83" s="57" t="str">
        <f t="shared" si="261"/>
        <v/>
      </c>
      <c r="BX83" s="57" t="str">
        <f t="shared" si="262"/>
        <v/>
      </c>
      <c r="CA83" s="39"/>
      <c r="CB83" s="58" t="str">
        <f t="shared" ref="CB83:CB87" si="437">$CB$82</f>
        <v>ACC</v>
      </c>
      <c r="CC83" s="90" t="str">
        <f t="shared" ref="CC83:CC87" si="438">$CC$82</f>
        <v/>
      </c>
      <c r="CD83" s="86" t="str">
        <f t="shared" si="327"/>
        <v/>
      </c>
      <c r="CE83" s="78" t="str">
        <f t="shared" si="328"/>
        <v/>
      </c>
      <c r="CF83" s="79" t="str">
        <f t="shared" si="329"/>
        <v/>
      </c>
      <c r="CG83" s="78" t="str">
        <f>IFERROR(IF(CB83="ACC"," ",IF('MAXES+CHART'!$D$16="lbs",MROUND(IF(CB83="SQUAT",'MAXES+CHART'!$D$17*CF83, IF(CB83="BENCH",'MAXES+CHART'!$D$18*CF83, IF(CB83="DEADLIFT",'MAXES+CHART'!$D$19*CF83,))),5),MROUND(IF(CB83="SQUAT",'MAXES+CHART'!$D$17*CF83, IF(CB83="BENCH",'MAXES+CHART'!$D$18*CF83, IF(CB83="DEADLIFT",'MAXES+CHART'!$D$19*CF83,))),2.5))),"")</f>
        <v xml:space="preserve"> </v>
      </c>
      <c r="CI83" s="95"/>
      <c r="CK83" s="201"/>
      <c r="CM83" s="57" t="str">
        <f t="shared" si="263"/>
        <v/>
      </c>
      <c r="CN83" s="57" t="str">
        <f t="shared" si="264"/>
        <v/>
      </c>
      <c r="CO83" s="57" t="str">
        <f t="shared" si="265"/>
        <v/>
      </c>
      <c r="CP83" s="57" t="str">
        <f t="shared" si="266"/>
        <v/>
      </c>
      <c r="CQ83" s="57" t="str">
        <f t="shared" si="267"/>
        <v/>
      </c>
      <c r="CR83" s="57" t="str">
        <f t="shared" si="268"/>
        <v/>
      </c>
      <c r="CS83" s="39"/>
      <c r="CT83" s="58" t="str">
        <f t="shared" ref="CT83:CT87" si="439">$CT$82</f>
        <v>ACC</v>
      </c>
      <c r="CU83" s="90" t="str">
        <f t="shared" ref="CU83:CU87" si="440">$CU$82</f>
        <v/>
      </c>
      <c r="CV83" s="86" t="str">
        <f t="shared" si="52"/>
        <v/>
      </c>
      <c r="CW83" s="78" t="str">
        <f t="shared" si="53"/>
        <v/>
      </c>
      <c r="CX83" s="79" t="str">
        <f t="shared" si="54"/>
        <v/>
      </c>
      <c r="CY83" s="78" t="str">
        <f>IFERROR(IF(CT83="ACC"," ",IF('MAXES+CHART'!$D$16="lbs",MROUND(IF(CT83="SQUAT",'MAXES+CHART'!$D$17*CX83, IF(CT83="BENCH",'MAXES+CHART'!$D$18*CX83, IF(CT83="DEADLIFT",'MAXES+CHART'!$D$19*CX83,))),5),MROUND(IF(CT83="SQUAT",'MAXES+CHART'!$D$17*CX83, IF(CT83="BENCH",'MAXES+CHART'!$D$18*CX83, IF(CT83="DEADLIFT",'MAXES+CHART'!$D$19*CX83,))),2.5))),"")</f>
        <v xml:space="preserve"> </v>
      </c>
      <c r="DA83" s="95"/>
      <c r="DC83" s="201"/>
      <c r="DE83" s="57" t="str">
        <f t="shared" si="269"/>
        <v/>
      </c>
      <c r="DF83" s="57" t="str">
        <f t="shared" si="270"/>
        <v/>
      </c>
      <c r="DG83" s="57" t="str">
        <f t="shared" si="271"/>
        <v/>
      </c>
      <c r="DH83" s="57" t="str">
        <f t="shared" si="272"/>
        <v/>
      </c>
      <c r="DI83" s="57" t="str">
        <f t="shared" si="273"/>
        <v/>
      </c>
      <c r="DJ83" s="57" t="str">
        <f t="shared" si="274"/>
        <v/>
      </c>
      <c r="DL83" s="39"/>
      <c r="DM83" s="58" t="str">
        <f t="shared" ref="DM83:DM87" si="441">$DM$82</f>
        <v>ACC</v>
      </c>
      <c r="DN83" s="90" t="str">
        <f t="shared" ref="DN83:DN87" si="442">$DN$82</f>
        <v/>
      </c>
      <c r="DO83" s="86" t="str">
        <f t="shared" si="63"/>
        <v/>
      </c>
      <c r="DP83" s="78" t="str">
        <f t="shared" si="64"/>
        <v/>
      </c>
      <c r="DQ83" s="79" t="str">
        <f t="shared" si="65"/>
        <v/>
      </c>
      <c r="DR83" s="78" t="str">
        <f>IFERROR(IF(DM83="ACC"," ",IF('MAXES+CHART'!$D$16="lbs",MROUND(IF(DM83="SQUAT",'MAXES+CHART'!$D$17*DQ83, IF(DM83="BENCH",'MAXES+CHART'!$D$18*DQ83, IF(DM83="DEADLIFT",'MAXES+CHART'!$D$19*DQ83,))),5),MROUND(IF(DM83="SQUAT",'MAXES+CHART'!$D$17*DQ83, IF(DM83="BENCH",'MAXES+CHART'!$D$18*DQ83, IF(DM83="DEADLIFT",'MAXES+CHART'!$D$19*DQ83,))),2.5))),"")</f>
        <v xml:space="preserve"> </v>
      </c>
      <c r="DT83" s="95"/>
      <c r="DV83" s="201"/>
      <c r="DX83" s="57" t="str">
        <f t="shared" si="275"/>
        <v/>
      </c>
      <c r="DY83" s="57" t="str">
        <f t="shared" si="276"/>
        <v/>
      </c>
      <c r="DZ83" s="57" t="str">
        <f t="shared" si="277"/>
        <v/>
      </c>
      <c r="EA83" s="57" t="str">
        <f t="shared" si="278"/>
        <v/>
      </c>
      <c r="EB83" s="57" t="str">
        <f t="shared" si="279"/>
        <v/>
      </c>
      <c r="EC83" s="57" t="str">
        <f t="shared" si="280"/>
        <v/>
      </c>
      <c r="EE83" s="39"/>
      <c r="EF83" s="58" t="str">
        <f t="shared" ref="EF83:EF87" si="443">$EF$82</f>
        <v>ACC</v>
      </c>
      <c r="EG83" s="90" t="str">
        <f t="shared" ref="EG83:EG87" si="444">$EG$82</f>
        <v/>
      </c>
      <c r="EH83" s="86" t="str">
        <f t="shared" si="125"/>
        <v/>
      </c>
      <c r="EI83" s="78" t="str">
        <f t="shared" si="126"/>
        <v/>
      </c>
      <c r="EJ83" s="79" t="str">
        <f t="shared" si="127"/>
        <v/>
      </c>
      <c r="EK83" s="78" t="str">
        <f>IFERROR(IF(EF83="ACC"," ",IF('MAXES+CHART'!$D$16="lbs",MROUND(IF(EF83="SQUAT",'MAXES+CHART'!$D$17*EJ83, IF(EF83="BENCH",'MAXES+CHART'!$D$18*EJ83, IF(EF83="DEADLIFT",'MAXES+CHART'!$D$19*EJ83,))),5),MROUND(IF(EF83="SQUAT",'MAXES+CHART'!$D$17*EJ83, IF(EF83="BENCH",'MAXES+CHART'!$D$18*EJ83, IF(EF83="DEADLIFT",'MAXES+CHART'!$D$19*EJ83,))),2.5))),"")</f>
        <v xml:space="preserve"> </v>
      </c>
      <c r="EM83" s="95"/>
      <c r="EO83" s="201"/>
      <c r="EQ83" s="57" t="str">
        <f t="shared" si="281"/>
        <v/>
      </c>
      <c r="ER83" s="57" t="str">
        <f t="shared" si="282"/>
        <v/>
      </c>
      <c r="ES83" s="57" t="str">
        <f t="shared" si="283"/>
        <v/>
      </c>
      <c r="ET83" s="57" t="str">
        <f t="shared" si="284"/>
        <v/>
      </c>
      <c r="EU83" s="57" t="str">
        <f t="shared" si="285"/>
        <v/>
      </c>
      <c r="EV83" s="57" t="str">
        <f t="shared" si="286"/>
        <v/>
      </c>
      <c r="EY83" s="39"/>
      <c r="EZ83" s="58" t="str">
        <f t="shared" ref="EZ83:EZ87" si="445">$EZ$82</f>
        <v>ACC</v>
      </c>
      <c r="FA83" s="90" t="str">
        <f t="shared" ref="FA83:FA87" si="446">$FA$82</f>
        <v/>
      </c>
      <c r="FB83" s="86" t="str">
        <f t="shared" si="338"/>
        <v/>
      </c>
      <c r="FC83" s="78" t="str">
        <f t="shared" si="339"/>
        <v/>
      </c>
      <c r="FD83" s="79" t="str">
        <f t="shared" si="340"/>
        <v/>
      </c>
      <c r="FE83" s="78" t="str">
        <f>IFERROR(IF(EZ83="ACC"," ",IF('MAXES+CHART'!$D$16="lbs",MROUND(IF(EZ83="SQUAT",'MAXES+CHART'!$D$17*FD83, IF(EZ83="BENCH",'MAXES+CHART'!$D$18*FD83, IF(EZ83="DEADLIFT",'MAXES+CHART'!$D$19*FD83,))),5),MROUND(IF(EZ83="SQUAT",'MAXES+CHART'!$D$17*FD83, IF(EZ83="BENCH",'MAXES+CHART'!$D$18*FD83, IF(EZ83="DEADLIFT",'MAXES+CHART'!$D$19*FD83,))),2.5))),"")</f>
        <v xml:space="preserve"> </v>
      </c>
      <c r="FG83" s="124"/>
      <c r="FI83" s="207"/>
      <c r="FK83" s="57" t="str">
        <f t="shared" si="287"/>
        <v/>
      </c>
      <c r="FL83" s="57" t="str">
        <f t="shared" si="288"/>
        <v/>
      </c>
      <c r="FM83" s="57" t="str">
        <f t="shared" si="289"/>
        <v/>
      </c>
      <c r="FN83" s="57" t="str">
        <f t="shared" si="290"/>
        <v/>
      </c>
      <c r="FO83" s="57" t="str">
        <f t="shared" si="291"/>
        <v/>
      </c>
      <c r="FP83" s="57" t="str">
        <f t="shared" si="292"/>
        <v/>
      </c>
      <c r="FQ83" s="39"/>
      <c r="FR83" s="58" t="str">
        <f t="shared" ref="FR83:FR87" si="447">$FR$82</f>
        <v>ACC</v>
      </c>
      <c r="FS83" s="90" t="str">
        <f t="shared" ref="FS83:FS87" si="448">$FS$82</f>
        <v/>
      </c>
      <c r="FT83" s="86" t="str">
        <f t="shared" si="93"/>
        <v/>
      </c>
      <c r="FU83" s="78" t="str">
        <f t="shared" si="94"/>
        <v/>
      </c>
      <c r="FV83" s="79" t="str">
        <f t="shared" si="95"/>
        <v/>
      </c>
      <c r="FW83" s="78" t="str">
        <f>IFERROR(IF(FR83="ACC"," ",IF('MAXES+CHART'!$D$16="lbs",MROUND(IF(FR83="SQUAT",'MAXES+CHART'!$D$17*FV83, IF(FR83="BENCH",'MAXES+CHART'!$D$18*FV83, IF(FR83="DEADLIFT",'MAXES+CHART'!$D$19*FV83,))),5),MROUND(IF(FR83="SQUAT",'MAXES+CHART'!$D$17*FV83, IF(FR83="BENCH",'MAXES+CHART'!$D$18*FV83, IF(FR83="DEADLIFT",'MAXES+CHART'!$D$19*FV83,))),2.5))),"")</f>
        <v xml:space="preserve"> </v>
      </c>
      <c r="FY83" s="95"/>
      <c r="GA83" s="201"/>
      <c r="GC83" s="57" t="str">
        <f t="shared" si="293"/>
        <v/>
      </c>
      <c r="GD83" s="57" t="str">
        <f t="shared" si="294"/>
        <v/>
      </c>
      <c r="GE83" s="57" t="str">
        <f t="shared" si="295"/>
        <v/>
      </c>
      <c r="GF83" s="57" t="str">
        <f t="shared" si="296"/>
        <v/>
      </c>
      <c r="GG83" s="57" t="str">
        <f t="shared" si="297"/>
        <v/>
      </c>
      <c r="GH83" s="57" t="str">
        <f t="shared" si="298"/>
        <v/>
      </c>
      <c r="GJ83" s="39"/>
      <c r="GK83" s="58" t="str">
        <f t="shared" ref="GK83:GK87" si="449">$GK$82</f>
        <v>ACC</v>
      </c>
      <c r="GL83" s="90" t="str">
        <f t="shared" ref="GL83:GL87" si="450">$GL$82</f>
        <v/>
      </c>
      <c r="GM83" s="86" t="str">
        <f t="shared" si="104"/>
        <v/>
      </c>
      <c r="GN83" s="78" t="str">
        <f t="shared" si="105"/>
        <v/>
      </c>
      <c r="GO83" s="79" t="str">
        <f t="shared" si="106"/>
        <v/>
      </c>
      <c r="GP83" s="78" t="str">
        <f>IFERROR(IF(GK83="ACC"," ",IF('MAXES+CHART'!$D$16="lbs",MROUND(IF(GK83="SQUAT",'MAXES+CHART'!$D$17*GO83, IF(GK83="BENCH",'MAXES+CHART'!$D$18*GO83, IF(GK83="DEADLIFT",'MAXES+CHART'!$D$19*GO83,))),5),MROUND(IF(GK83="SQUAT",'MAXES+CHART'!$D$17*GO83, IF(GK83="BENCH",'MAXES+CHART'!$D$18*GO83, IF(GK83="DEADLIFT",'MAXES+CHART'!$D$19*GO83,))),2.5))),"")</f>
        <v xml:space="preserve"> </v>
      </c>
      <c r="GR83" s="95"/>
      <c r="GT83" s="201"/>
      <c r="GV83" s="57" t="str">
        <f t="shared" si="299"/>
        <v/>
      </c>
      <c r="GW83" s="57" t="str">
        <f t="shared" si="300"/>
        <v/>
      </c>
      <c r="GX83" s="57" t="str">
        <f t="shared" si="301"/>
        <v/>
      </c>
      <c r="GY83" s="57" t="str">
        <f t="shared" si="302"/>
        <v/>
      </c>
      <c r="GZ83" s="57" t="str">
        <f t="shared" si="303"/>
        <v/>
      </c>
      <c r="HA83" s="57" t="str">
        <f t="shared" si="304"/>
        <v/>
      </c>
      <c r="HC83" s="39"/>
      <c r="HD83" s="58" t="str">
        <f t="shared" ref="HD83:HD87" si="451">$HD$82</f>
        <v>ACC</v>
      </c>
      <c r="HE83" s="90" t="str">
        <f t="shared" ref="HE83:HE87" si="452">$HE$82</f>
        <v/>
      </c>
      <c r="HF83" s="86" t="str">
        <f t="shared" si="115"/>
        <v/>
      </c>
      <c r="HG83" s="78" t="str">
        <f t="shared" si="116"/>
        <v/>
      </c>
      <c r="HH83" s="79" t="str">
        <f t="shared" si="117"/>
        <v/>
      </c>
      <c r="HI83" s="78" t="str">
        <f>IFERROR(IF(HD83="ACC"," ",IF('MAXES+CHART'!$D$16="lbs",MROUND(IF(HD83="SQUAT",'MAXES+CHART'!$D$17*HH83, IF(HD83="BENCH",'MAXES+CHART'!$D$18*HH83, IF(HD83="DEADLIFT",'MAXES+CHART'!$D$19*HH83,))),5),MROUND(IF(HD83="SQUAT",'MAXES+CHART'!$D$17*HH83, IF(HD83="BENCH",'MAXES+CHART'!$D$18*HH83, IF(HD83="DEADLIFT",'MAXES+CHART'!$D$19*HH83,))),2.5))),"")</f>
        <v xml:space="preserve"> </v>
      </c>
      <c r="HK83" s="95"/>
      <c r="HM83" s="201"/>
      <c r="HO83" s="57" t="str">
        <f t="shared" si="305"/>
        <v/>
      </c>
      <c r="HP83" s="57" t="str">
        <f t="shared" si="306"/>
        <v/>
      </c>
      <c r="HQ83" s="57" t="str">
        <f t="shared" si="307"/>
        <v/>
      </c>
      <c r="HR83" s="57" t="str">
        <f t="shared" si="308"/>
        <v/>
      </c>
      <c r="HS83" s="57" t="str">
        <f t="shared" si="309"/>
        <v/>
      </c>
      <c r="HT83" s="57" t="str">
        <f t="shared" si="310"/>
        <v/>
      </c>
    </row>
    <row r="84" spans="3:228" hidden="1" outlineLevel="2">
      <c r="C84" s="39"/>
      <c r="D84" s="58" t="str">
        <f t="shared" ref="D84:D87" si="453">$D$82</f>
        <v>ACC</v>
      </c>
      <c r="E84" s="91">
        <f t="shared" ref="E84:E87" si="454">$E83</f>
        <v>0</v>
      </c>
      <c r="F84" s="85"/>
      <c r="G84" s="76"/>
      <c r="H84" s="77"/>
      <c r="I84" s="76" t="str">
        <f>IF(D84="ACC"," ",IF('MAXES+CHART'!$D$16="lbs",MROUND(IF(D84="SQUAT",'MAXES+CHART'!$D$17*H84, IF(D84="BENCH",'MAXES+CHART'!$D$18*H84, IF(D84="DEADLIFT",'MAXES+CHART'!$D$19*H84,))),5),MROUND(IF(D84="SQUAT",'MAXES+CHART'!$D$17*H84, IF(D84="BENCH",'MAXES+CHART'!$D$18*H84, IF(D84="DEADLIFT",'MAXES+CHART'!$D$19*H84,))),2.5)))</f>
        <v xml:space="preserve"> </v>
      </c>
      <c r="K84" s="95"/>
      <c r="M84" s="202"/>
      <c r="O84" s="57" t="str">
        <f t="shared" si="245"/>
        <v/>
      </c>
      <c r="P84" s="57" t="str">
        <f t="shared" si="246"/>
        <v/>
      </c>
      <c r="Q84" s="57" t="str">
        <f t="shared" si="247"/>
        <v/>
      </c>
      <c r="R84" s="57" t="str">
        <f t="shared" si="248"/>
        <v/>
      </c>
      <c r="S84" s="57" t="str">
        <f t="shared" si="249"/>
        <v/>
      </c>
      <c r="T84" s="57" t="str">
        <f t="shared" si="250"/>
        <v/>
      </c>
      <c r="U84" s="39"/>
      <c r="V84" s="58" t="str">
        <f t="shared" ref="V84:V87" si="455">$V$82</f>
        <v>ACC</v>
      </c>
      <c r="W84" s="91" t="str">
        <f t="shared" si="432"/>
        <v/>
      </c>
      <c r="X84" s="85" t="str">
        <f t="shared" si="312"/>
        <v/>
      </c>
      <c r="Y84" s="76" t="str">
        <f t="shared" si="313"/>
        <v/>
      </c>
      <c r="Z84" s="77" t="str">
        <f t="shared" si="314"/>
        <v/>
      </c>
      <c r="AA84" s="76" t="str">
        <f>IFERROR(IF(V84="ACC"," ",IF('MAXES+CHART'!$D$16="lbs",MROUND(IF(V84="SQUAT",'MAXES+CHART'!$D$17*Z84, IF(V84="BENCH",'MAXES+CHART'!$D$18*Z84, IF(V84="DEADLIFT",'MAXES+CHART'!$D$19*Z84,))),5),MROUND(IF(V84="SQUAT",'MAXES+CHART'!$D$17*Z84, IF(V84="BENCH",'MAXES+CHART'!$D$18*Z84, IF(V84="DEADLIFT",'MAXES+CHART'!$D$19*Z84,))),2.5))),"")</f>
        <v xml:space="preserve"> </v>
      </c>
      <c r="AC84" s="95"/>
      <c r="AE84" s="202"/>
      <c r="AG84" s="57" t="str">
        <f t="shared" si="11"/>
        <v/>
      </c>
      <c r="AH84" s="57" t="str">
        <f t="shared" si="12"/>
        <v/>
      </c>
      <c r="AI84" s="57" t="str">
        <f t="shared" si="13"/>
        <v/>
      </c>
      <c r="AJ84" s="57" t="str">
        <f t="shared" si="14"/>
        <v/>
      </c>
      <c r="AK84" s="57" t="str">
        <f t="shared" si="15"/>
        <v/>
      </c>
      <c r="AL84" s="57" t="str">
        <f t="shared" si="16"/>
        <v/>
      </c>
      <c r="AN84" s="39"/>
      <c r="AO84" s="58" t="str">
        <f t="shared" si="433"/>
        <v>ACC</v>
      </c>
      <c r="AP84" s="91" t="str">
        <f t="shared" si="434"/>
        <v/>
      </c>
      <c r="AQ84" s="85" t="str">
        <f t="shared" si="317"/>
        <v/>
      </c>
      <c r="AR84" s="76" t="str">
        <f t="shared" si="318"/>
        <v/>
      </c>
      <c r="AS84" s="77" t="str">
        <f t="shared" si="319"/>
        <v/>
      </c>
      <c r="AT84" s="76" t="str">
        <f>IFERROR(IF(AO84="ACC"," ",IF('MAXES+CHART'!$D$16="lbs",MROUND(IF(AO84="SQUAT",'MAXES+CHART'!$D$17*AS84, IF(AO84="BENCH",'MAXES+CHART'!$D$18*AS84, IF(AO84="DEADLIFT",'MAXES+CHART'!$D$19*AS84,))),5),MROUND(IF(AO84="SQUAT",'MAXES+CHART'!$D$17*AS84, IF(AO84="BENCH",'MAXES+CHART'!$D$18*AS84, IF(AO84="DEADLIFT",'MAXES+CHART'!$D$19*AS84,))),2.5))),"")</f>
        <v xml:space="preserve"> </v>
      </c>
      <c r="AV84" s="95"/>
      <c r="AX84" s="202"/>
      <c r="AZ84" s="57" t="str">
        <f t="shared" si="251"/>
        <v/>
      </c>
      <c r="BA84" s="57" t="str">
        <f t="shared" si="252"/>
        <v/>
      </c>
      <c r="BB84" s="57" t="str">
        <f t="shared" si="253"/>
        <v/>
      </c>
      <c r="BC84" s="57" t="str">
        <f t="shared" si="254"/>
        <v/>
      </c>
      <c r="BD84" s="57" t="str">
        <f t="shared" si="255"/>
        <v/>
      </c>
      <c r="BE84" s="57" t="str">
        <f t="shared" si="256"/>
        <v/>
      </c>
      <c r="BG84" s="39"/>
      <c r="BH84" s="58" t="str">
        <f t="shared" si="435"/>
        <v>ACC</v>
      </c>
      <c r="BI84" s="91" t="str">
        <f t="shared" si="436"/>
        <v/>
      </c>
      <c r="BJ84" s="85" t="str">
        <f t="shared" si="322"/>
        <v/>
      </c>
      <c r="BK84" s="76" t="str">
        <f t="shared" si="323"/>
        <v/>
      </c>
      <c r="BL84" s="77" t="str">
        <f t="shared" si="324"/>
        <v/>
      </c>
      <c r="BM84" s="76" t="str">
        <f>IFERROR(IF(BH84="ACC"," ",IF('MAXES+CHART'!$D$16="lbs",MROUND(IF(BH84="SQUAT",'MAXES+CHART'!$D$17*BL84, IF(BH84="BENCH",'MAXES+CHART'!$D$18*BL84, IF(BH84="DEADLIFT",'MAXES+CHART'!$D$19*BL84,))),5),MROUND(IF(BH84="SQUAT",'MAXES+CHART'!$D$17*BL84, IF(BH84="BENCH",'MAXES+CHART'!$D$18*BL84, IF(BH84="DEADLIFT",'MAXES+CHART'!$D$19*BL84,))),2.5))),"")</f>
        <v xml:space="preserve"> </v>
      </c>
      <c r="BO84" s="95"/>
      <c r="BQ84" s="202"/>
      <c r="BS84" s="57" t="str">
        <f t="shared" si="257"/>
        <v/>
      </c>
      <c r="BT84" s="57" t="str">
        <f t="shared" si="258"/>
        <v/>
      </c>
      <c r="BU84" s="57" t="str">
        <f t="shared" si="259"/>
        <v/>
      </c>
      <c r="BV84" s="57" t="str">
        <f t="shared" si="260"/>
        <v/>
      </c>
      <c r="BW84" s="57" t="str">
        <f t="shared" si="261"/>
        <v/>
      </c>
      <c r="BX84" s="57" t="str">
        <f t="shared" si="262"/>
        <v/>
      </c>
      <c r="CA84" s="39"/>
      <c r="CB84" s="58" t="str">
        <f t="shared" si="437"/>
        <v>ACC</v>
      </c>
      <c r="CC84" s="91" t="str">
        <f t="shared" si="438"/>
        <v/>
      </c>
      <c r="CD84" s="85" t="str">
        <f t="shared" si="327"/>
        <v/>
      </c>
      <c r="CE84" s="76" t="str">
        <f t="shared" si="328"/>
        <v/>
      </c>
      <c r="CF84" s="77" t="str">
        <f t="shared" si="329"/>
        <v/>
      </c>
      <c r="CG84" s="76" t="str">
        <f>IFERROR(IF(CB84="ACC"," ",IF('MAXES+CHART'!$D$16="lbs",MROUND(IF(CB84="SQUAT",'MAXES+CHART'!$D$17*CF84, IF(CB84="BENCH",'MAXES+CHART'!$D$18*CF84, IF(CB84="DEADLIFT",'MAXES+CHART'!$D$19*CF84,))),5),MROUND(IF(CB84="SQUAT",'MAXES+CHART'!$D$17*CF84, IF(CB84="BENCH",'MAXES+CHART'!$D$18*CF84, IF(CB84="DEADLIFT",'MAXES+CHART'!$D$19*CF84,))),2.5))),"")</f>
        <v xml:space="preserve"> </v>
      </c>
      <c r="CI84" s="95"/>
      <c r="CK84" s="202"/>
      <c r="CM84" s="57" t="str">
        <f t="shared" si="263"/>
        <v/>
      </c>
      <c r="CN84" s="57" t="str">
        <f t="shared" si="264"/>
        <v/>
      </c>
      <c r="CO84" s="57" t="str">
        <f t="shared" si="265"/>
        <v/>
      </c>
      <c r="CP84" s="57" t="str">
        <f t="shared" si="266"/>
        <v/>
      </c>
      <c r="CQ84" s="57" t="str">
        <f t="shared" si="267"/>
        <v/>
      </c>
      <c r="CR84" s="57" t="str">
        <f t="shared" si="268"/>
        <v/>
      </c>
      <c r="CS84" s="39"/>
      <c r="CT84" s="58" t="str">
        <f t="shared" si="439"/>
        <v>ACC</v>
      </c>
      <c r="CU84" s="91" t="str">
        <f t="shared" si="440"/>
        <v/>
      </c>
      <c r="CV84" s="85" t="str">
        <f t="shared" si="52"/>
        <v/>
      </c>
      <c r="CW84" s="76" t="str">
        <f t="shared" si="53"/>
        <v/>
      </c>
      <c r="CX84" s="77" t="str">
        <f t="shared" si="54"/>
        <v/>
      </c>
      <c r="CY84" s="76" t="str">
        <f>IFERROR(IF(CT84="ACC"," ",IF('MAXES+CHART'!$D$16="lbs",MROUND(IF(CT84="SQUAT",'MAXES+CHART'!$D$17*CX84, IF(CT84="BENCH",'MAXES+CHART'!$D$18*CX84, IF(CT84="DEADLIFT",'MAXES+CHART'!$D$19*CX84,))),5),MROUND(IF(CT84="SQUAT",'MAXES+CHART'!$D$17*CX84, IF(CT84="BENCH",'MAXES+CHART'!$D$18*CX84, IF(CT84="DEADLIFT",'MAXES+CHART'!$D$19*CX84,))),2.5))),"")</f>
        <v xml:space="preserve"> </v>
      </c>
      <c r="DA84" s="95"/>
      <c r="DC84" s="202"/>
      <c r="DE84" s="57" t="str">
        <f t="shared" si="269"/>
        <v/>
      </c>
      <c r="DF84" s="57" t="str">
        <f t="shared" si="270"/>
        <v/>
      </c>
      <c r="DG84" s="57" t="str">
        <f t="shared" si="271"/>
        <v/>
      </c>
      <c r="DH84" s="57" t="str">
        <f t="shared" si="272"/>
        <v/>
      </c>
      <c r="DI84" s="57" t="str">
        <f t="shared" si="273"/>
        <v/>
      </c>
      <c r="DJ84" s="57" t="str">
        <f t="shared" si="274"/>
        <v/>
      </c>
      <c r="DL84" s="39"/>
      <c r="DM84" s="58" t="str">
        <f t="shared" si="441"/>
        <v>ACC</v>
      </c>
      <c r="DN84" s="91" t="str">
        <f t="shared" si="442"/>
        <v/>
      </c>
      <c r="DO84" s="85" t="str">
        <f t="shared" si="63"/>
        <v/>
      </c>
      <c r="DP84" s="76" t="str">
        <f t="shared" si="64"/>
        <v/>
      </c>
      <c r="DQ84" s="77" t="str">
        <f t="shared" si="65"/>
        <v/>
      </c>
      <c r="DR84" s="76" t="str">
        <f>IFERROR(IF(DM84="ACC"," ",IF('MAXES+CHART'!$D$16="lbs",MROUND(IF(DM84="SQUAT",'MAXES+CHART'!$D$17*DQ84, IF(DM84="BENCH",'MAXES+CHART'!$D$18*DQ84, IF(DM84="DEADLIFT",'MAXES+CHART'!$D$19*DQ84,))),5),MROUND(IF(DM84="SQUAT",'MAXES+CHART'!$D$17*DQ84, IF(DM84="BENCH",'MAXES+CHART'!$D$18*DQ84, IF(DM84="DEADLIFT",'MAXES+CHART'!$D$19*DQ84,))),2.5))),"")</f>
        <v xml:space="preserve"> </v>
      </c>
      <c r="DT84" s="95"/>
      <c r="DV84" s="202"/>
      <c r="DX84" s="57" t="str">
        <f t="shared" si="275"/>
        <v/>
      </c>
      <c r="DY84" s="57" t="str">
        <f t="shared" si="276"/>
        <v/>
      </c>
      <c r="DZ84" s="57" t="str">
        <f t="shared" si="277"/>
        <v/>
      </c>
      <c r="EA84" s="57" t="str">
        <f t="shared" si="278"/>
        <v/>
      </c>
      <c r="EB84" s="57" t="str">
        <f t="shared" si="279"/>
        <v/>
      </c>
      <c r="EC84" s="57" t="str">
        <f t="shared" si="280"/>
        <v/>
      </c>
      <c r="EE84" s="39"/>
      <c r="EF84" s="58" t="str">
        <f t="shared" si="443"/>
        <v>ACC</v>
      </c>
      <c r="EG84" s="91" t="str">
        <f t="shared" si="444"/>
        <v/>
      </c>
      <c r="EH84" s="85" t="str">
        <f t="shared" si="125"/>
        <v/>
      </c>
      <c r="EI84" s="76" t="str">
        <f t="shared" si="126"/>
        <v/>
      </c>
      <c r="EJ84" s="77" t="str">
        <f t="shared" si="127"/>
        <v/>
      </c>
      <c r="EK84" s="76" t="str">
        <f>IFERROR(IF(EF84="ACC"," ",IF('MAXES+CHART'!$D$16="lbs",MROUND(IF(EF84="SQUAT",'MAXES+CHART'!$D$17*EJ84, IF(EF84="BENCH",'MAXES+CHART'!$D$18*EJ84, IF(EF84="DEADLIFT",'MAXES+CHART'!$D$19*EJ84,))),5),MROUND(IF(EF84="SQUAT",'MAXES+CHART'!$D$17*EJ84, IF(EF84="BENCH",'MAXES+CHART'!$D$18*EJ84, IF(EF84="DEADLIFT",'MAXES+CHART'!$D$19*EJ84,))),2.5))),"")</f>
        <v xml:space="preserve"> </v>
      </c>
      <c r="EM84" s="95"/>
      <c r="EO84" s="202"/>
      <c r="EQ84" s="57" t="str">
        <f t="shared" si="281"/>
        <v/>
      </c>
      <c r="ER84" s="57" t="str">
        <f t="shared" si="282"/>
        <v/>
      </c>
      <c r="ES84" s="57" t="str">
        <f t="shared" si="283"/>
        <v/>
      </c>
      <c r="ET84" s="57" t="str">
        <f t="shared" si="284"/>
        <v/>
      </c>
      <c r="EU84" s="57" t="str">
        <f t="shared" si="285"/>
        <v/>
      </c>
      <c r="EV84" s="57" t="str">
        <f t="shared" si="286"/>
        <v/>
      </c>
      <c r="EY84" s="39"/>
      <c r="EZ84" s="58" t="str">
        <f t="shared" si="445"/>
        <v>ACC</v>
      </c>
      <c r="FA84" s="91" t="str">
        <f t="shared" si="446"/>
        <v/>
      </c>
      <c r="FB84" s="85" t="str">
        <f t="shared" si="338"/>
        <v/>
      </c>
      <c r="FC84" s="76" t="str">
        <f t="shared" si="339"/>
        <v/>
      </c>
      <c r="FD84" s="77" t="str">
        <f t="shared" si="340"/>
        <v/>
      </c>
      <c r="FE84" s="76" t="str">
        <f>IFERROR(IF(EZ84="ACC"," ",IF('MAXES+CHART'!$D$16="lbs",MROUND(IF(EZ84="SQUAT",'MAXES+CHART'!$D$17*FD84, IF(EZ84="BENCH",'MAXES+CHART'!$D$18*FD84, IF(EZ84="DEADLIFT",'MAXES+CHART'!$D$19*FD84,))),5),MROUND(IF(EZ84="SQUAT",'MAXES+CHART'!$D$17*FD84, IF(EZ84="BENCH",'MAXES+CHART'!$D$18*FD84, IF(EZ84="DEADLIFT",'MAXES+CHART'!$D$19*FD84,))),2.5))),"")</f>
        <v xml:space="preserve"> </v>
      </c>
      <c r="FG84" s="124"/>
      <c r="FI84" s="208"/>
      <c r="FK84" s="57" t="str">
        <f t="shared" si="287"/>
        <v/>
      </c>
      <c r="FL84" s="57" t="str">
        <f t="shared" si="288"/>
        <v/>
      </c>
      <c r="FM84" s="57" t="str">
        <f t="shared" si="289"/>
        <v/>
      </c>
      <c r="FN84" s="57" t="str">
        <f t="shared" si="290"/>
        <v/>
      </c>
      <c r="FO84" s="57" t="str">
        <f t="shared" si="291"/>
        <v/>
      </c>
      <c r="FP84" s="57" t="str">
        <f t="shared" si="292"/>
        <v/>
      </c>
      <c r="FQ84" s="39"/>
      <c r="FR84" s="58" t="str">
        <f t="shared" si="447"/>
        <v>ACC</v>
      </c>
      <c r="FS84" s="91" t="str">
        <f t="shared" si="448"/>
        <v/>
      </c>
      <c r="FT84" s="85" t="str">
        <f t="shared" si="93"/>
        <v/>
      </c>
      <c r="FU84" s="76" t="str">
        <f t="shared" si="94"/>
        <v/>
      </c>
      <c r="FV84" s="77" t="str">
        <f t="shared" si="95"/>
        <v/>
      </c>
      <c r="FW84" s="76" t="str">
        <f>IFERROR(IF(FR84="ACC"," ",IF('MAXES+CHART'!$D$16="lbs",MROUND(IF(FR84="SQUAT",'MAXES+CHART'!$D$17*FV84, IF(FR84="BENCH",'MAXES+CHART'!$D$18*FV84, IF(FR84="DEADLIFT",'MAXES+CHART'!$D$19*FV84,))),5),MROUND(IF(FR84="SQUAT",'MAXES+CHART'!$D$17*FV84, IF(FR84="BENCH",'MAXES+CHART'!$D$18*FV84, IF(FR84="DEADLIFT",'MAXES+CHART'!$D$19*FV84,))),2.5))),"")</f>
        <v xml:space="preserve"> </v>
      </c>
      <c r="FY84" s="95"/>
      <c r="GA84" s="202"/>
      <c r="GC84" s="57" t="str">
        <f t="shared" si="293"/>
        <v/>
      </c>
      <c r="GD84" s="57" t="str">
        <f t="shared" si="294"/>
        <v/>
      </c>
      <c r="GE84" s="57" t="str">
        <f t="shared" si="295"/>
        <v/>
      </c>
      <c r="GF84" s="57" t="str">
        <f t="shared" si="296"/>
        <v/>
      </c>
      <c r="GG84" s="57" t="str">
        <f t="shared" si="297"/>
        <v/>
      </c>
      <c r="GH84" s="57" t="str">
        <f t="shared" si="298"/>
        <v/>
      </c>
      <c r="GJ84" s="39"/>
      <c r="GK84" s="58" t="str">
        <f t="shared" si="449"/>
        <v>ACC</v>
      </c>
      <c r="GL84" s="91" t="str">
        <f t="shared" si="450"/>
        <v/>
      </c>
      <c r="GM84" s="85" t="str">
        <f t="shared" si="104"/>
        <v/>
      </c>
      <c r="GN84" s="76" t="str">
        <f t="shared" si="105"/>
        <v/>
      </c>
      <c r="GO84" s="77" t="str">
        <f t="shared" si="106"/>
        <v/>
      </c>
      <c r="GP84" s="76" t="str">
        <f>IFERROR(IF(GK84="ACC"," ",IF('MAXES+CHART'!$D$16="lbs",MROUND(IF(GK84="SQUAT",'MAXES+CHART'!$D$17*GO84, IF(GK84="BENCH",'MAXES+CHART'!$D$18*GO84, IF(GK84="DEADLIFT",'MAXES+CHART'!$D$19*GO84,))),5),MROUND(IF(GK84="SQUAT",'MAXES+CHART'!$D$17*GO84, IF(GK84="BENCH",'MAXES+CHART'!$D$18*GO84, IF(GK84="DEADLIFT",'MAXES+CHART'!$D$19*GO84,))),2.5))),"")</f>
        <v xml:space="preserve"> </v>
      </c>
      <c r="GR84" s="95"/>
      <c r="GT84" s="202"/>
      <c r="GV84" s="57" t="str">
        <f t="shared" si="299"/>
        <v/>
      </c>
      <c r="GW84" s="57" t="str">
        <f t="shared" si="300"/>
        <v/>
      </c>
      <c r="GX84" s="57" t="str">
        <f t="shared" si="301"/>
        <v/>
      </c>
      <c r="GY84" s="57" t="str">
        <f t="shared" si="302"/>
        <v/>
      </c>
      <c r="GZ84" s="57" t="str">
        <f t="shared" si="303"/>
        <v/>
      </c>
      <c r="HA84" s="57" t="str">
        <f t="shared" si="304"/>
        <v/>
      </c>
      <c r="HC84" s="39"/>
      <c r="HD84" s="58" t="str">
        <f t="shared" si="451"/>
        <v>ACC</v>
      </c>
      <c r="HE84" s="91" t="str">
        <f t="shared" si="452"/>
        <v/>
      </c>
      <c r="HF84" s="85" t="str">
        <f t="shared" si="115"/>
        <v/>
      </c>
      <c r="HG84" s="76" t="str">
        <f t="shared" si="116"/>
        <v/>
      </c>
      <c r="HH84" s="77" t="str">
        <f t="shared" si="117"/>
        <v/>
      </c>
      <c r="HI84" s="76" t="str">
        <f>IFERROR(IF(HD84="ACC"," ",IF('MAXES+CHART'!$D$16="lbs",MROUND(IF(HD84="SQUAT",'MAXES+CHART'!$D$17*HH84, IF(HD84="BENCH",'MAXES+CHART'!$D$18*HH84, IF(HD84="DEADLIFT",'MAXES+CHART'!$D$19*HH84,))),5),MROUND(IF(HD84="SQUAT",'MAXES+CHART'!$D$17*HH84, IF(HD84="BENCH",'MAXES+CHART'!$D$18*HH84, IF(HD84="DEADLIFT",'MAXES+CHART'!$D$19*HH84,))),2.5))),"")</f>
        <v xml:space="preserve"> </v>
      </c>
      <c r="HK84" s="95"/>
      <c r="HM84" s="202"/>
      <c r="HO84" s="57" t="str">
        <f t="shared" si="305"/>
        <v/>
      </c>
      <c r="HP84" s="57" t="str">
        <f t="shared" si="306"/>
        <v/>
      </c>
      <c r="HQ84" s="57" t="str">
        <f t="shared" si="307"/>
        <v/>
      </c>
      <c r="HR84" s="57" t="str">
        <f t="shared" si="308"/>
        <v/>
      </c>
      <c r="HS84" s="57" t="str">
        <f t="shared" si="309"/>
        <v/>
      </c>
      <c r="HT84" s="57" t="str">
        <f t="shared" si="310"/>
        <v/>
      </c>
    </row>
    <row r="85" spans="3:228" hidden="1" outlineLevel="2">
      <c r="C85" s="39"/>
      <c r="D85" s="58" t="str">
        <f t="shared" si="453"/>
        <v>ACC</v>
      </c>
      <c r="E85" s="90">
        <f t="shared" si="454"/>
        <v>0</v>
      </c>
      <c r="F85" s="86"/>
      <c r="G85" s="78"/>
      <c r="H85" s="79"/>
      <c r="I85" s="78" t="str">
        <f>IF(D85="ACC"," ",IF('MAXES+CHART'!$D$16="lbs",MROUND(IF(D85="SQUAT",'MAXES+CHART'!$D$17*H85, IF(D85="BENCH",'MAXES+CHART'!$D$18*H85, IF(D85="DEADLIFT",'MAXES+CHART'!$D$19*H85,))),5),MROUND(IF(D85="SQUAT",'MAXES+CHART'!$D$17*H85, IF(D85="BENCH",'MAXES+CHART'!$D$18*H85, IF(D85="DEADLIFT",'MAXES+CHART'!$D$19*H85,))),2.5)))</f>
        <v xml:space="preserve"> </v>
      </c>
      <c r="K85" s="95"/>
      <c r="M85" s="117"/>
      <c r="O85" s="57" t="str">
        <f t="shared" si="245"/>
        <v/>
      </c>
      <c r="P85" s="57" t="str">
        <f t="shared" si="246"/>
        <v/>
      </c>
      <c r="Q85" s="57" t="str">
        <f t="shared" si="247"/>
        <v/>
      </c>
      <c r="R85" s="57" t="str">
        <f t="shared" si="248"/>
        <v/>
      </c>
      <c r="S85" s="57" t="str">
        <f t="shared" si="249"/>
        <v/>
      </c>
      <c r="T85" s="57" t="str">
        <f t="shared" si="250"/>
        <v/>
      </c>
      <c r="U85" s="39"/>
      <c r="V85" s="58" t="str">
        <f t="shared" si="455"/>
        <v>ACC</v>
      </c>
      <c r="W85" s="90" t="str">
        <f t="shared" si="432"/>
        <v/>
      </c>
      <c r="X85" s="86" t="str">
        <f t="shared" si="312"/>
        <v/>
      </c>
      <c r="Y85" s="78" t="str">
        <f t="shared" si="313"/>
        <v/>
      </c>
      <c r="Z85" s="79" t="str">
        <f t="shared" si="314"/>
        <v/>
      </c>
      <c r="AA85" s="78" t="str">
        <f>IFERROR(IF(V85="ACC"," ",IF('MAXES+CHART'!$D$16="lbs",MROUND(IF(V85="SQUAT",'MAXES+CHART'!$D$17*Z85, IF(V85="BENCH",'MAXES+CHART'!$D$18*Z85, IF(V85="DEADLIFT",'MAXES+CHART'!$D$19*Z85,))),5),MROUND(IF(V85="SQUAT",'MAXES+CHART'!$D$17*Z85, IF(V85="BENCH",'MAXES+CHART'!$D$18*Z85, IF(V85="DEADLIFT",'MAXES+CHART'!$D$19*Z85,))),2.5))),"")</f>
        <v xml:space="preserve"> </v>
      </c>
      <c r="AC85" s="95"/>
      <c r="AE85" s="117"/>
      <c r="AG85" s="57" t="str">
        <f t="shared" si="11"/>
        <v/>
      </c>
      <c r="AH85" s="57" t="str">
        <f t="shared" si="12"/>
        <v/>
      </c>
      <c r="AI85" s="57" t="str">
        <f t="shared" si="13"/>
        <v/>
      </c>
      <c r="AJ85" s="57" t="str">
        <f t="shared" si="14"/>
        <v/>
      </c>
      <c r="AK85" s="57" t="str">
        <f t="shared" si="15"/>
        <v/>
      </c>
      <c r="AL85" s="57" t="str">
        <f t="shared" si="16"/>
        <v/>
      </c>
      <c r="AN85" s="39"/>
      <c r="AO85" s="58" t="str">
        <f t="shared" si="433"/>
        <v>ACC</v>
      </c>
      <c r="AP85" s="90" t="str">
        <f t="shared" si="434"/>
        <v/>
      </c>
      <c r="AQ85" s="86" t="str">
        <f t="shared" si="317"/>
        <v/>
      </c>
      <c r="AR85" s="78" t="str">
        <f t="shared" si="318"/>
        <v/>
      </c>
      <c r="AS85" s="79" t="str">
        <f t="shared" si="319"/>
        <v/>
      </c>
      <c r="AT85" s="78" t="str">
        <f>IFERROR(IF(AO85="ACC"," ",IF('MAXES+CHART'!$D$16="lbs",MROUND(IF(AO85="SQUAT",'MAXES+CHART'!$D$17*AS85, IF(AO85="BENCH",'MAXES+CHART'!$D$18*AS85, IF(AO85="DEADLIFT",'MAXES+CHART'!$D$19*AS85,))),5),MROUND(IF(AO85="SQUAT",'MAXES+CHART'!$D$17*AS85, IF(AO85="BENCH",'MAXES+CHART'!$D$18*AS85, IF(AO85="DEADLIFT",'MAXES+CHART'!$D$19*AS85,))),2.5))),"")</f>
        <v xml:space="preserve"> </v>
      </c>
      <c r="AV85" s="95"/>
      <c r="AX85" s="117"/>
      <c r="AZ85" s="57" t="str">
        <f t="shared" si="251"/>
        <v/>
      </c>
      <c r="BA85" s="57" t="str">
        <f t="shared" si="252"/>
        <v/>
      </c>
      <c r="BB85" s="57" t="str">
        <f t="shared" si="253"/>
        <v/>
      </c>
      <c r="BC85" s="57" t="str">
        <f t="shared" si="254"/>
        <v/>
      </c>
      <c r="BD85" s="57" t="str">
        <f t="shared" si="255"/>
        <v/>
      </c>
      <c r="BE85" s="57" t="str">
        <f t="shared" si="256"/>
        <v/>
      </c>
      <c r="BG85" s="39"/>
      <c r="BH85" s="58" t="str">
        <f t="shared" si="435"/>
        <v>ACC</v>
      </c>
      <c r="BI85" s="90" t="str">
        <f t="shared" si="436"/>
        <v/>
      </c>
      <c r="BJ85" s="86" t="str">
        <f t="shared" si="322"/>
        <v/>
      </c>
      <c r="BK85" s="78" t="str">
        <f t="shared" si="323"/>
        <v/>
      </c>
      <c r="BL85" s="79" t="str">
        <f t="shared" si="324"/>
        <v/>
      </c>
      <c r="BM85" s="78" t="str">
        <f>IFERROR(IF(BH85="ACC"," ",IF('MAXES+CHART'!$D$16="lbs",MROUND(IF(BH85="SQUAT",'MAXES+CHART'!$D$17*BL85, IF(BH85="BENCH",'MAXES+CHART'!$D$18*BL85, IF(BH85="DEADLIFT",'MAXES+CHART'!$D$19*BL85,))),5),MROUND(IF(BH85="SQUAT",'MAXES+CHART'!$D$17*BL85, IF(BH85="BENCH",'MAXES+CHART'!$D$18*BL85, IF(BH85="DEADLIFT",'MAXES+CHART'!$D$19*BL85,))),2.5))),"")</f>
        <v xml:space="preserve"> </v>
      </c>
      <c r="BO85" s="95"/>
      <c r="BQ85" s="117"/>
      <c r="BS85" s="57" t="str">
        <f t="shared" si="257"/>
        <v/>
      </c>
      <c r="BT85" s="57" t="str">
        <f t="shared" si="258"/>
        <v/>
      </c>
      <c r="BU85" s="57" t="str">
        <f t="shared" si="259"/>
        <v/>
      </c>
      <c r="BV85" s="57" t="str">
        <f t="shared" si="260"/>
        <v/>
      </c>
      <c r="BW85" s="57" t="str">
        <f t="shared" si="261"/>
        <v/>
      </c>
      <c r="BX85" s="57" t="str">
        <f t="shared" si="262"/>
        <v/>
      </c>
      <c r="CA85" s="39"/>
      <c r="CB85" s="58" t="str">
        <f t="shared" si="437"/>
        <v>ACC</v>
      </c>
      <c r="CC85" s="90" t="str">
        <f t="shared" si="438"/>
        <v/>
      </c>
      <c r="CD85" s="86" t="str">
        <f t="shared" si="327"/>
        <v/>
      </c>
      <c r="CE85" s="78" t="str">
        <f t="shared" si="328"/>
        <v/>
      </c>
      <c r="CF85" s="79" t="str">
        <f t="shared" si="329"/>
        <v/>
      </c>
      <c r="CG85" s="78" t="str">
        <f>IFERROR(IF(CB85="ACC"," ",IF('MAXES+CHART'!$D$16="lbs",MROUND(IF(CB85="SQUAT",'MAXES+CHART'!$D$17*CF85, IF(CB85="BENCH",'MAXES+CHART'!$D$18*CF85, IF(CB85="DEADLIFT",'MAXES+CHART'!$D$19*CF85,))),5),MROUND(IF(CB85="SQUAT",'MAXES+CHART'!$D$17*CF85, IF(CB85="BENCH",'MAXES+CHART'!$D$18*CF85, IF(CB85="DEADLIFT",'MAXES+CHART'!$D$19*CF85,))),2.5))),"")</f>
        <v xml:space="preserve"> </v>
      </c>
      <c r="CI85" s="95"/>
      <c r="CK85" s="117"/>
      <c r="CM85" s="57" t="str">
        <f t="shared" si="263"/>
        <v/>
      </c>
      <c r="CN85" s="57" t="str">
        <f t="shared" si="264"/>
        <v/>
      </c>
      <c r="CO85" s="57" t="str">
        <f t="shared" si="265"/>
        <v/>
      </c>
      <c r="CP85" s="57" t="str">
        <f t="shared" si="266"/>
        <v/>
      </c>
      <c r="CQ85" s="57" t="str">
        <f t="shared" si="267"/>
        <v/>
      </c>
      <c r="CR85" s="57" t="str">
        <f t="shared" si="268"/>
        <v/>
      </c>
      <c r="CS85" s="39"/>
      <c r="CT85" s="58" t="str">
        <f t="shared" si="439"/>
        <v>ACC</v>
      </c>
      <c r="CU85" s="90" t="str">
        <f t="shared" si="440"/>
        <v/>
      </c>
      <c r="CV85" s="86" t="str">
        <f t="shared" si="52"/>
        <v/>
      </c>
      <c r="CW85" s="78" t="str">
        <f t="shared" si="53"/>
        <v/>
      </c>
      <c r="CX85" s="79" t="str">
        <f t="shared" si="54"/>
        <v/>
      </c>
      <c r="CY85" s="78" t="str">
        <f>IFERROR(IF(CT85="ACC"," ",IF('MAXES+CHART'!$D$16="lbs",MROUND(IF(CT85="SQUAT",'MAXES+CHART'!$D$17*CX85, IF(CT85="BENCH",'MAXES+CHART'!$D$18*CX85, IF(CT85="DEADLIFT",'MAXES+CHART'!$D$19*CX85,))),5),MROUND(IF(CT85="SQUAT",'MAXES+CHART'!$D$17*CX85, IF(CT85="BENCH",'MAXES+CHART'!$D$18*CX85, IF(CT85="DEADLIFT",'MAXES+CHART'!$D$19*CX85,))),2.5))),"")</f>
        <v xml:space="preserve"> </v>
      </c>
      <c r="DA85" s="95"/>
      <c r="DC85" s="117"/>
      <c r="DE85" s="57" t="str">
        <f t="shared" si="269"/>
        <v/>
      </c>
      <c r="DF85" s="57" t="str">
        <f t="shared" si="270"/>
        <v/>
      </c>
      <c r="DG85" s="57" t="str">
        <f t="shared" si="271"/>
        <v/>
      </c>
      <c r="DH85" s="57" t="str">
        <f t="shared" si="272"/>
        <v/>
      </c>
      <c r="DI85" s="57" t="str">
        <f t="shared" si="273"/>
        <v/>
      </c>
      <c r="DJ85" s="57" t="str">
        <f t="shared" si="274"/>
        <v/>
      </c>
      <c r="DL85" s="39"/>
      <c r="DM85" s="58" t="str">
        <f t="shared" si="441"/>
        <v>ACC</v>
      </c>
      <c r="DN85" s="90" t="str">
        <f t="shared" si="442"/>
        <v/>
      </c>
      <c r="DO85" s="86" t="str">
        <f t="shared" si="63"/>
        <v/>
      </c>
      <c r="DP85" s="78" t="str">
        <f t="shared" si="64"/>
        <v/>
      </c>
      <c r="DQ85" s="79" t="str">
        <f t="shared" si="65"/>
        <v/>
      </c>
      <c r="DR85" s="78" t="str">
        <f>IFERROR(IF(DM85="ACC"," ",IF('MAXES+CHART'!$D$16="lbs",MROUND(IF(DM85="SQUAT",'MAXES+CHART'!$D$17*DQ85, IF(DM85="BENCH",'MAXES+CHART'!$D$18*DQ85, IF(DM85="DEADLIFT",'MAXES+CHART'!$D$19*DQ85,))),5),MROUND(IF(DM85="SQUAT",'MAXES+CHART'!$D$17*DQ85, IF(DM85="BENCH",'MAXES+CHART'!$D$18*DQ85, IF(DM85="DEADLIFT",'MAXES+CHART'!$D$19*DQ85,))),2.5))),"")</f>
        <v xml:space="preserve"> </v>
      </c>
      <c r="DT85" s="95"/>
      <c r="DV85" s="117"/>
      <c r="DX85" s="57" t="str">
        <f t="shared" si="275"/>
        <v/>
      </c>
      <c r="DY85" s="57" t="str">
        <f t="shared" si="276"/>
        <v/>
      </c>
      <c r="DZ85" s="57" t="str">
        <f t="shared" si="277"/>
        <v/>
      </c>
      <c r="EA85" s="57" t="str">
        <f t="shared" si="278"/>
        <v/>
      </c>
      <c r="EB85" s="57" t="str">
        <f t="shared" si="279"/>
        <v/>
      </c>
      <c r="EC85" s="57" t="str">
        <f t="shared" si="280"/>
        <v/>
      </c>
      <c r="EE85" s="39"/>
      <c r="EF85" s="58" t="str">
        <f t="shared" si="443"/>
        <v>ACC</v>
      </c>
      <c r="EG85" s="90" t="str">
        <f t="shared" si="444"/>
        <v/>
      </c>
      <c r="EH85" s="86" t="str">
        <f t="shared" si="125"/>
        <v/>
      </c>
      <c r="EI85" s="78" t="str">
        <f t="shared" si="126"/>
        <v/>
      </c>
      <c r="EJ85" s="79" t="str">
        <f t="shared" si="127"/>
        <v/>
      </c>
      <c r="EK85" s="78" t="str">
        <f>IFERROR(IF(EF85="ACC"," ",IF('MAXES+CHART'!$D$16="lbs",MROUND(IF(EF85="SQUAT",'MAXES+CHART'!$D$17*EJ85, IF(EF85="BENCH",'MAXES+CHART'!$D$18*EJ85, IF(EF85="DEADLIFT",'MAXES+CHART'!$D$19*EJ85,))),5),MROUND(IF(EF85="SQUAT",'MAXES+CHART'!$D$17*EJ85, IF(EF85="BENCH",'MAXES+CHART'!$D$18*EJ85, IF(EF85="DEADLIFT",'MAXES+CHART'!$D$19*EJ85,))),2.5))),"")</f>
        <v xml:space="preserve"> </v>
      </c>
      <c r="EM85" s="95"/>
      <c r="EO85" s="117"/>
      <c r="EQ85" s="57" t="str">
        <f t="shared" si="281"/>
        <v/>
      </c>
      <c r="ER85" s="57" t="str">
        <f t="shared" si="282"/>
        <v/>
      </c>
      <c r="ES85" s="57" t="str">
        <f t="shared" si="283"/>
        <v/>
      </c>
      <c r="ET85" s="57" t="str">
        <f t="shared" si="284"/>
        <v/>
      </c>
      <c r="EU85" s="57" t="str">
        <f t="shared" si="285"/>
        <v/>
      </c>
      <c r="EV85" s="57" t="str">
        <f t="shared" si="286"/>
        <v/>
      </c>
      <c r="EY85" s="39"/>
      <c r="EZ85" s="58" t="str">
        <f t="shared" si="445"/>
        <v>ACC</v>
      </c>
      <c r="FA85" s="90" t="str">
        <f t="shared" si="446"/>
        <v/>
      </c>
      <c r="FB85" s="86" t="str">
        <f t="shared" si="338"/>
        <v/>
      </c>
      <c r="FC85" s="78" t="str">
        <f t="shared" si="339"/>
        <v/>
      </c>
      <c r="FD85" s="79" t="str">
        <f t="shared" si="340"/>
        <v/>
      </c>
      <c r="FE85" s="78" t="str">
        <f>IFERROR(IF(EZ85="ACC"," ",IF('MAXES+CHART'!$D$16="lbs",MROUND(IF(EZ85="SQUAT",'MAXES+CHART'!$D$17*FD85, IF(EZ85="BENCH",'MAXES+CHART'!$D$18*FD85, IF(EZ85="DEADLIFT",'MAXES+CHART'!$D$19*FD85,))),5),MROUND(IF(EZ85="SQUAT",'MAXES+CHART'!$D$17*FD85, IF(EZ85="BENCH",'MAXES+CHART'!$D$18*FD85, IF(EZ85="DEADLIFT",'MAXES+CHART'!$D$19*FD85,))),2.5))),"")</f>
        <v xml:space="preserve"> </v>
      </c>
      <c r="FG85" s="124"/>
      <c r="FI85" s="117"/>
      <c r="FK85" s="57" t="str">
        <f t="shared" si="287"/>
        <v/>
      </c>
      <c r="FL85" s="57" t="str">
        <f t="shared" si="288"/>
        <v/>
      </c>
      <c r="FM85" s="57" t="str">
        <f t="shared" si="289"/>
        <v/>
      </c>
      <c r="FN85" s="57" t="str">
        <f t="shared" si="290"/>
        <v/>
      </c>
      <c r="FO85" s="57" t="str">
        <f t="shared" si="291"/>
        <v/>
      </c>
      <c r="FP85" s="57" t="str">
        <f t="shared" si="292"/>
        <v/>
      </c>
      <c r="FQ85" s="39"/>
      <c r="FR85" s="58" t="str">
        <f t="shared" si="447"/>
        <v>ACC</v>
      </c>
      <c r="FS85" s="90" t="str">
        <f t="shared" si="448"/>
        <v/>
      </c>
      <c r="FT85" s="86" t="str">
        <f t="shared" si="93"/>
        <v/>
      </c>
      <c r="FU85" s="78" t="str">
        <f t="shared" si="94"/>
        <v/>
      </c>
      <c r="FV85" s="79" t="str">
        <f t="shared" si="95"/>
        <v/>
      </c>
      <c r="FW85" s="78" t="str">
        <f>IFERROR(IF(FR85="ACC"," ",IF('MAXES+CHART'!$D$16="lbs",MROUND(IF(FR85="SQUAT",'MAXES+CHART'!$D$17*FV85, IF(FR85="BENCH",'MAXES+CHART'!$D$18*FV85, IF(FR85="DEADLIFT",'MAXES+CHART'!$D$19*FV85,))),5),MROUND(IF(FR85="SQUAT",'MAXES+CHART'!$D$17*FV85, IF(FR85="BENCH",'MAXES+CHART'!$D$18*FV85, IF(FR85="DEADLIFT",'MAXES+CHART'!$D$19*FV85,))),2.5))),"")</f>
        <v xml:space="preserve"> </v>
      </c>
      <c r="FY85" s="95"/>
      <c r="GA85" s="117"/>
      <c r="GC85" s="57" t="str">
        <f t="shared" si="293"/>
        <v/>
      </c>
      <c r="GD85" s="57" t="str">
        <f t="shared" si="294"/>
        <v/>
      </c>
      <c r="GE85" s="57" t="str">
        <f t="shared" si="295"/>
        <v/>
      </c>
      <c r="GF85" s="57" t="str">
        <f t="shared" si="296"/>
        <v/>
      </c>
      <c r="GG85" s="57" t="str">
        <f t="shared" si="297"/>
        <v/>
      </c>
      <c r="GH85" s="57" t="str">
        <f t="shared" si="298"/>
        <v/>
      </c>
      <c r="GJ85" s="39"/>
      <c r="GK85" s="58" t="str">
        <f t="shared" si="449"/>
        <v>ACC</v>
      </c>
      <c r="GL85" s="90" t="str">
        <f t="shared" si="450"/>
        <v/>
      </c>
      <c r="GM85" s="86" t="str">
        <f t="shared" si="104"/>
        <v/>
      </c>
      <c r="GN85" s="78" t="str">
        <f t="shared" si="105"/>
        <v/>
      </c>
      <c r="GO85" s="79" t="str">
        <f t="shared" si="106"/>
        <v/>
      </c>
      <c r="GP85" s="78" t="str">
        <f>IFERROR(IF(GK85="ACC"," ",IF('MAXES+CHART'!$D$16="lbs",MROUND(IF(GK85="SQUAT",'MAXES+CHART'!$D$17*GO85, IF(GK85="BENCH",'MAXES+CHART'!$D$18*GO85, IF(GK85="DEADLIFT",'MAXES+CHART'!$D$19*GO85,))),5),MROUND(IF(GK85="SQUAT",'MAXES+CHART'!$D$17*GO85, IF(GK85="BENCH",'MAXES+CHART'!$D$18*GO85, IF(GK85="DEADLIFT",'MAXES+CHART'!$D$19*GO85,))),2.5))),"")</f>
        <v xml:space="preserve"> </v>
      </c>
      <c r="GR85" s="95"/>
      <c r="GT85" s="117"/>
      <c r="GV85" s="57" t="str">
        <f t="shared" si="299"/>
        <v/>
      </c>
      <c r="GW85" s="57" t="str">
        <f t="shared" si="300"/>
        <v/>
      </c>
      <c r="GX85" s="57" t="str">
        <f t="shared" si="301"/>
        <v/>
      </c>
      <c r="GY85" s="57" t="str">
        <f t="shared" si="302"/>
        <v/>
      </c>
      <c r="GZ85" s="57" t="str">
        <f t="shared" si="303"/>
        <v/>
      </c>
      <c r="HA85" s="57" t="str">
        <f t="shared" si="304"/>
        <v/>
      </c>
      <c r="HC85" s="39"/>
      <c r="HD85" s="58" t="str">
        <f t="shared" si="451"/>
        <v>ACC</v>
      </c>
      <c r="HE85" s="90" t="str">
        <f t="shared" si="452"/>
        <v/>
      </c>
      <c r="HF85" s="86" t="str">
        <f t="shared" si="115"/>
        <v/>
      </c>
      <c r="HG85" s="78" t="str">
        <f t="shared" si="116"/>
        <v/>
      </c>
      <c r="HH85" s="79" t="str">
        <f t="shared" si="117"/>
        <v/>
      </c>
      <c r="HI85" s="78" t="str">
        <f>IFERROR(IF(HD85="ACC"," ",IF('MAXES+CHART'!$D$16="lbs",MROUND(IF(HD85="SQUAT",'MAXES+CHART'!$D$17*HH85, IF(HD85="BENCH",'MAXES+CHART'!$D$18*HH85, IF(HD85="DEADLIFT",'MAXES+CHART'!$D$19*HH85,))),5),MROUND(IF(HD85="SQUAT",'MAXES+CHART'!$D$17*HH85, IF(HD85="BENCH",'MAXES+CHART'!$D$18*HH85, IF(HD85="DEADLIFT",'MAXES+CHART'!$D$19*HH85,))),2.5))),"")</f>
        <v xml:space="preserve"> </v>
      </c>
      <c r="HK85" s="95"/>
      <c r="HM85" s="117"/>
      <c r="HO85" s="57" t="str">
        <f t="shared" si="305"/>
        <v/>
      </c>
      <c r="HP85" s="57" t="str">
        <f t="shared" si="306"/>
        <v/>
      </c>
      <c r="HQ85" s="57" t="str">
        <f t="shared" si="307"/>
        <v/>
      </c>
      <c r="HR85" s="57" t="str">
        <f t="shared" si="308"/>
        <v/>
      </c>
      <c r="HS85" s="57" t="str">
        <f t="shared" si="309"/>
        <v/>
      </c>
      <c r="HT85" s="57" t="str">
        <f t="shared" si="310"/>
        <v/>
      </c>
    </row>
    <row r="86" spans="3:228" hidden="1" outlineLevel="2">
      <c r="C86" s="39"/>
      <c r="D86" s="58" t="str">
        <f t="shared" si="453"/>
        <v>ACC</v>
      </c>
      <c r="E86" s="91">
        <f t="shared" si="454"/>
        <v>0</v>
      </c>
      <c r="F86" s="85"/>
      <c r="G86" s="76"/>
      <c r="H86" s="77"/>
      <c r="I86" s="76" t="str">
        <f>IF(D86="ACC"," ",IF('MAXES+CHART'!$D$16="lbs",MROUND(IF(D86="SQUAT",'MAXES+CHART'!$D$17*H86, IF(D86="BENCH",'MAXES+CHART'!$D$18*H86, IF(D86="DEADLIFT",'MAXES+CHART'!$D$19*H86,))),5),MROUND(IF(D86="SQUAT",'MAXES+CHART'!$D$17*H86, IF(D86="BENCH",'MAXES+CHART'!$D$18*H86, IF(D86="DEADLIFT",'MAXES+CHART'!$D$19*H86,))),2.5)))</f>
        <v xml:space="preserve"> </v>
      </c>
      <c r="K86" s="95"/>
      <c r="M86" s="119" t="str">
        <f ca="1">"e1RM: "&amp;IFERROR(MROUND(IF(H83="",  I82/VLOOKUP(K82,'MAXES+CHART'!$B$3:$N$11,G82+1,FALSE),  OFFSET(H82,MATCH(MAX(H83:H87),H83:H87,0),1)/VLOOKUP(OFFSET(H82,MATCH(MAX(H83:H87),H83:H87,0),3),'MAXES+CHART'!$B$3:$N$11,OFFSET(H82,MATCH(MAX(H83:H87),H83:H87,0),-1)+1,FALSE)),1),"")</f>
        <v xml:space="preserve">e1RM: </v>
      </c>
      <c r="O86" s="57" t="str">
        <f t="shared" si="245"/>
        <v/>
      </c>
      <c r="P86" s="57" t="str">
        <f t="shared" si="246"/>
        <v/>
      </c>
      <c r="Q86" s="57" t="str">
        <f t="shared" si="247"/>
        <v/>
      </c>
      <c r="R86" s="57" t="str">
        <f t="shared" si="248"/>
        <v/>
      </c>
      <c r="S86" s="57" t="str">
        <f t="shared" si="249"/>
        <v/>
      </c>
      <c r="T86" s="57" t="str">
        <f t="shared" si="250"/>
        <v/>
      </c>
      <c r="U86" s="39"/>
      <c r="V86" s="58" t="str">
        <f t="shared" si="455"/>
        <v>ACC</v>
      </c>
      <c r="W86" s="91" t="str">
        <f t="shared" si="432"/>
        <v/>
      </c>
      <c r="X86" s="85" t="str">
        <f t="shared" si="312"/>
        <v/>
      </c>
      <c r="Y86" s="76" t="str">
        <f t="shared" si="313"/>
        <v/>
      </c>
      <c r="Z86" s="77" t="str">
        <f t="shared" si="314"/>
        <v/>
      </c>
      <c r="AA86" s="76" t="str">
        <f>IFERROR(IF(V86="ACC"," ",IF('MAXES+CHART'!$D$16="lbs",MROUND(IF(V86="SQUAT",'MAXES+CHART'!$D$17*Z86, IF(V86="BENCH",'MAXES+CHART'!$D$18*Z86, IF(V86="DEADLIFT",'MAXES+CHART'!$D$19*Z86,))),5),MROUND(IF(V86="SQUAT",'MAXES+CHART'!$D$17*Z86, IF(V86="BENCH",'MAXES+CHART'!$D$18*Z86, IF(V86="DEADLIFT",'MAXES+CHART'!$D$19*Z86,))),2.5))),"")</f>
        <v xml:space="preserve"> </v>
      </c>
      <c r="AC86" s="95"/>
      <c r="AE86" s="119" t="str">
        <f ca="1">"e1RM: "&amp;IFERROR(MROUND(IF(Z83="",  AA82/VLOOKUP(AC82,'MAXES+CHART'!$B$3:$N$11,Y82+1,FALSE),  OFFSET(Z82,MATCH(MAX(Z83:Z87),Z83:Z87,0),1)/VLOOKUP(OFFSET(Z82,MATCH(MAX(Z83:Z87),Z83:Z87,0),3),'MAXES+CHART'!$B$3:$N$11,OFFSET(Z82,MATCH(MAX(Z83:Z87),Z83:Z87,0),-1)+1,FALSE)),1),"")</f>
        <v xml:space="preserve">e1RM: </v>
      </c>
      <c r="AG86" s="57" t="str">
        <f t="shared" si="11"/>
        <v/>
      </c>
      <c r="AH86" s="57" t="str">
        <f t="shared" si="12"/>
        <v/>
      </c>
      <c r="AI86" s="57" t="str">
        <f t="shared" si="13"/>
        <v/>
      </c>
      <c r="AJ86" s="57" t="str">
        <f t="shared" si="14"/>
        <v/>
      </c>
      <c r="AK86" s="57" t="str">
        <f t="shared" si="15"/>
        <v/>
      </c>
      <c r="AL86" s="57" t="str">
        <f t="shared" si="16"/>
        <v/>
      </c>
      <c r="AN86" s="39"/>
      <c r="AO86" s="58" t="str">
        <f t="shared" si="433"/>
        <v>ACC</v>
      </c>
      <c r="AP86" s="91" t="str">
        <f t="shared" si="434"/>
        <v/>
      </c>
      <c r="AQ86" s="85" t="str">
        <f t="shared" si="317"/>
        <v/>
      </c>
      <c r="AR86" s="76" t="str">
        <f t="shared" si="318"/>
        <v/>
      </c>
      <c r="AS86" s="77" t="str">
        <f t="shared" si="319"/>
        <v/>
      </c>
      <c r="AT86" s="76" t="str">
        <f>IFERROR(IF(AO86="ACC"," ",IF('MAXES+CHART'!$D$16="lbs",MROUND(IF(AO86="SQUAT",'MAXES+CHART'!$D$17*AS86, IF(AO86="BENCH",'MAXES+CHART'!$D$18*AS86, IF(AO86="DEADLIFT",'MAXES+CHART'!$D$19*AS86,))),5),MROUND(IF(AO86="SQUAT",'MAXES+CHART'!$D$17*AS86, IF(AO86="BENCH",'MAXES+CHART'!$D$18*AS86, IF(AO86="DEADLIFT",'MAXES+CHART'!$D$19*AS86,))),2.5))),"")</f>
        <v xml:space="preserve"> </v>
      </c>
      <c r="AV86" s="95"/>
      <c r="AX86" s="119" t="str">
        <f ca="1">"e1RM: "&amp;IFERROR(MROUND(IF(AS83="",  AT82/VLOOKUP(AV82,'MAXES+CHART'!$B$3:$N$11,AR82+1,FALSE),  OFFSET(AS82,MATCH(MAX(AS83:AS87),AS83:AS87,0),1)/VLOOKUP(OFFSET(AS82,MATCH(MAX(AS83:AS87),AS83:AS87,0),3),'MAXES+CHART'!$B$3:$N$11,OFFSET(AS82,MATCH(MAX(AS83:AS87),AS83:AS87,0),-1)+1,FALSE)),1),"")</f>
        <v xml:space="preserve">e1RM: </v>
      </c>
      <c r="AZ86" s="57" t="str">
        <f t="shared" si="251"/>
        <v/>
      </c>
      <c r="BA86" s="57" t="str">
        <f t="shared" si="252"/>
        <v/>
      </c>
      <c r="BB86" s="57" t="str">
        <f t="shared" si="253"/>
        <v/>
      </c>
      <c r="BC86" s="57" t="str">
        <f t="shared" si="254"/>
        <v/>
      </c>
      <c r="BD86" s="57" t="str">
        <f t="shared" si="255"/>
        <v/>
      </c>
      <c r="BE86" s="57" t="str">
        <f t="shared" si="256"/>
        <v/>
      </c>
      <c r="BG86" s="39"/>
      <c r="BH86" s="58" t="str">
        <f t="shared" si="435"/>
        <v>ACC</v>
      </c>
      <c r="BI86" s="91" t="str">
        <f t="shared" si="436"/>
        <v/>
      </c>
      <c r="BJ86" s="85" t="str">
        <f t="shared" si="322"/>
        <v/>
      </c>
      <c r="BK86" s="76" t="str">
        <f t="shared" si="323"/>
        <v/>
      </c>
      <c r="BL86" s="77" t="str">
        <f t="shared" si="324"/>
        <v/>
      </c>
      <c r="BM86" s="76" t="str">
        <f>IFERROR(IF(BH86="ACC"," ",IF('MAXES+CHART'!$D$16="lbs",MROUND(IF(BH86="SQUAT",'MAXES+CHART'!$D$17*BL86, IF(BH86="BENCH",'MAXES+CHART'!$D$18*BL86, IF(BH86="DEADLIFT",'MAXES+CHART'!$D$19*BL86,))),5),MROUND(IF(BH86="SQUAT",'MAXES+CHART'!$D$17*BL86, IF(BH86="BENCH",'MAXES+CHART'!$D$18*BL86, IF(BH86="DEADLIFT",'MAXES+CHART'!$D$19*BL86,))),2.5))),"")</f>
        <v xml:space="preserve"> </v>
      </c>
      <c r="BO86" s="95"/>
      <c r="BQ86" s="119" t="str">
        <f ca="1">"e1RM: "&amp;IFERROR(MROUND(IF(BL83="",  BM82/VLOOKUP(BO82,'MAXES+CHART'!$B$3:$N$11,BK82+1,FALSE),  OFFSET(BL82,MATCH(MAX(BL83:BL87),BL83:BL87,0),1)/VLOOKUP(OFFSET(BL82,MATCH(MAX(BL83:BL87),BL83:BL87,0),3),'MAXES+CHART'!$B$3:$N$11,OFFSET(BL82,MATCH(MAX(BL83:BL87),BL83:BL87,0),-1)+1,FALSE)),1),"")</f>
        <v xml:space="preserve">e1RM: </v>
      </c>
      <c r="BS86" s="57" t="str">
        <f t="shared" si="257"/>
        <v/>
      </c>
      <c r="BT86" s="57" t="str">
        <f t="shared" si="258"/>
        <v/>
      </c>
      <c r="BU86" s="57" t="str">
        <f t="shared" si="259"/>
        <v/>
      </c>
      <c r="BV86" s="57" t="str">
        <f t="shared" si="260"/>
        <v/>
      </c>
      <c r="BW86" s="57" t="str">
        <f t="shared" si="261"/>
        <v/>
      </c>
      <c r="BX86" s="57" t="str">
        <f t="shared" si="262"/>
        <v/>
      </c>
      <c r="CA86" s="39"/>
      <c r="CB86" s="58" t="str">
        <f t="shared" si="437"/>
        <v>ACC</v>
      </c>
      <c r="CC86" s="91" t="str">
        <f t="shared" si="438"/>
        <v/>
      </c>
      <c r="CD86" s="85" t="str">
        <f t="shared" si="327"/>
        <v/>
      </c>
      <c r="CE86" s="76" t="str">
        <f t="shared" si="328"/>
        <v/>
      </c>
      <c r="CF86" s="77" t="str">
        <f t="shared" si="329"/>
        <v/>
      </c>
      <c r="CG86" s="76" t="str">
        <f>IFERROR(IF(CB86="ACC"," ",IF('MAXES+CHART'!$D$16="lbs",MROUND(IF(CB86="SQUAT",'MAXES+CHART'!$D$17*CF86, IF(CB86="BENCH",'MAXES+CHART'!$D$18*CF86, IF(CB86="DEADLIFT",'MAXES+CHART'!$D$19*CF86,))),5),MROUND(IF(CB86="SQUAT",'MAXES+CHART'!$D$17*CF86, IF(CB86="BENCH",'MAXES+CHART'!$D$18*CF86, IF(CB86="DEADLIFT",'MAXES+CHART'!$D$19*CF86,))),2.5))),"")</f>
        <v xml:space="preserve"> </v>
      </c>
      <c r="CI86" s="95"/>
      <c r="CK86" s="119" t="str">
        <f ca="1">"e1RM: "&amp;IFERROR(MROUND(IF(CF83="",  CG82/VLOOKUP(CI82,'MAXES+CHART'!$B$3:$N$11,CE82+1,FALSE),  OFFSET(CF82,MATCH(MAX(CF83:CF87),CF83:CF87,0),1)/VLOOKUP(OFFSET(CF82,MATCH(MAX(CF83:CF87),CF83:CF87,0),3),'MAXES+CHART'!$B$3:$N$11,OFFSET(CF82,MATCH(MAX(CF83:CF87),CF83:CF87,0),-1)+1,FALSE)),1),"")</f>
        <v xml:space="preserve">e1RM: </v>
      </c>
      <c r="CM86" s="57" t="str">
        <f t="shared" si="263"/>
        <v/>
      </c>
      <c r="CN86" s="57" t="str">
        <f t="shared" si="264"/>
        <v/>
      </c>
      <c r="CO86" s="57" t="str">
        <f t="shared" si="265"/>
        <v/>
      </c>
      <c r="CP86" s="57" t="str">
        <f t="shared" si="266"/>
        <v/>
      </c>
      <c r="CQ86" s="57" t="str">
        <f t="shared" si="267"/>
        <v/>
      </c>
      <c r="CR86" s="57" t="str">
        <f t="shared" si="268"/>
        <v/>
      </c>
      <c r="CS86" s="39"/>
      <c r="CT86" s="58" t="str">
        <f t="shared" si="439"/>
        <v>ACC</v>
      </c>
      <c r="CU86" s="91" t="str">
        <f t="shared" si="440"/>
        <v/>
      </c>
      <c r="CV86" s="85" t="str">
        <f t="shared" si="52"/>
        <v/>
      </c>
      <c r="CW86" s="76" t="str">
        <f t="shared" si="53"/>
        <v/>
      </c>
      <c r="CX86" s="77" t="str">
        <f t="shared" si="54"/>
        <v/>
      </c>
      <c r="CY86" s="76" t="str">
        <f>IFERROR(IF(CT86="ACC"," ",IF('MAXES+CHART'!$D$16="lbs",MROUND(IF(CT86="SQUAT",'MAXES+CHART'!$D$17*CX86, IF(CT86="BENCH",'MAXES+CHART'!$D$18*CX86, IF(CT86="DEADLIFT",'MAXES+CHART'!$D$19*CX86,))),5),MROUND(IF(CT86="SQUAT",'MAXES+CHART'!$D$17*CX86, IF(CT86="BENCH",'MAXES+CHART'!$D$18*CX86, IF(CT86="DEADLIFT",'MAXES+CHART'!$D$19*CX86,))),2.5))),"")</f>
        <v xml:space="preserve"> </v>
      </c>
      <c r="DA86" s="95"/>
      <c r="DC86" s="119" t="str">
        <f ca="1">"e1RM: "&amp;IFERROR(MROUND(IF(CX83="",  CY82/VLOOKUP(DA82,'MAXES+CHART'!$B$3:$N$11,CW82+1,FALSE),  OFFSET(CX82,MATCH(MAX(CX83:CX87),CX83:CX87,0),1)/VLOOKUP(OFFSET(CX82,MATCH(MAX(CX83:CX87),CX83:CX87,0),3),'MAXES+CHART'!$B$3:$N$11,OFFSET(CX82,MATCH(MAX(CX83:CX87),CX83:CX87,0),-1)+1,FALSE)),1),"")</f>
        <v xml:space="preserve">e1RM: </v>
      </c>
      <c r="DE86" s="57" t="str">
        <f t="shared" si="269"/>
        <v/>
      </c>
      <c r="DF86" s="57" t="str">
        <f t="shared" si="270"/>
        <v/>
      </c>
      <c r="DG86" s="57" t="str">
        <f t="shared" si="271"/>
        <v/>
      </c>
      <c r="DH86" s="57" t="str">
        <f t="shared" si="272"/>
        <v/>
      </c>
      <c r="DI86" s="57" t="str">
        <f t="shared" si="273"/>
        <v/>
      </c>
      <c r="DJ86" s="57" t="str">
        <f t="shared" si="274"/>
        <v/>
      </c>
      <c r="DL86" s="39"/>
      <c r="DM86" s="58" t="str">
        <f t="shared" si="441"/>
        <v>ACC</v>
      </c>
      <c r="DN86" s="91" t="str">
        <f t="shared" si="442"/>
        <v/>
      </c>
      <c r="DO86" s="85" t="str">
        <f t="shared" si="63"/>
        <v/>
      </c>
      <c r="DP86" s="76" t="str">
        <f t="shared" si="64"/>
        <v/>
      </c>
      <c r="DQ86" s="77" t="str">
        <f t="shared" si="65"/>
        <v/>
      </c>
      <c r="DR86" s="76" t="str">
        <f>IFERROR(IF(DM86="ACC"," ",IF('MAXES+CHART'!$D$16="lbs",MROUND(IF(DM86="SQUAT",'MAXES+CHART'!$D$17*DQ86, IF(DM86="BENCH",'MAXES+CHART'!$D$18*DQ86, IF(DM86="DEADLIFT",'MAXES+CHART'!$D$19*DQ86,))),5),MROUND(IF(DM86="SQUAT",'MAXES+CHART'!$D$17*DQ86, IF(DM86="BENCH",'MAXES+CHART'!$D$18*DQ86, IF(DM86="DEADLIFT",'MAXES+CHART'!$D$19*DQ86,))),2.5))),"")</f>
        <v xml:space="preserve"> </v>
      </c>
      <c r="DT86" s="95"/>
      <c r="DV86" s="119" t="str">
        <f ca="1">"e1RM: "&amp;IFERROR(MROUND(IF(DQ83="",  DR82/VLOOKUP(DT82,'MAXES+CHART'!$B$3:$N$11,DP82+1,FALSE),  OFFSET(DQ82,MATCH(MAX(DQ83:DQ87),DQ83:DQ87,0),1)/VLOOKUP(OFFSET(DQ82,MATCH(MAX(DQ83:DQ87),DQ83:DQ87,0),3),'MAXES+CHART'!$B$3:$N$11,OFFSET(DQ82,MATCH(MAX(DQ83:DQ87),DQ83:DQ87,0),-1)+1,FALSE)),1),"")</f>
        <v xml:space="preserve">e1RM: </v>
      </c>
      <c r="DX86" s="57" t="str">
        <f t="shared" si="275"/>
        <v/>
      </c>
      <c r="DY86" s="57" t="str">
        <f t="shared" si="276"/>
        <v/>
      </c>
      <c r="DZ86" s="57" t="str">
        <f t="shared" si="277"/>
        <v/>
      </c>
      <c r="EA86" s="57" t="str">
        <f t="shared" si="278"/>
        <v/>
      </c>
      <c r="EB86" s="57" t="str">
        <f t="shared" si="279"/>
        <v/>
      </c>
      <c r="EC86" s="57" t="str">
        <f t="shared" si="280"/>
        <v/>
      </c>
      <c r="EE86" s="39"/>
      <c r="EF86" s="58" t="str">
        <f t="shared" si="443"/>
        <v>ACC</v>
      </c>
      <c r="EG86" s="91" t="str">
        <f t="shared" si="444"/>
        <v/>
      </c>
      <c r="EH86" s="85" t="str">
        <f t="shared" si="125"/>
        <v/>
      </c>
      <c r="EI86" s="76" t="str">
        <f t="shared" si="126"/>
        <v/>
      </c>
      <c r="EJ86" s="77" t="str">
        <f t="shared" si="127"/>
        <v/>
      </c>
      <c r="EK86" s="76" t="str">
        <f>IFERROR(IF(EF86="ACC"," ",IF('MAXES+CHART'!$D$16="lbs",MROUND(IF(EF86="SQUAT",'MAXES+CHART'!$D$17*EJ86, IF(EF86="BENCH",'MAXES+CHART'!$D$18*EJ86, IF(EF86="DEADLIFT",'MAXES+CHART'!$D$19*EJ86,))),5),MROUND(IF(EF86="SQUAT",'MAXES+CHART'!$D$17*EJ86, IF(EF86="BENCH",'MAXES+CHART'!$D$18*EJ86, IF(EF86="DEADLIFT",'MAXES+CHART'!$D$19*EJ86,))),2.5))),"")</f>
        <v xml:space="preserve"> </v>
      </c>
      <c r="EM86" s="95"/>
      <c r="EO86" s="119" t="str">
        <f ca="1">"e1RM: "&amp;IFERROR(MROUND(IF(EJ83="",  EK82/VLOOKUP(EM82,'MAXES+CHART'!$B$3:$N$11,EI82+1,FALSE),  OFFSET(EJ82,MATCH(MAX(EJ83:EJ87),EJ83:EJ87,0),1)/VLOOKUP(OFFSET(EJ82,MATCH(MAX(EJ83:EJ87),EJ83:EJ87,0),3),'MAXES+CHART'!$B$3:$N$11,OFFSET(EJ82,MATCH(MAX(EJ83:EJ87),EJ83:EJ87,0),-1)+1,FALSE)),1),"")</f>
        <v xml:space="preserve">e1RM: </v>
      </c>
      <c r="EQ86" s="57" t="str">
        <f t="shared" si="281"/>
        <v/>
      </c>
      <c r="ER86" s="57" t="str">
        <f t="shared" si="282"/>
        <v/>
      </c>
      <c r="ES86" s="57" t="str">
        <f t="shared" si="283"/>
        <v/>
      </c>
      <c r="ET86" s="57" t="str">
        <f t="shared" si="284"/>
        <v/>
      </c>
      <c r="EU86" s="57" t="str">
        <f t="shared" si="285"/>
        <v/>
      </c>
      <c r="EV86" s="57" t="str">
        <f t="shared" si="286"/>
        <v/>
      </c>
      <c r="EY86" s="39"/>
      <c r="EZ86" s="58" t="str">
        <f t="shared" si="445"/>
        <v>ACC</v>
      </c>
      <c r="FA86" s="91" t="str">
        <f t="shared" si="446"/>
        <v/>
      </c>
      <c r="FB86" s="85" t="str">
        <f t="shared" si="338"/>
        <v/>
      </c>
      <c r="FC86" s="76" t="str">
        <f t="shared" si="339"/>
        <v/>
      </c>
      <c r="FD86" s="77" t="str">
        <f t="shared" si="340"/>
        <v/>
      </c>
      <c r="FE86" s="76" t="str">
        <f>IFERROR(IF(EZ86="ACC"," ",IF('MAXES+CHART'!$D$16="lbs",MROUND(IF(EZ86="SQUAT",'MAXES+CHART'!$D$17*FD86, IF(EZ86="BENCH",'MAXES+CHART'!$D$18*FD86, IF(EZ86="DEADLIFT",'MAXES+CHART'!$D$19*FD86,))),5),MROUND(IF(EZ86="SQUAT",'MAXES+CHART'!$D$17*FD86, IF(EZ86="BENCH",'MAXES+CHART'!$D$18*FD86, IF(EZ86="DEADLIFT",'MAXES+CHART'!$D$19*FD86,))),2.5))),"")</f>
        <v xml:space="preserve"> </v>
      </c>
      <c r="FG86" s="124"/>
      <c r="FI86" s="119" t="str">
        <f ca="1">"e1RM: "&amp;IFERROR(MROUND(IF(FD83="",  FE82/VLOOKUP(FG82,'MAXES+CHART'!$B$3:$N$11,FC82+1,FALSE),  OFFSET(FD82,MATCH(MAX(FD83:FD87),FD83:FD87,0),1)/VLOOKUP(OFFSET(FD82,MATCH(MAX(FD83:FD87),FD83:FD87,0),3),'MAXES+CHART'!$B$3:$N$11,OFFSET(FD82,MATCH(MAX(FD83:FD87),FD83:FD87,0),-1)+1,FALSE)),1),"")</f>
        <v xml:space="preserve">e1RM: </v>
      </c>
      <c r="FK86" s="57" t="str">
        <f t="shared" si="287"/>
        <v/>
      </c>
      <c r="FL86" s="57" t="str">
        <f t="shared" si="288"/>
        <v/>
      </c>
      <c r="FM86" s="57" t="str">
        <f t="shared" si="289"/>
        <v/>
      </c>
      <c r="FN86" s="57" t="str">
        <f t="shared" si="290"/>
        <v/>
      </c>
      <c r="FO86" s="57" t="str">
        <f t="shared" si="291"/>
        <v/>
      </c>
      <c r="FP86" s="57" t="str">
        <f t="shared" si="292"/>
        <v/>
      </c>
      <c r="FQ86" s="39"/>
      <c r="FR86" s="58" t="str">
        <f t="shared" si="447"/>
        <v>ACC</v>
      </c>
      <c r="FS86" s="91" t="str">
        <f t="shared" si="448"/>
        <v/>
      </c>
      <c r="FT86" s="85" t="str">
        <f t="shared" si="93"/>
        <v/>
      </c>
      <c r="FU86" s="76" t="str">
        <f t="shared" si="94"/>
        <v/>
      </c>
      <c r="FV86" s="77" t="str">
        <f t="shared" si="95"/>
        <v/>
      </c>
      <c r="FW86" s="76" t="str">
        <f>IFERROR(IF(FR86="ACC"," ",IF('MAXES+CHART'!$D$16="lbs",MROUND(IF(FR86="SQUAT",'MAXES+CHART'!$D$17*FV86, IF(FR86="BENCH",'MAXES+CHART'!$D$18*FV86, IF(FR86="DEADLIFT",'MAXES+CHART'!$D$19*FV86,))),5),MROUND(IF(FR86="SQUAT",'MAXES+CHART'!$D$17*FV86, IF(FR86="BENCH",'MAXES+CHART'!$D$18*FV86, IF(FR86="DEADLIFT",'MAXES+CHART'!$D$19*FV86,))),2.5))),"")</f>
        <v xml:space="preserve"> </v>
      </c>
      <c r="FY86" s="95"/>
      <c r="GA86" s="119" t="str">
        <f ca="1">"e1RM: "&amp;IFERROR(MROUND(IF(FV83="",  FW82/VLOOKUP(FY82,'MAXES+CHART'!$B$3:$N$11,FU82+1,FALSE),  OFFSET(FV82,MATCH(MAX(FV83:FV87),FV83:FV87,0),1)/VLOOKUP(OFFSET(FV82,MATCH(MAX(FV83:FV87),FV83:FV87,0),3),'MAXES+CHART'!$B$3:$N$11,OFFSET(FV82,MATCH(MAX(FV83:FV87),FV83:FV87,0),-1)+1,FALSE)),1),"")</f>
        <v xml:space="preserve">e1RM: </v>
      </c>
      <c r="GC86" s="57" t="str">
        <f t="shared" si="293"/>
        <v/>
      </c>
      <c r="GD86" s="57" t="str">
        <f t="shared" si="294"/>
        <v/>
      </c>
      <c r="GE86" s="57" t="str">
        <f t="shared" si="295"/>
        <v/>
      </c>
      <c r="GF86" s="57" t="str">
        <f t="shared" si="296"/>
        <v/>
      </c>
      <c r="GG86" s="57" t="str">
        <f t="shared" si="297"/>
        <v/>
      </c>
      <c r="GH86" s="57" t="str">
        <f t="shared" si="298"/>
        <v/>
      </c>
      <c r="GJ86" s="39"/>
      <c r="GK86" s="58" t="str">
        <f t="shared" si="449"/>
        <v>ACC</v>
      </c>
      <c r="GL86" s="91" t="str">
        <f t="shared" si="450"/>
        <v/>
      </c>
      <c r="GM86" s="85" t="str">
        <f t="shared" si="104"/>
        <v/>
      </c>
      <c r="GN86" s="76" t="str">
        <f t="shared" si="105"/>
        <v/>
      </c>
      <c r="GO86" s="77" t="str">
        <f t="shared" si="106"/>
        <v/>
      </c>
      <c r="GP86" s="76" t="str">
        <f>IFERROR(IF(GK86="ACC"," ",IF('MAXES+CHART'!$D$16="lbs",MROUND(IF(GK86="SQUAT",'MAXES+CHART'!$D$17*GO86, IF(GK86="BENCH",'MAXES+CHART'!$D$18*GO86, IF(GK86="DEADLIFT",'MAXES+CHART'!$D$19*GO86,))),5),MROUND(IF(GK86="SQUAT",'MAXES+CHART'!$D$17*GO86, IF(GK86="BENCH",'MAXES+CHART'!$D$18*GO86, IF(GK86="DEADLIFT",'MAXES+CHART'!$D$19*GO86,))),2.5))),"")</f>
        <v xml:space="preserve"> </v>
      </c>
      <c r="GR86" s="95"/>
      <c r="GT86" s="119" t="str">
        <f ca="1">"e1RM: "&amp;IFERROR(MROUND(IF(GO83="",  GP82/VLOOKUP(GR82,'MAXES+CHART'!$B$3:$N$11,GN82+1,FALSE),  OFFSET(GO82,MATCH(MAX(GO83:GO87),GO83:GO87,0),1)/VLOOKUP(OFFSET(GO82,MATCH(MAX(GO83:GO87),GO83:GO87,0),3),'MAXES+CHART'!$B$3:$N$11,OFFSET(GO82,MATCH(MAX(GO83:GO87),GO83:GO87,0),-1)+1,FALSE)),1),"")</f>
        <v xml:space="preserve">e1RM: </v>
      </c>
      <c r="GV86" s="57" t="str">
        <f t="shared" si="299"/>
        <v/>
      </c>
      <c r="GW86" s="57" t="str">
        <f t="shared" si="300"/>
        <v/>
      </c>
      <c r="GX86" s="57" t="str">
        <f t="shared" si="301"/>
        <v/>
      </c>
      <c r="GY86" s="57" t="str">
        <f t="shared" si="302"/>
        <v/>
      </c>
      <c r="GZ86" s="57" t="str">
        <f t="shared" si="303"/>
        <v/>
      </c>
      <c r="HA86" s="57" t="str">
        <f t="shared" si="304"/>
        <v/>
      </c>
      <c r="HC86" s="39"/>
      <c r="HD86" s="58" t="str">
        <f t="shared" si="451"/>
        <v>ACC</v>
      </c>
      <c r="HE86" s="91" t="str">
        <f t="shared" si="452"/>
        <v/>
      </c>
      <c r="HF86" s="85" t="str">
        <f t="shared" si="115"/>
        <v/>
      </c>
      <c r="HG86" s="76" t="str">
        <f t="shared" si="116"/>
        <v/>
      </c>
      <c r="HH86" s="77" t="str">
        <f t="shared" si="117"/>
        <v/>
      </c>
      <c r="HI86" s="76" t="str">
        <f>IFERROR(IF(HD86="ACC"," ",IF('MAXES+CHART'!$D$16="lbs",MROUND(IF(HD86="SQUAT",'MAXES+CHART'!$D$17*HH86, IF(HD86="BENCH",'MAXES+CHART'!$D$18*HH86, IF(HD86="DEADLIFT",'MAXES+CHART'!$D$19*HH86,))),5),MROUND(IF(HD86="SQUAT",'MAXES+CHART'!$D$17*HH86, IF(HD86="BENCH",'MAXES+CHART'!$D$18*HH86, IF(HD86="DEADLIFT",'MAXES+CHART'!$D$19*HH86,))),2.5))),"")</f>
        <v xml:space="preserve"> </v>
      </c>
      <c r="HK86" s="95"/>
      <c r="HM86" s="119" t="str">
        <f ca="1">"e1RM: "&amp;IFERROR(MROUND(IF(HH83="",  HI82/VLOOKUP(HK82,'MAXES+CHART'!$B$3:$N$11,HG82+1,FALSE),  OFFSET(HH82,MATCH(MAX(HH83:HH87),HH83:HH87,0),1)/VLOOKUP(OFFSET(HH82,MATCH(MAX(HH83:HH87),HH83:HH87,0),3),'MAXES+CHART'!$B$3:$N$11,OFFSET(HH82,MATCH(MAX(HH83:HH87),HH83:HH87,0),-1)+1,FALSE)),1),"")</f>
        <v xml:space="preserve">e1RM: </v>
      </c>
      <c r="HO86" s="57" t="str">
        <f t="shared" si="305"/>
        <v/>
      </c>
      <c r="HP86" s="57" t="str">
        <f t="shared" si="306"/>
        <v/>
      </c>
      <c r="HQ86" s="57" t="str">
        <f t="shared" si="307"/>
        <v/>
      </c>
      <c r="HR86" s="57" t="str">
        <f t="shared" si="308"/>
        <v/>
      </c>
      <c r="HS86" s="57" t="str">
        <f t="shared" si="309"/>
        <v/>
      </c>
      <c r="HT86" s="57" t="str">
        <f t="shared" si="310"/>
        <v/>
      </c>
    </row>
    <row r="87" spans="3:228" hidden="1" outlineLevel="2">
      <c r="C87" s="39"/>
      <c r="D87" s="58" t="str">
        <f t="shared" si="453"/>
        <v>ACC</v>
      </c>
      <c r="E87" s="90">
        <f t="shared" si="454"/>
        <v>0</v>
      </c>
      <c r="F87" s="86"/>
      <c r="G87" s="78"/>
      <c r="H87" s="79"/>
      <c r="I87" s="78" t="str">
        <f>IF(D87="ACC"," ",IF('MAXES+CHART'!$D$16="lbs",MROUND(IF(D87="SQUAT",'MAXES+CHART'!$D$17*H87, IF(D87="BENCH",'MAXES+CHART'!$D$18*H87, IF(D87="DEADLIFT",'MAXES+CHART'!$D$19*H87,))),5),MROUND(IF(D87="SQUAT",'MAXES+CHART'!$D$17*H87, IF(D87="BENCH",'MAXES+CHART'!$D$18*H87, IF(D87="DEADLIFT",'MAXES+CHART'!$D$19*H87,))),2.5)))</f>
        <v xml:space="preserve"> </v>
      </c>
      <c r="K87" s="95"/>
      <c r="M87" s="121"/>
      <c r="O87" s="57" t="str">
        <f t="shared" si="245"/>
        <v/>
      </c>
      <c r="P87" s="57" t="str">
        <f t="shared" si="246"/>
        <v/>
      </c>
      <c r="Q87" s="57" t="str">
        <f t="shared" si="247"/>
        <v/>
      </c>
      <c r="R87" s="57" t="str">
        <f t="shared" si="248"/>
        <v/>
      </c>
      <c r="S87" s="57" t="str">
        <f t="shared" si="249"/>
        <v/>
      </c>
      <c r="T87" s="57" t="str">
        <f t="shared" si="250"/>
        <v/>
      </c>
      <c r="U87" s="39"/>
      <c r="V87" s="58" t="str">
        <f t="shared" si="455"/>
        <v>ACC</v>
      </c>
      <c r="W87" s="90" t="str">
        <f t="shared" si="432"/>
        <v/>
      </c>
      <c r="X87" s="86" t="str">
        <f t="shared" si="312"/>
        <v/>
      </c>
      <c r="Y87" s="78" t="str">
        <f t="shared" si="313"/>
        <v/>
      </c>
      <c r="Z87" s="79" t="str">
        <f t="shared" si="314"/>
        <v/>
      </c>
      <c r="AA87" s="78" t="str">
        <f>IFERROR(IF(V87="ACC"," ",IF('MAXES+CHART'!$D$16="lbs",MROUND(IF(V87="SQUAT",'MAXES+CHART'!$D$17*Z87, IF(V87="BENCH",'MAXES+CHART'!$D$18*Z87, IF(V87="DEADLIFT",'MAXES+CHART'!$D$19*Z87,))),5),MROUND(IF(V87="SQUAT",'MAXES+CHART'!$D$17*Z87, IF(V87="BENCH",'MAXES+CHART'!$D$18*Z87, IF(V87="DEADLIFT",'MAXES+CHART'!$D$19*Z87,))),2.5))),"")</f>
        <v xml:space="preserve"> </v>
      </c>
      <c r="AC87" s="95"/>
      <c r="AE87" s="121"/>
      <c r="AG87" s="57" t="str">
        <f t="shared" si="11"/>
        <v/>
      </c>
      <c r="AH87" s="57" t="str">
        <f t="shared" si="12"/>
        <v/>
      </c>
      <c r="AI87" s="57" t="str">
        <f t="shared" si="13"/>
        <v/>
      </c>
      <c r="AJ87" s="57" t="str">
        <f t="shared" si="14"/>
        <v/>
      </c>
      <c r="AK87" s="57" t="str">
        <f t="shared" si="15"/>
        <v/>
      </c>
      <c r="AL87" s="57" t="str">
        <f t="shared" si="16"/>
        <v/>
      </c>
      <c r="AN87" s="39"/>
      <c r="AO87" s="58" t="str">
        <f t="shared" si="433"/>
        <v>ACC</v>
      </c>
      <c r="AP87" s="90" t="str">
        <f t="shared" si="434"/>
        <v/>
      </c>
      <c r="AQ87" s="86" t="str">
        <f t="shared" si="317"/>
        <v/>
      </c>
      <c r="AR87" s="78" t="str">
        <f t="shared" si="318"/>
        <v/>
      </c>
      <c r="AS87" s="79" t="str">
        <f t="shared" si="319"/>
        <v/>
      </c>
      <c r="AT87" s="78" t="str">
        <f>IFERROR(IF(AO87="ACC"," ",IF('MAXES+CHART'!$D$16="lbs",MROUND(IF(AO87="SQUAT",'MAXES+CHART'!$D$17*AS87, IF(AO87="BENCH",'MAXES+CHART'!$D$18*AS87, IF(AO87="DEADLIFT",'MAXES+CHART'!$D$19*AS87,))),5),MROUND(IF(AO87="SQUAT",'MAXES+CHART'!$D$17*AS87, IF(AO87="BENCH",'MAXES+CHART'!$D$18*AS87, IF(AO87="DEADLIFT",'MAXES+CHART'!$D$19*AS87,))),2.5))),"")</f>
        <v xml:space="preserve"> </v>
      </c>
      <c r="AV87" s="95"/>
      <c r="AX87" s="121"/>
      <c r="AZ87" s="57" t="str">
        <f t="shared" si="251"/>
        <v/>
      </c>
      <c r="BA87" s="57" t="str">
        <f t="shared" si="252"/>
        <v/>
      </c>
      <c r="BB87" s="57" t="str">
        <f t="shared" si="253"/>
        <v/>
      </c>
      <c r="BC87" s="57" t="str">
        <f t="shared" si="254"/>
        <v/>
      </c>
      <c r="BD87" s="57" t="str">
        <f t="shared" si="255"/>
        <v/>
      </c>
      <c r="BE87" s="57" t="str">
        <f t="shared" si="256"/>
        <v/>
      </c>
      <c r="BG87" s="39"/>
      <c r="BH87" s="58" t="str">
        <f t="shared" si="435"/>
        <v>ACC</v>
      </c>
      <c r="BI87" s="90" t="str">
        <f t="shared" si="436"/>
        <v/>
      </c>
      <c r="BJ87" s="86" t="str">
        <f t="shared" si="322"/>
        <v/>
      </c>
      <c r="BK87" s="78" t="str">
        <f t="shared" si="323"/>
        <v/>
      </c>
      <c r="BL87" s="79" t="str">
        <f t="shared" si="324"/>
        <v/>
      </c>
      <c r="BM87" s="78" t="str">
        <f>IFERROR(IF(BH87="ACC"," ",IF('MAXES+CHART'!$D$16="lbs",MROUND(IF(BH87="SQUAT",'MAXES+CHART'!$D$17*BL87, IF(BH87="BENCH",'MAXES+CHART'!$D$18*BL87, IF(BH87="DEADLIFT",'MAXES+CHART'!$D$19*BL87,))),5),MROUND(IF(BH87="SQUAT",'MAXES+CHART'!$D$17*BL87, IF(BH87="BENCH",'MAXES+CHART'!$D$18*BL87, IF(BH87="DEADLIFT",'MAXES+CHART'!$D$19*BL87,))),2.5))),"")</f>
        <v xml:space="preserve"> </v>
      </c>
      <c r="BO87" s="95"/>
      <c r="BQ87" s="121"/>
      <c r="BS87" s="57" t="str">
        <f t="shared" si="257"/>
        <v/>
      </c>
      <c r="BT87" s="57" t="str">
        <f t="shared" si="258"/>
        <v/>
      </c>
      <c r="BU87" s="57" t="str">
        <f t="shared" si="259"/>
        <v/>
      </c>
      <c r="BV87" s="57" t="str">
        <f t="shared" si="260"/>
        <v/>
      </c>
      <c r="BW87" s="57" t="str">
        <f t="shared" si="261"/>
        <v/>
      </c>
      <c r="BX87" s="57" t="str">
        <f t="shared" si="262"/>
        <v/>
      </c>
      <c r="CA87" s="39"/>
      <c r="CB87" s="58" t="str">
        <f t="shared" si="437"/>
        <v>ACC</v>
      </c>
      <c r="CC87" s="90" t="str">
        <f t="shared" si="438"/>
        <v/>
      </c>
      <c r="CD87" s="86" t="str">
        <f t="shared" si="327"/>
        <v/>
      </c>
      <c r="CE87" s="78" t="str">
        <f t="shared" si="328"/>
        <v/>
      </c>
      <c r="CF87" s="79" t="str">
        <f t="shared" si="329"/>
        <v/>
      </c>
      <c r="CG87" s="78" t="str">
        <f>IFERROR(IF(CB87="ACC"," ",IF('MAXES+CHART'!$D$16="lbs",MROUND(IF(CB87="SQUAT",'MAXES+CHART'!$D$17*CF87, IF(CB87="BENCH",'MAXES+CHART'!$D$18*CF87, IF(CB87="DEADLIFT",'MAXES+CHART'!$D$19*CF87,))),5),MROUND(IF(CB87="SQUAT",'MAXES+CHART'!$D$17*CF87, IF(CB87="BENCH",'MAXES+CHART'!$D$18*CF87, IF(CB87="DEADLIFT",'MAXES+CHART'!$D$19*CF87,))),2.5))),"")</f>
        <v xml:space="preserve"> </v>
      </c>
      <c r="CI87" s="95"/>
      <c r="CK87" s="121"/>
      <c r="CM87" s="57" t="str">
        <f t="shared" si="263"/>
        <v/>
      </c>
      <c r="CN87" s="57" t="str">
        <f t="shared" si="264"/>
        <v/>
      </c>
      <c r="CO87" s="57" t="str">
        <f t="shared" si="265"/>
        <v/>
      </c>
      <c r="CP87" s="57" t="str">
        <f t="shared" si="266"/>
        <v/>
      </c>
      <c r="CQ87" s="57" t="str">
        <f t="shared" si="267"/>
        <v/>
      </c>
      <c r="CR87" s="57" t="str">
        <f t="shared" si="268"/>
        <v/>
      </c>
      <c r="CS87" s="39"/>
      <c r="CT87" s="58" t="str">
        <f t="shared" si="439"/>
        <v>ACC</v>
      </c>
      <c r="CU87" s="90" t="str">
        <f t="shared" si="440"/>
        <v/>
      </c>
      <c r="CV87" s="86" t="str">
        <f t="shared" si="52"/>
        <v/>
      </c>
      <c r="CW87" s="78" t="str">
        <f t="shared" si="53"/>
        <v/>
      </c>
      <c r="CX87" s="79" t="str">
        <f t="shared" si="54"/>
        <v/>
      </c>
      <c r="CY87" s="78" t="str">
        <f>IFERROR(IF(CT87="ACC"," ",IF('MAXES+CHART'!$D$16="lbs",MROUND(IF(CT87="SQUAT",'MAXES+CHART'!$D$17*CX87, IF(CT87="BENCH",'MAXES+CHART'!$D$18*CX87, IF(CT87="DEADLIFT",'MAXES+CHART'!$D$19*CX87,))),5),MROUND(IF(CT87="SQUAT",'MAXES+CHART'!$D$17*CX87, IF(CT87="BENCH",'MAXES+CHART'!$D$18*CX87, IF(CT87="DEADLIFT",'MAXES+CHART'!$D$19*CX87,))),2.5))),"")</f>
        <v xml:space="preserve"> </v>
      </c>
      <c r="DA87" s="95"/>
      <c r="DC87" s="121"/>
      <c r="DE87" s="57" t="str">
        <f t="shared" si="269"/>
        <v/>
      </c>
      <c r="DF87" s="57" t="str">
        <f t="shared" si="270"/>
        <v/>
      </c>
      <c r="DG87" s="57" t="str">
        <f t="shared" si="271"/>
        <v/>
      </c>
      <c r="DH87" s="57" t="str">
        <f t="shared" si="272"/>
        <v/>
      </c>
      <c r="DI87" s="57" t="str">
        <f t="shared" si="273"/>
        <v/>
      </c>
      <c r="DJ87" s="57" t="str">
        <f t="shared" si="274"/>
        <v/>
      </c>
      <c r="DL87" s="39"/>
      <c r="DM87" s="58" t="str">
        <f t="shared" si="441"/>
        <v>ACC</v>
      </c>
      <c r="DN87" s="90" t="str">
        <f t="shared" si="442"/>
        <v/>
      </c>
      <c r="DO87" s="86" t="str">
        <f t="shared" si="63"/>
        <v/>
      </c>
      <c r="DP87" s="78" t="str">
        <f t="shared" si="64"/>
        <v/>
      </c>
      <c r="DQ87" s="79" t="str">
        <f t="shared" si="65"/>
        <v/>
      </c>
      <c r="DR87" s="78" t="str">
        <f>IFERROR(IF(DM87="ACC"," ",IF('MAXES+CHART'!$D$16="lbs",MROUND(IF(DM87="SQUAT",'MAXES+CHART'!$D$17*DQ87, IF(DM87="BENCH",'MAXES+CHART'!$D$18*DQ87, IF(DM87="DEADLIFT",'MAXES+CHART'!$D$19*DQ87,))),5),MROUND(IF(DM87="SQUAT",'MAXES+CHART'!$D$17*DQ87, IF(DM87="BENCH",'MAXES+CHART'!$D$18*DQ87, IF(DM87="DEADLIFT",'MAXES+CHART'!$D$19*DQ87,))),2.5))),"")</f>
        <v xml:space="preserve"> </v>
      </c>
      <c r="DT87" s="95"/>
      <c r="DV87" s="121"/>
      <c r="DX87" s="57" t="str">
        <f t="shared" si="275"/>
        <v/>
      </c>
      <c r="DY87" s="57" t="str">
        <f t="shared" si="276"/>
        <v/>
      </c>
      <c r="DZ87" s="57" t="str">
        <f t="shared" si="277"/>
        <v/>
      </c>
      <c r="EA87" s="57" t="str">
        <f t="shared" si="278"/>
        <v/>
      </c>
      <c r="EB87" s="57" t="str">
        <f t="shared" si="279"/>
        <v/>
      </c>
      <c r="EC87" s="57" t="str">
        <f t="shared" si="280"/>
        <v/>
      </c>
      <c r="EE87" s="39"/>
      <c r="EF87" s="58" t="str">
        <f t="shared" si="443"/>
        <v>ACC</v>
      </c>
      <c r="EG87" s="90" t="str">
        <f t="shared" si="444"/>
        <v/>
      </c>
      <c r="EH87" s="86" t="str">
        <f t="shared" si="125"/>
        <v/>
      </c>
      <c r="EI87" s="78" t="str">
        <f t="shared" si="126"/>
        <v/>
      </c>
      <c r="EJ87" s="79" t="str">
        <f t="shared" si="127"/>
        <v/>
      </c>
      <c r="EK87" s="78" t="str">
        <f>IFERROR(IF(EF87="ACC"," ",IF('MAXES+CHART'!$D$16="lbs",MROUND(IF(EF87="SQUAT",'MAXES+CHART'!$D$17*EJ87, IF(EF87="BENCH",'MAXES+CHART'!$D$18*EJ87, IF(EF87="DEADLIFT",'MAXES+CHART'!$D$19*EJ87,))),5),MROUND(IF(EF87="SQUAT",'MAXES+CHART'!$D$17*EJ87, IF(EF87="BENCH",'MAXES+CHART'!$D$18*EJ87, IF(EF87="DEADLIFT",'MAXES+CHART'!$D$19*EJ87,))),2.5))),"")</f>
        <v xml:space="preserve"> </v>
      </c>
      <c r="EM87" s="95"/>
      <c r="EO87" s="121"/>
      <c r="EQ87" s="57" t="str">
        <f t="shared" si="281"/>
        <v/>
      </c>
      <c r="ER87" s="57" t="str">
        <f t="shared" si="282"/>
        <v/>
      </c>
      <c r="ES87" s="57" t="str">
        <f t="shared" si="283"/>
        <v/>
      </c>
      <c r="ET87" s="57" t="str">
        <f t="shared" si="284"/>
        <v/>
      </c>
      <c r="EU87" s="57" t="str">
        <f t="shared" si="285"/>
        <v/>
      </c>
      <c r="EV87" s="57" t="str">
        <f t="shared" si="286"/>
        <v/>
      </c>
      <c r="EY87" s="39"/>
      <c r="EZ87" s="58" t="str">
        <f t="shared" si="445"/>
        <v>ACC</v>
      </c>
      <c r="FA87" s="90" t="str">
        <f t="shared" si="446"/>
        <v/>
      </c>
      <c r="FB87" s="86" t="str">
        <f t="shared" si="338"/>
        <v/>
      </c>
      <c r="FC87" s="78" t="str">
        <f t="shared" si="339"/>
        <v/>
      </c>
      <c r="FD87" s="79" t="str">
        <f t="shared" si="340"/>
        <v/>
      </c>
      <c r="FE87" s="78" t="str">
        <f>IFERROR(IF(EZ87="ACC"," ",IF('MAXES+CHART'!$D$16="lbs",MROUND(IF(EZ87="SQUAT",'MAXES+CHART'!$D$17*FD87, IF(EZ87="BENCH",'MAXES+CHART'!$D$18*FD87, IF(EZ87="DEADLIFT",'MAXES+CHART'!$D$19*FD87,))),5),MROUND(IF(EZ87="SQUAT",'MAXES+CHART'!$D$17*FD87, IF(EZ87="BENCH",'MAXES+CHART'!$D$18*FD87, IF(EZ87="DEADLIFT",'MAXES+CHART'!$D$19*FD87,))),2.5))),"")</f>
        <v xml:space="preserve"> </v>
      </c>
      <c r="FG87" s="124"/>
      <c r="FI87" s="121"/>
      <c r="FK87" s="57" t="str">
        <f t="shared" si="287"/>
        <v/>
      </c>
      <c r="FL87" s="57" t="str">
        <f t="shared" si="288"/>
        <v/>
      </c>
      <c r="FM87" s="57" t="str">
        <f t="shared" si="289"/>
        <v/>
      </c>
      <c r="FN87" s="57" t="str">
        <f t="shared" si="290"/>
        <v/>
      </c>
      <c r="FO87" s="57" t="str">
        <f t="shared" si="291"/>
        <v/>
      </c>
      <c r="FP87" s="57" t="str">
        <f t="shared" si="292"/>
        <v/>
      </c>
      <c r="FQ87" s="39"/>
      <c r="FR87" s="58" t="str">
        <f t="shared" si="447"/>
        <v>ACC</v>
      </c>
      <c r="FS87" s="90" t="str">
        <f t="shared" si="448"/>
        <v/>
      </c>
      <c r="FT87" s="86" t="str">
        <f t="shared" si="93"/>
        <v/>
      </c>
      <c r="FU87" s="78" t="str">
        <f t="shared" si="94"/>
        <v/>
      </c>
      <c r="FV87" s="79" t="str">
        <f t="shared" si="95"/>
        <v/>
      </c>
      <c r="FW87" s="78" t="str">
        <f>IFERROR(IF(FR87="ACC"," ",IF('MAXES+CHART'!$D$16="lbs",MROUND(IF(FR87="SQUAT",'MAXES+CHART'!$D$17*FV87, IF(FR87="BENCH",'MAXES+CHART'!$D$18*FV87, IF(FR87="DEADLIFT",'MAXES+CHART'!$D$19*FV87,))),5),MROUND(IF(FR87="SQUAT",'MAXES+CHART'!$D$17*FV87, IF(FR87="BENCH",'MAXES+CHART'!$D$18*FV87, IF(FR87="DEADLIFT",'MAXES+CHART'!$D$19*FV87,))),2.5))),"")</f>
        <v xml:space="preserve"> </v>
      </c>
      <c r="FY87" s="95"/>
      <c r="GA87" s="121"/>
      <c r="GC87" s="57" t="str">
        <f t="shared" si="293"/>
        <v/>
      </c>
      <c r="GD87" s="57" t="str">
        <f t="shared" si="294"/>
        <v/>
      </c>
      <c r="GE87" s="57" t="str">
        <f t="shared" si="295"/>
        <v/>
      </c>
      <c r="GF87" s="57" t="str">
        <f t="shared" si="296"/>
        <v/>
      </c>
      <c r="GG87" s="57" t="str">
        <f t="shared" si="297"/>
        <v/>
      </c>
      <c r="GH87" s="57" t="str">
        <f t="shared" si="298"/>
        <v/>
      </c>
      <c r="GJ87" s="39"/>
      <c r="GK87" s="58" t="str">
        <f t="shared" si="449"/>
        <v>ACC</v>
      </c>
      <c r="GL87" s="90" t="str">
        <f t="shared" si="450"/>
        <v/>
      </c>
      <c r="GM87" s="86" t="str">
        <f t="shared" si="104"/>
        <v/>
      </c>
      <c r="GN87" s="78" t="str">
        <f t="shared" si="105"/>
        <v/>
      </c>
      <c r="GO87" s="79" t="str">
        <f t="shared" si="106"/>
        <v/>
      </c>
      <c r="GP87" s="78" t="str">
        <f>IFERROR(IF(GK87="ACC"," ",IF('MAXES+CHART'!$D$16="lbs",MROUND(IF(GK87="SQUAT",'MAXES+CHART'!$D$17*GO87, IF(GK87="BENCH",'MAXES+CHART'!$D$18*GO87, IF(GK87="DEADLIFT",'MAXES+CHART'!$D$19*GO87,))),5),MROUND(IF(GK87="SQUAT",'MAXES+CHART'!$D$17*GO87, IF(GK87="BENCH",'MAXES+CHART'!$D$18*GO87, IF(GK87="DEADLIFT",'MAXES+CHART'!$D$19*GO87,))),2.5))),"")</f>
        <v xml:space="preserve"> </v>
      </c>
      <c r="GR87" s="95"/>
      <c r="GT87" s="121"/>
      <c r="GV87" s="57" t="str">
        <f t="shared" si="299"/>
        <v/>
      </c>
      <c r="GW87" s="57" t="str">
        <f t="shared" si="300"/>
        <v/>
      </c>
      <c r="GX87" s="57" t="str">
        <f t="shared" si="301"/>
        <v/>
      </c>
      <c r="GY87" s="57" t="str">
        <f t="shared" si="302"/>
        <v/>
      </c>
      <c r="GZ87" s="57" t="str">
        <f t="shared" si="303"/>
        <v/>
      </c>
      <c r="HA87" s="57" t="str">
        <f t="shared" si="304"/>
        <v/>
      </c>
      <c r="HC87" s="39"/>
      <c r="HD87" s="58" t="str">
        <f t="shared" si="451"/>
        <v>ACC</v>
      </c>
      <c r="HE87" s="90" t="str">
        <f t="shared" si="452"/>
        <v/>
      </c>
      <c r="HF87" s="86" t="str">
        <f t="shared" si="115"/>
        <v/>
      </c>
      <c r="HG87" s="78" t="str">
        <f t="shared" si="116"/>
        <v/>
      </c>
      <c r="HH87" s="79" t="str">
        <f t="shared" si="117"/>
        <v/>
      </c>
      <c r="HI87" s="78" t="str">
        <f>IFERROR(IF(HD87="ACC"," ",IF('MAXES+CHART'!$D$16="lbs",MROUND(IF(HD87="SQUAT",'MAXES+CHART'!$D$17*HH87, IF(HD87="BENCH",'MAXES+CHART'!$D$18*HH87, IF(HD87="DEADLIFT",'MAXES+CHART'!$D$19*HH87,))),5),MROUND(IF(HD87="SQUAT",'MAXES+CHART'!$D$17*HH87, IF(HD87="BENCH",'MAXES+CHART'!$D$18*HH87, IF(HD87="DEADLIFT",'MAXES+CHART'!$D$19*HH87,))),2.5))),"")</f>
        <v xml:space="preserve"> </v>
      </c>
      <c r="HK87" s="95"/>
      <c r="HM87" s="121"/>
      <c r="HO87" s="57" t="str">
        <f t="shared" si="305"/>
        <v/>
      </c>
      <c r="HP87" s="57" t="str">
        <f t="shared" si="306"/>
        <v/>
      </c>
      <c r="HQ87" s="57" t="str">
        <f t="shared" si="307"/>
        <v/>
      </c>
      <c r="HR87" s="57" t="str">
        <f t="shared" si="308"/>
        <v/>
      </c>
      <c r="HS87" s="57" t="str">
        <f t="shared" si="309"/>
        <v/>
      </c>
      <c r="HT87" s="57" t="str">
        <f t="shared" si="310"/>
        <v/>
      </c>
    </row>
    <row r="88" spans="3:228" outlineLevel="1" collapsed="1">
      <c r="C88" s="39"/>
      <c r="D88" s="54"/>
      <c r="E88" s="60"/>
      <c r="F88" s="61"/>
      <c r="G88" s="61"/>
      <c r="H88" s="62"/>
      <c r="I88" s="61"/>
      <c r="K88" s="63"/>
      <c r="M88" s="63"/>
      <c r="O88" s="63"/>
      <c r="P88" s="63"/>
      <c r="Q88" s="63"/>
      <c r="R88" s="63"/>
      <c r="S88" s="63"/>
      <c r="T88" s="63"/>
      <c r="U88" s="39"/>
      <c r="V88" s="54"/>
      <c r="W88" s="60"/>
      <c r="X88" s="61"/>
      <c r="Y88" s="61"/>
      <c r="Z88" s="62"/>
      <c r="AA88" s="61"/>
      <c r="AC88" s="63"/>
      <c r="AE88" s="63"/>
      <c r="AG88" s="63"/>
      <c r="AH88" s="63"/>
      <c r="AI88" s="63"/>
      <c r="AJ88" s="63"/>
      <c r="AK88" s="63"/>
      <c r="AL88" s="63"/>
      <c r="AN88" s="39"/>
      <c r="AO88" s="54"/>
      <c r="AP88" s="60"/>
      <c r="AQ88" s="61"/>
      <c r="AR88" s="61"/>
      <c r="AS88" s="62"/>
      <c r="AT88" s="61"/>
      <c r="AV88" s="63"/>
      <c r="AX88" s="63"/>
      <c r="AZ88" s="63"/>
      <c r="BA88" s="63"/>
      <c r="BB88" s="63"/>
      <c r="BC88" s="63"/>
      <c r="BD88" s="63"/>
      <c r="BE88" s="63"/>
      <c r="BG88" s="39"/>
      <c r="BH88" s="54"/>
      <c r="BI88" s="60"/>
      <c r="BJ88" s="61"/>
      <c r="BK88" s="61"/>
      <c r="BL88" s="62"/>
      <c r="BM88" s="61"/>
      <c r="BO88" s="63"/>
      <c r="BQ88" s="63"/>
      <c r="BS88" s="63"/>
      <c r="BT88" s="63"/>
      <c r="BU88" s="63"/>
      <c r="BV88" s="63"/>
      <c r="BW88" s="63"/>
      <c r="BX88" s="63"/>
      <c r="CA88" s="39"/>
      <c r="CB88" s="54"/>
      <c r="CC88" s="60"/>
      <c r="CD88" s="61"/>
      <c r="CE88" s="61"/>
      <c r="CF88" s="62"/>
      <c r="CG88" s="61"/>
      <c r="CI88" s="63"/>
      <c r="CK88" s="63"/>
      <c r="CM88" s="63"/>
      <c r="CN88" s="63"/>
      <c r="CO88" s="63"/>
      <c r="CP88" s="63"/>
      <c r="CQ88" s="63"/>
      <c r="CR88" s="63"/>
      <c r="CS88" s="39"/>
      <c r="CT88" s="54" t="str">
        <f t="shared" si="135"/>
        <v/>
      </c>
      <c r="CU88" s="60" t="str">
        <f t="shared" si="136"/>
        <v/>
      </c>
      <c r="CV88" s="61" t="str">
        <f t="shared" si="52"/>
        <v/>
      </c>
      <c r="CW88" s="61" t="str">
        <f t="shared" si="53"/>
        <v/>
      </c>
      <c r="CX88" s="62" t="str">
        <f t="shared" si="54"/>
        <v/>
      </c>
      <c r="CY88" s="61" t="str">
        <f>IFERROR(IF(CT88="ACC"," ",IF('MAXES+CHART'!$D$16="lbs",MROUND(IF(CT88="SQUAT",'MAXES+CHART'!$D$17*CX88, IF(CT88="BENCH",'MAXES+CHART'!$D$18*CX88, IF(CT88="DEADLIFT",'MAXES+CHART'!$D$19*CX88,))),5),MROUND(IF(CT88="SQUAT",'MAXES+CHART'!$D$17*CX88, IF(CT88="BENCH",'MAXES+CHART'!$D$18*CX88, IF(CT88="DEADLIFT",'MAXES+CHART'!$D$19*CX88,))),2.5))),"")</f>
        <v/>
      </c>
      <c r="DA88" s="63"/>
      <c r="DC88" s="63"/>
      <c r="DE88" s="63"/>
      <c r="DF88" s="63"/>
      <c r="DG88" s="63"/>
      <c r="DH88" s="63"/>
      <c r="DI88" s="63"/>
      <c r="DJ88" s="63"/>
      <c r="DL88" s="39"/>
      <c r="DM88" s="54" t="str">
        <f t="shared" si="137"/>
        <v/>
      </c>
      <c r="DN88" s="60" t="str">
        <f t="shared" si="138"/>
        <v/>
      </c>
      <c r="DO88" s="61" t="str">
        <f t="shared" si="63"/>
        <v/>
      </c>
      <c r="DP88" s="61" t="str">
        <f t="shared" si="64"/>
        <v/>
      </c>
      <c r="DQ88" s="62" t="str">
        <f t="shared" si="65"/>
        <v/>
      </c>
      <c r="DR88" s="61" t="str">
        <f>IFERROR(IF(DM88="ACC"," ",IF('MAXES+CHART'!$D$16="lbs",MROUND(IF(DM88="SQUAT",'MAXES+CHART'!$D$17*DQ88, IF(DM88="BENCH",'MAXES+CHART'!$D$18*DQ88, IF(DM88="DEADLIFT",'MAXES+CHART'!$D$19*DQ88,))),5),MROUND(IF(DM88="SQUAT",'MAXES+CHART'!$D$17*DQ88, IF(DM88="BENCH",'MAXES+CHART'!$D$18*DQ88, IF(DM88="DEADLIFT",'MAXES+CHART'!$D$19*DQ88,))),2.5))),"")</f>
        <v/>
      </c>
      <c r="DT88" s="63"/>
      <c r="DV88" s="63"/>
      <c r="DX88" s="63"/>
      <c r="DY88" s="63"/>
      <c r="DZ88" s="63"/>
      <c r="EA88" s="63"/>
      <c r="EB88" s="63"/>
      <c r="EC88" s="63"/>
      <c r="EE88" s="39"/>
      <c r="EF88" s="54" t="str">
        <f t="shared" si="139"/>
        <v/>
      </c>
      <c r="EG88" s="60" t="str">
        <f t="shared" si="140"/>
        <v/>
      </c>
      <c r="EH88" s="61" t="str">
        <f t="shared" si="125"/>
        <v/>
      </c>
      <c r="EI88" s="61" t="str">
        <f t="shared" si="126"/>
        <v/>
      </c>
      <c r="EJ88" s="62" t="str">
        <f t="shared" si="127"/>
        <v/>
      </c>
      <c r="EK88" s="61" t="str">
        <f>IFERROR(IF(EF88="ACC"," ",IF('MAXES+CHART'!$D$16="lbs",MROUND(IF(EF88="SQUAT",'MAXES+CHART'!$D$17*EJ88, IF(EF88="BENCH",'MAXES+CHART'!$D$18*EJ88, IF(EF88="DEADLIFT",'MAXES+CHART'!$D$19*EJ88,))),5),MROUND(IF(EF88="SQUAT",'MAXES+CHART'!$D$17*EJ88, IF(EF88="BENCH",'MAXES+CHART'!$D$18*EJ88, IF(EF88="DEADLIFT",'MAXES+CHART'!$D$19*EJ88,))),2.5))),"")</f>
        <v/>
      </c>
      <c r="EM88" s="63"/>
      <c r="EO88" s="63"/>
      <c r="EQ88" s="63"/>
      <c r="ER88" s="63"/>
      <c r="ES88" s="63"/>
      <c r="ET88" s="63"/>
      <c r="EU88" s="63"/>
      <c r="EV88" s="63"/>
      <c r="EY88" s="39"/>
      <c r="EZ88" s="54"/>
      <c r="FA88" s="60"/>
      <c r="FB88" s="61"/>
      <c r="FC88" s="61"/>
      <c r="FD88" s="62"/>
      <c r="FE88" s="61"/>
      <c r="FG88" s="127"/>
      <c r="FI88" s="63"/>
      <c r="FK88" s="63"/>
      <c r="FL88" s="63"/>
      <c r="FM88" s="63"/>
      <c r="FN88" s="63"/>
      <c r="FO88" s="63"/>
      <c r="FP88" s="63"/>
      <c r="FQ88" s="39"/>
      <c r="FR88" s="54" t="str">
        <f t="shared" si="142"/>
        <v/>
      </c>
      <c r="FS88" s="60" t="str">
        <f t="shared" si="143"/>
        <v/>
      </c>
      <c r="FT88" s="61" t="str">
        <f t="shared" si="93"/>
        <v/>
      </c>
      <c r="FU88" s="61" t="str">
        <f t="shared" si="94"/>
        <v/>
      </c>
      <c r="FV88" s="62" t="str">
        <f t="shared" si="95"/>
        <v/>
      </c>
      <c r="FW88" s="61" t="str">
        <f>IFERROR(IF(FR88="ACC"," ",IF('MAXES+CHART'!$D$16="lbs",MROUND(IF(FR88="SQUAT",'MAXES+CHART'!$D$17*FV88, IF(FR88="BENCH",'MAXES+CHART'!$D$18*FV88, IF(FR88="DEADLIFT",'MAXES+CHART'!$D$19*FV88,))),5),MROUND(IF(FR88="SQUAT",'MAXES+CHART'!$D$17*FV88, IF(FR88="BENCH",'MAXES+CHART'!$D$18*FV88, IF(FR88="DEADLIFT",'MAXES+CHART'!$D$19*FV88,))),2.5))),"")</f>
        <v/>
      </c>
      <c r="FY88" s="63"/>
      <c r="GA88" s="63"/>
      <c r="GC88" s="63"/>
      <c r="GD88" s="63"/>
      <c r="GE88" s="63"/>
      <c r="GF88" s="63"/>
      <c r="GG88" s="63"/>
      <c r="GH88" s="63"/>
      <c r="GJ88" s="39"/>
      <c r="GK88" s="54" t="str">
        <f t="shared" si="144"/>
        <v/>
      </c>
      <c r="GL88" s="60" t="str">
        <f t="shared" si="145"/>
        <v/>
      </c>
      <c r="GM88" s="61" t="str">
        <f t="shared" si="104"/>
        <v/>
      </c>
      <c r="GN88" s="61" t="str">
        <f t="shared" si="105"/>
        <v/>
      </c>
      <c r="GO88" s="62" t="str">
        <f t="shared" si="106"/>
        <v/>
      </c>
      <c r="GP88" s="61" t="str">
        <f>IFERROR(IF(GK88="ACC"," ",IF('MAXES+CHART'!$D$16="lbs",MROUND(IF(GK88="SQUAT",'MAXES+CHART'!$D$17*GO88, IF(GK88="BENCH",'MAXES+CHART'!$D$18*GO88, IF(GK88="DEADLIFT",'MAXES+CHART'!$D$19*GO88,))),5),MROUND(IF(GK88="SQUAT",'MAXES+CHART'!$D$17*GO88, IF(GK88="BENCH",'MAXES+CHART'!$D$18*GO88, IF(GK88="DEADLIFT",'MAXES+CHART'!$D$19*GO88,))),2.5))),"")</f>
        <v/>
      </c>
      <c r="GR88" s="63"/>
      <c r="GT88" s="63"/>
      <c r="GV88" s="63"/>
      <c r="GW88" s="63"/>
      <c r="GX88" s="63"/>
      <c r="GY88" s="63"/>
      <c r="GZ88" s="63"/>
      <c r="HA88" s="63"/>
      <c r="HC88" s="39"/>
      <c r="HD88" s="54" t="str">
        <f t="shared" si="146"/>
        <v/>
      </c>
      <c r="HE88" s="60" t="str">
        <f t="shared" si="147"/>
        <v/>
      </c>
      <c r="HF88" s="61" t="str">
        <f t="shared" si="115"/>
        <v/>
      </c>
      <c r="HG88" s="61" t="str">
        <f t="shared" si="116"/>
        <v/>
      </c>
      <c r="HH88" s="62" t="str">
        <f t="shared" si="117"/>
        <v/>
      </c>
      <c r="HI88" s="61" t="str">
        <f>IFERROR(IF(HD88="ACC"," ",IF('MAXES+CHART'!$D$16="lbs",MROUND(IF(HD88="SQUAT",'MAXES+CHART'!$D$17*HH88, IF(HD88="BENCH",'MAXES+CHART'!$D$18*HH88, IF(HD88="DEADLIFT",'MAXES+CHART'!$D$19*HH88,))),5),MROUND(IF(HD88="SQUAT",'MAXES+CHART'!$D$17*HH88, IF(HD88="BENCH",'MAXES+CHART'!$D$18*HH88, IF(HD88="DEADLIFT",'MAXES+CHART'!$D$19*HH88,))),2.5))),"")</f>
        <v/>
      </c>
      <c r="HK88" s="63"/>
      <c r="HM88" s="63"/>
      <c r="HO88" s="63"/>
      <c r="HP88" s="63"/>
      <c r="HQ88" s="63"/>
      <c r="HR88" s="63"/>
      <c r="HS88" s="63"/>
      <c r="HT88" s="63"/>
    </row>
    <row r="89" spans="3:228">
      <c r="C89" s="39"/>
      <c r="D89" s="54"/>
      <c r="E89" s="60"/>
      <c r="F89" s="61"/>
      <c r="G89" s="61"/>
      <c r="H89" s="62"/>
      <c r="I89" s="61"/>
      <c r="K89" s="63"/>
      <c r="M89" s="63"/>
      <c r="O89" s="63"/>
      <c r="P89" s="63"/>
      <c r="Q89" s="63"/>
      <c r="R89" s="63"/>
      <c r="S89" s="63"/>
      <c r="T89" s="63"/>
      <c r="U89" s="39"/>
      <c r="V89" s="54"/>
      <c r="W89" s="60"/>
      <c r="X89" s="61"/>
      <c r="Y89" s="61"/>
      <c r="Z89" s="62"/>
      <c r="AA89" s="61"/>
      <c r="AC89" s="63"/>
      <c r="AE89" s="63"/>
      <c r="AG89" s="63"/>
      <c r="AH89" s="63"/>
      <c r="AI89" s="63"/>
      <c r="AJ89" s="63"/>
      <c r="AK89" s="63"/>
      <c r="AL89" s="63"/>
      <c r="AN89" s="39"/>
      <c r="AO89" s="54"/>
      <c r="AP89" s="60"/>
      <c r="AQ89" s="61"/>
      <c r="AR89" s="61"/>
      <c r="AS89" s="62"/>
      <c r="AT89" s="61"/>
      <c r="AV89" s="63"/>
      <c r="AX89" s="63"/>
      <c r="AZ89" s="63"/>
      <c r="BA89" s="63"/>
      <c r="BB89" s="63"/>
      <c r="BC89" s="63"/>
      <c r="BD89" s="63"/>
      <c r="BE89" s="63"/>
      <c r="BG89" s="39"/>
      <c r="BH89" s="54"/>
      <c r="BI89" s="60"/>
      <c r="BJ89" s="61"/>
      <c r="BK89" s="61"/>
      <c r="BL89" s="62"/>
      <c r="BM89" s="61"/>
      <c r="BO89" s="63"/>
      <c r="BQ89" s="63"/>
      <c r="BS89" s="63"/>
      <c r="BT89" s="63"/>
      <c r="BU89" s="63"/>
      <c r="BV89" s="63"/>
      <c r="BW89" s="63"/>
      <c r="BX89" s="63"/>
      <c r="CA89" s="39"/>
      <c r="CB89" s="54"/>
      <c r="CC89" s="60"/>
      <c r="CD89" s="61"/>
      <c r="CE89" s="61"/>
      <c r="CF89" s="62"/>
      <c r="CG89" s="61"/>
      <c r="CI89" s="63"/>
      <c r="CK89" s="63"/>
      <c r="CM89" s="63"/>
      <c r="CN89" s="63"/>
      <c r="CO89" s="63"/>
      <c r="CP89" s="63"/>
      <c r="CQ89" s="63"/>
      <c r="CR89" s="63"/>
      <c r="CS89" s="39"/>
      <c r="CT89" s="54" t="str">
        <f t="shared" si="135"/>
        <v/>
      </c>
      <c r="CU89" s="60" t="str">
        <f t="shared" si="136"/>
        <v/>
      </c>
      <c r="CV89" s="61" t="str">
        <f t="shared" si="52"/>
        <v/>
      </c>
      <c r="CW89" s="61" t="str">
        <f t="shared" si="53"/>
        <v/>
      </c>
      <c r="CX89" s="62" t="str">
        <f t="shared" si="54"/>
        <v/>
      </c>
      <c r="CY89" s="61" t="str">
        <f>IFERROR(IF(CT89="ACC"," ",IF('MAXES+CHART'!$D$16="lbs",MROUND(IF(CT89="SQUAT",'MAXES+CHART'!$D$17*CX89, IF(CT89="BENCH",'MAXES+CHART'!$D$18*CX89, IF(CT89="DEADLIFT",'MAXES+CHART'!$D$19*CX89,))),5),MROUND(IF(CT89="SQUAT",'MAXES+CHART'!$D$17*CX89, IF(CT89="BENCH",'MAXES+CHART'!$D$18*CX89, IF(CT89="DEADLIFT",'MAXES+CHART'!$D$19*CX89,))),2.5))),"")</f>
        <v/>
      </c>
      <c r="DA89" s="63"/>
      <c r="DC89" s="63"/>
      <c r="DE89" s="63"/>
      <c r="DF89" s="63"/>
      <c r="DG89" s="63"/>
      <c r="DH89" s="63"/>
      <c r="DI89" s="63"/>
      <c r="DJ89" s="63"/>
      <c r="DL89" s="39"/>
      <c r="DM89" s="54" t="str">
        <f t="shared" si="137"/>
        <v/>
      </c>
      <c r="DN89" s="60" t="str">
        <f t="shared" si="138"/>
        <v/>
      </c>
      <c r="DO89" s="61" t="str">
        <f t="shared" si="63"/>
        <v/>
      </c>
      <c r="DP89" s="61" t="str">
        <f t="shared" si="64"/>
        <v/>
      </c>
      <c r="DQ89" s="62" t="str">
        <f t="shared" si="65"/>
        <v/>
      </c>
      <c r="DR89" s="61" t="str">
        <f>IFERROR(IF(DM89="ACC"," ",IF('MAXES+CHART'!$D$16="lbs",MROUND(IF(DM89="SQUAT",'MAXES+CHART'!$D$17*DQ89, IF(DM89="BENCH",'MAXES+CHART'!$D$18*DQ89, IF(DM89="DEADLIFT",'MAXES+CHART'!$D$19*DQ89,))),5),MROUND(IF(DM89="SQUAT",'MAXES+CHART'!$D$17*DQ89, IF(DM89="BENCH",'MAXES+CHART'!$D$18*DQ89, IF(DM89="DEADLIFT",'MAXES+CHART'!$D$19*DQ89,))),2.5))),"")</f>
        <v/>
      </c>
      <c r="DT89" s="63"/>
      <c r="DV89" s="63"/>
      <c r="DX89" s="63"/>
      <c r="DY89" s="63"/>
      <c r="DZ89" s="63"/>
      <c r="EA89" s="63"/>
      <c r="EB89" s="63"/>
      <c r="EC89" s="63"/>
      <c r="EE89" s="39"/>
      <c r="EF89" s="54" t="str">
        <f t="shared" si="139"/>
        <v/>
      </c>
      <c r="EG89" s="60" t="str">
        <f t="shared" si="140"/>
        <v/>
      </c>
      <c r="EH89" s="61" t="str">
        <f t="shared" si="125"/>
        <v/>
      </c>
      <c r="EI89" s="61" t="str">
        <f t="shared" si="126"/>
        <v/>
      </c>
      <c r="EJ89" s="62" t="str">
        <f t="shared" si="127"/>
        <v/>
      </c>
      <c r="EK89" s="61" t="str">
        <f>IFERROR(IF(EF89="ACC"," ",IF('MAXES+CHART'!$D$16="lbs",MROUND(IF(EF89="SQUAT",'MAXES+CHART'!$D$17*EJ89, IF(EF89="BENCH",'MAXES+CHART'!$D$18*EJ89, IF(EF89="DEADLIFT",'MAXES+CHART'!$D$19*EJ89,))),5),MROUND(IF(EF89="SQUAT",'MAXES+CHART'!$D$17*EJ89, IF(EF89="BENCH",'MAXES+CHART'!$D$18*EJ89, IF(EF89="DEADLIFT",'MAXES+CHART'!$D$19*EJ89,))),2.5))),"")</f>
        <v/>
      </c>
      <c r="EM89" s="63"/>
      <c r="EO89" s="63"/>
      <c r="EQ89" s="63"/>
      <c r="ER89" s="63"/>
      <c r="ES89" s="63"/>
      <c r="ET89" s="63"/>
      <c r="EU89" s="63"/>
      <c r="EV89" s="63"/>
      <c r="EY89" s="39"/>
      <c r="EZ89" s="54"/>
      <c r="FA89" s="60"/>
      <c r="FB89" s="61"/>
      <c r="FC89" s="61"/>
      <c r="FD89" s="62"/>
      <c r="FE89" s="61"/>
      <c r="FG89" s="127"/>
      <c r="FI89" s="63"/>
      <c r="FK89" s="63"/>
      <c r="FL89" s="63"/>
      <c r="FM89" s="63"/>
      <c r="FN89" s="63"/>
      <c r="FO89" s="63"/>
      <c r="FP89" s="63"/>
      <c r="FQ89" s="39"/>
      <c r="FR89" s="54" t="str">
        <f t="shared" si="142"/>
        <v/>
      </c>
      <c r="FS89" s="60" t="str">
        <f t="shared" si="143"/>
        <v/>
      </c>
      <c r="FT89" s="61" t="str">
        <f t="shared" si="93"/>
        <v/>
      </c>
      <c r="FU89" s="61" t="str">
        <f t="shared" si="94"/>
        <v/>
      </c>
      <c r="FV89" s="62" t="str">
        <f t="shared" si="95"/>
        <v/>
      </c>
      <c r="FW89" s="61" t="str">
        <f>IFERROR(IF(FR89="ACC"," ",IF('MAXES+CHART'!$D$16="lbs",MROUND(IF(FR89="SQUAT",'MAXES+CHART'!$D$17*FV89, IF(FR89="BENCH",'MAXES+CHART'!$D$18*FV89, IF(FR89="DEADLIFT",'MAXES+CHART'!$D$19*FV89,))),5),MROUND(IF(FR89="SQUAT",'MAXES+CHART'!$D$17*FV89, IF(FR89="BENCH",'MAXES+CHART'!$D$18*FV89, IF(FR89="DEADLIFT",'MAXES+CHART'!$D$19*FV89,))),2.5))),"")</f>
        <v/>
      </c>
      <c r="FY89" s="63"/>
      <c r="GA89" s="63"/>
      <c r="GC89" s="63"/>
      <c r="GD89" s="63"/>
      <c r="GE89" s="63"/>
      <c r="GF89" s="63"/>
      <c r="GG89" s="63"/>
      <c r="GH89" s="63"/>
      <c r="GJ89" s="39"/>
      <c r="GK89" s="54" t="str">
        <f t="shared" si="144"/>
        <v/>
      </c>
      <c r="GL89" s="60" t="str">
        <f t="shared" si="145"/>
        <v/>
      </c>
      <c r="GM89" s="61" t="str">
        <f t="shared" si="104"/>
        <v/>
      </c>
      <c r="GN89" s="61" t="str">
        <f t="shared" si="105"/>
        <v/>
      </c>
      <c r="GO89" s="62" t="str">
        <f t="shared" si="106"/>
        <v/>
      </c>
      <c r="GP89" s="61" t="str">
        <f>IFERROR(IF(GK89="ACC"," ",IF('MAXES+CHART'!$D$16="lbs",MROUND(IF(GK89="SQUAT",'MAXES+CHART'!$D$17*GO89, IF(GK89="BENCH",'MAXES+CHART'!$D$18*GO89, IF(GK89="DEADLIFT",'MAXES+CHART'!$D$19*GO89,))),5),MROUND(IF(GK89="SQUAT",'MAXES+CHART'!$D$17*GO89, IF(GK89="BENCH",'MAXES+CHART'!$D$18*GO89, IF(GK89="DEADLIFT",'MAXES+CHART'!$D$19*GO89,))),2.5))),"")</f>
        <v/>
      </c>
      <c r="GR89" s="63"/>
      <c r="GT89" s="63"/>
      <c r="GV89" s="63"/>
      <c r="GW89" s="63"/>
      <c r="GX89" s="63"/>
      <c r="GY89" s="63"/>
      <c r="GZ89" s="63"/>
      <c r="HA89" s="63"/>
      <c r="HC89" s="39"/>
      <c r="HD89" s="54" t="str">
        <f t="shared" si="146"/>
        <v/>
      </c>
      <c r="HE89" s="60" t="str">
        <f t="shared" si="147"/>
        <v/>
      </c>
      <c r="HF89" s="61" t="str">
        <f t="shared" si="115"/>
        <v/>
      </c>
      <c r="HG89" s="61" t="str">
        <f t="shared" si="116"/>
        <v/>
      </c>
      <c r="HH89" s="62" t="str">
        <f t="shared" si="117"/>
        <v/>
      </c>
      <c r="HI89" s="61" t="str">
        <f>IFERROR(IF(HD89="ACC"," ",IF('MAXES+CHART'!$D$16="lbs",MROUND(IF(HD89="SQUAT",'MAXES+CHART'!$D$17*HH89, IF(HD89="BENCH",'MAXES+CHART'!$D$18*HH89, IF(HD89="DEADLIFT",'MAXES+CHART'!$D$19*HH89,))),5),MROUND(IF(HD89="SQUAT",'MAXES+CHART'!$D$17*HH89, IF(HD89="BENCH",'MAXES+CHART'!$D$18*HH89, IF(HD89="DEADLIFT",'MAXES+CHART'!$D$19*HH89,))),2.5))),"")</f>
        <v/>
      </c>
      <c r="HK89" s="63"/>
      <c r="HM89" s="63"/>
      <c r="HO89" s="63"/>
      <c r="HP89" s="63"/>
      <c r="HQ89" s="63"/>
      <c r="HR89" s="63"/>
      <c r="HS89" s="63"/>
      <c r="HT89" s="63"/>
    </row>
    <row r="90" spans="3:228">
      <c r="D90" s="47" t="s">
        <v>18</v>
      </c>
      <c r="O90" s="59"/>
      <c r="P90" s="59"/>
      <c r="Q90" s="59"/>
      <c r="R90" s="59"/>
      <c r="S90" s="59"/>
      <c r="T90" s="59"/>
      <c r="V90" s="47" t="s">
        <v>18</v>
      </c>
      <c r="AG90" s="59"/>
      <c r="AH90" s="59"/>
      <c r="AI90" s="59"/>
      <c r="AJ90" s="59"/>
      <c r="AK90" s="59"/>
      <c r="AL90" s="59"/>
      <c r="AO90" s="47" t="s">
        <v>18</v>
      </c>
      <c r="AZ90" s="59"/>
      <c r="BA90" s="59"/>
      <c r="BB90" s="59"/>
      <c r="BC90" s="59"/>
      <c r="BD90" s="59"/>
      <c r="BE90" s="59"/>
      <c r="BH90" s="47" t="s">
        <v>18</v>
      </c>
      <c r="BS90" s="59"/>
      <c r="BT90" s="59"/>
      <c r="BU90" s="59"/>
      <c r="BV90" s="59"/>
      <c r="BW90" s="59"/>
      <c r="BX90" s="59"/>
      <c r="CB90" s="47" t="s">
        <v>18</v>
      </c>
      <c r="CM90" s="59"/>
      <c r="CN90" s="59"/>
      <c r="CO90" s="59"/>
      <c r="CP90" s="59"/>
      <c r="CQ90" s="59"/>
      <c r="CR90" s="59"/>
      <c r="CT90" s="47" t="str">
        <f t="shared" ref="CT90:CT148" si="456">IF(ISBLANK($CB90),"",$CB90)</f>
        <v>DAY 3</v>
      </c>
      <c r="CU90" s="45" t="str">
        <f t="shared" ref="CU90:CU148" si="457">IF(ISBLANK($CC90),"",$CC90)</f>
        <v/>
      </c>
      <c r="CV90" s="41" t="str">
        <f t="shared" ref="CV90:CV153" si="458">IF(ISBLANK($CD90),"",$CD90)</f>
        <v/>
      </c>
      <c r="CW90" s="41" t="str">
        <f t="shared" ref="CW90:CW153" si="459">IF(ISBLANK($CE90),"",$CE90)</f>
        <v/>
      </c>
      <c r="CX90" s="41" t="str">
        <f t="shared" ref="CX90:CX153" si="460">IF(ISBLANK($CF90),"",$CF90)</f>
        <v/>
      </c>
      <c r="CY90" s="41" t="str">
        <f>IFERROR(IF(CT90="ACC"," ",IF('MAXES+CHART'!$D$16="lbs",MROUND(IF(CT90="SQUAT",'MAXES+CHART'!$D$17*CX90, IF(CT90="BENCH",'MAXES+CHART'!$D$18*CX90, IF(CT90="DEADLIFT",'MAXES+CHART'!$D$19*CX90,))),5),MROUND(IF(CT90="SQUAT",'MAXES+CHART'!$D$17*CX90, IF(CT90="BENCH",'MAXES+CHART'!$D$18*CX90, IF(CT90="DEADLIFT",'MAXES+CHART'!$D$19*CX90,))),2.5))),"")</f>
        <v/>
      </c>
      <c r="DE90" s="59"/>
      <c r="DF90" s="59"/>
      <c r="DG90" s="59"/>
      <c r="DH90" s="59"/>
      <c r="DI90" s="59"/>
      <c r="DJ90" s="59"/>
      <c r="DM90" s="47" t="str">
        <f t="shared" ref="DM90:DM148" si="461">IF(ISBLANK($CB90),"",$CB90)</f>
        <v>DAY 3</v>
      </c>
      <c r="DN90" s="45" t="str">
        <f t="shared" ref="DN90:DN148" si="462">IF(ISBLANK($CC90),"",$CC90)</f>
        <v/>
      </c>
      <c r="DO90" s="41" t="str">
        <f t="shared" ref="DO90:DO153" si="463">IF(ISBLANK($CD90),"",$CD90)</f>
        <v/>
      </c>
      <c r="DP90" s="41" t="str">
        <f t="shared" ref="DP90:DP153" si="464">IF(ISBLANK($CE90),"",$CE90)</f>
        <v/>
      </c>
      <c r="DQ90" s="41" t="str">
        <f t="shared" ref="DQ90:DQ153" si="465">IF(ISBLANK($CF90),"",$CF90)</f>
        <v/>
      </c>
      <c r="DR90" s="41" t="str">
        <f>IFERROR(IF(DM90="ACC"," ",IF('MAXES+CHART'!$D$16="lbs",MROUND(IF(DM90="SQUAT",'MAXES+CHART'!$D$17*DQ90, IF(DM90="BENCH",'MAXES+CHART'!$D$18*DQ90, IF(DM90="DEADLIFT",'MAXES+CHART'!$D$19*DQ90,))),5),MROUND(IF(DM90="SQUAT",'MAXES+CHART'!$D$17*DQ90, IF(DM90="BENCH",'MAXES+CHART'!$D$18*DQ90, IF(DM90="DEADLIFT",'MAXES+CHART'!$D$19*DQ90,))),2.5))),"")</f>
        <v/>
      </c>
      <c r="DX90" s="59"/>
      <c r="DY90" s="59"/>
      <c r="DZ90" s="59"/>
      <c r="EA90" s="59"/>
      <c r="EB90" s="59"/>
      <c r="EC90" s="59"/>
      <c r="EF90" s="47" t="str">
        <f t="shared" ref="EF90:EF148" si="466">IF(ISBLANK($CB90),"",$CB90)</f>
        <v>DAY 3</v>
      </c>
      <c r="EG90" s="45" t="str">
        <f t="shared" ref="EG90:EG148" si="467">IF(ISBLANK($CC90),"",$CC90)</f>
        <v/>
      </c>
      <c r="EH90" s="41" t="str">
        <f t="shared" ref="EH90:EH153" si="468">IF(ISBLANK($CD90),"",$CD90)</f>
        <v/>
      </c>
      <c r="EI90" s="41" t="str">
        <f t="shared" ref="EI90:EI153" si="469">IF(ISBLANK($CE90),"",$CE90)</f>
        <v/>
      </c>
      <c r="EJ90" s="41" t="str">
        <f t="shared" ref="EJ90:EJ153" si="470">IF(ISBLANK($CF90),"",$CF90)</f>
        <v/>
      </c>
      <c r="EK90" s="41" t="str">
        <f>IFERROR(IF(EF90="ACC"," ",IF('MAXES+CHART'!$D$16="lbs",MROUND(IF(EF90="SQUAT",'MAXES+CHART'!$D$17*EJ90, IF(EF90="BENCH",'MAXES+CHART'!$D$18*EJ90, IF(EF90="DEADLIFT",'MAXES+CHART'!$D$19*EJ90,))),5),MROUND(IF(EF90="SQUAT",'MAXES+CHART'!$D$17*EJ90, IF(EF90="BENCH",'MAXES+CHART'!$D$18*EJ90, IF(EF90="DEADLIFT",'MAXES+CHART'!$D$19*EJ90,))),2.5))),"")</f>
        <v/>
      </c>
      <c r="EQ90" s="59"/>
      <c r="ER90" s="59"/>
      <c r="ES90" s="59"/>
      <c r="ET90" s="59"/>
      <c r="EU90" s="59"/>
      <c r="EV90" s="59"/>
      <c r="EZ90" s="47" t="s">
        <v>18</v>
      </c>
      <c r="FG90" s="126"/>
      <c r="FK90" s="59"/>
      <c r="FL90" s="59"/>
      <c r="FM90" s="59"/>
      <c r="FN90" s="59"/>
      <c r="FO90" s="59"/>
      <c r="FP90" s="59"/>
      <c r="FR90" s="47" t="str">
        <f t="shared" ref="FR90:FR148" si="471">IF(ISBLANK($EZ90),"",$EZ90)</f>
        <v>DAY 3</v>
      </c>
      <c r="FS90" s="45" t="str">
        <f t="shared" ref="FS90:FS148" si="472">IF(ISBLANK($FA90),"",$FA90)</f>
        <v/>
      </c>
      <c r="FT90" s="41" t="str">
        <f t="shared" ref="FT90:FT153" si="473">IF(ISBLANK($FB90),"",$FB90)</f>
        <v/>
      </c>
      <c r="FU90" s="41" t="str">
        <f t="shared" ref="FU90:FU153" si="474">IF(ISBLANK($FC90),"",$FC90)</f>
        <v/>
      </c>
      <c r="FV90" s="41" t="str">
        <f t="shared" ref="FV90:FV153" si="475">IF(ISBLANK($FD90),"",$FD90)</f>
        <v/>
      </c>
      <c r="FW90" s="41" t="str">
        <f>IFERROR(IF(FR90="ACC"," ",IF('MAXES+CHART'!$D$16="lbs",MROUND(IF(FR90="SQUAT",'MAXES+CHART'!$D$17*FV90, IF(FR90="BENCH",'MAXES+CHART'!$D$18*FV90, IF(FR90="DEADLIFT",'MAXES+CHART'!$D$19*FV90,))),5),MROUND(IF(FR90="SQUAT",'MAXES+CHART'!$D$17*FV90, IF(FR90="BENCH",'MAXES+CHART'!$D$18*FV90, IF(FR90="DEADLIFT",'MAXES+CHART'!$D$19*FV90,))),2.5))),"")</f>
        <v/>
      </c>
      <c r="GC90" s="59"/>
      <c r="GD90" s="59"/>
      <c r="GE90" s="59"/>
      <c r="GF90" s="59"/>
      <c r="GG90" s="59"/>
      <c r="GH90" s="59"/>
      <c r="GK90" s="47" t="str">
        <f t="shared" ref="GK90:GK148" si="476">IF(ISBLANK($EZ90),"",$EZ90)</f>
        <v>DAY 3</v>
      </c>
      <c r="GL90" s="45" t="str">
        <f t="shared" ref="GL90:GL148" si="477">IF(ISBLANK($FA90),"",$FA90)</f>
        <v/>
      </c>
      <c r="GM90" s="41" t="str">
        <f t="shared" ref="GM90:GM153" si="478">IF(ISBLANK($FB90),"",$FB90)</f>
        <v/>
      </c>
      <c r="GN90" s="41" t="str">
        <f t="shared" ref="GN90:GN153" si="479">IF(ISBLANK($FC90),"",$FC90)</f>
        <v/>
      </c>
      <c r="GO90" s="41" t="str">
        <f t="shared" ref="GO90:GO153" si="480">IF(ISBLANK($FD90),"",$FD90)</f>
        <v/>
      </c>
      <c r="GP90" s="41" t="str">
        <f>IFERROR(IF(GK90="ACC"," ",IF('MAXES+CHART'!$D$16="lbs",MROUND(IF(GK90="SQUAT",'MAXES+CHART'!$D$17*GO90, IF(GK90="BENCH",'MAXES+CHART'!$D$18*GO90, IF(GK90="DEADLIFT",'MAXES+CHART'!$D$19*GO90,))),5),MROUND(IF(GK90="SQUAT",'MAXES+CHART'!$D$17*GO90, IF(GK90="BENCH",'MAXES+CHART'!$D$18*GO90, IF(GK90="DEADLIFT",'MAXES+CHART'!$D$19*GO90,))),2.5))),"")</f>
        <v/>
      </c>
      <c r="GV90" s="59"/>
      <c r="GW90" s="59"/>
      <c r="GX90" s="59"/>
      <c r="GY90" s="59"/>
      <c r="GZ90" s="59"/>
      <c r="HA90" s="59"/>
      <c r="HD90" s="47" t="str">
        <f t="shared" ref="HD90:HD148" si="481">IF(ISBLANK($EZ90),"",$EZ90)</f>
        <v>DAY 3</v>
      </c>
      <c r="HE90" s="45" t="str">
        <f t="shared" ref="HE90:HE148" si="482">IF(ISBLANK($FA90),"",$FA90)</f>
        <v/>
      </c>
      <c r="HF90" s="41" t="str">
        <f t="shared" ref="HF90:HF153" si="483">IF(ISBLANK($FB90),"",$FB90)</f>
        <v/>
      </c>
      <c r="HG90" s="41" t="str">
        <f t="shared" ref="HG90:HG153" si="484">IF(ISBLANK($FC90),"",$FC90)</f>
        <v/>
      </c>
      <c r="HH90" s="41" t="str">
        <f t="shared" ref="HH90:HH153" si="485">IF(ISBLANK($FD90),"",$FD90)</f>
        <v/>
      </c>
      <c r="HI90" s="41" t="str">
        <f>IFERROR(IF(HD90="ACC"," ",IF('MAXES+CHART'!$D$16="lbs",MROUND(IF(HD90="SQUAT",'MAXES+CHART'!$D$17*HH90, IF(HD90="BENCH",'MAXES+CHART'!$D$18*HH90, IF(HD90="DEADLIFT",'MAXES+CHART'!$D$19*HH90,))),5),MROUND(IF(HD90="SQUAT",'MAXES+CHART'!$D$17*HH90, IF(HD90="BENCH",'MAXES+CHART'!$D$18*HH90, IF(HD90="DEADLIFT",'MAXES+CHART'!$D$19*HH90,))),2.5))),"")</f>
        <v/>
      </c>
      <c r="HO90" s="59"/>
      <c r="HP90" s="59"/>
      <c r="HQ90" s="59"/>
      <c r="HR90" s="59"/>
      <c r="HS90" s="59"/>
      <c r="HT90" s="59"/>
    </row>
    <row r="91" spans="3:228" outlineLevel="1">
      <c r="C91" s="39" t="s">
        <v>68</v>
      </c>
      <c r="D91" s="54" t="s">
        <v>12</v>
      </c>
      <c r="E91" s="89" t="s">
        <v>74</v>
      </c>
      <c r="F91" s="85">
        <v>3</v>
      </c>
      <c r="G91" s="76">
        <v>7</v>
      </c>
      <c r="H91" s="77">
        <v>0.69</v>
      </c>
      <c r="I91" s="76">
        <f>IF(D91="ACC"," ",IF('MAXES+CHART'!$D$16="lbs",MROUND(IF(D91="SQUAT",'MAXES+CHART'!$D$17*H91,IF(D91="BENCH",'MAXES+CHART'!$D$18*H91,IF(D91="DEADLIFT",'MAXES+CHART'!$D$19*H91,))),5),IF('MAXES+CHART'!$D$16="kgs",MROUND(IF(D91="SQUAT",'MAXES+CHART'!$D$17*H91,IF(D91="BENCH",'MAXES+CHART'!$D$18*H91,IF(D91="DEADLIFT",'MAXES+CHART'!$D$19*H91,))),2.5))))</f>
        <v>137.5</v>
      </c>
      <c r="J91" s="55"/>
      <c r="K91" s="95"/>
      <c r="M91" s="200"/>
      <c r="O91" s="57">
        <f t="shared" ref="O91:O120" si="486">IF(D91="SQUAT",F91*G91, "")</f>
        <v>21</v>
      </c>
      <c r="P91" s="57">
        <f t="shared" ref="P91:P120" si="487">IF(D91="SQUAT",I91*O91,"")</f>
        <v>2887.5</v>
      </c>
      <c r="Q91" s="57" t="str">
        <f t="shared" ref="Q91:Q120" si="488">IF(D91="BENCH",F91*G91, "")</f>
        <v/>
      </c>
      <c r="R91" s="57" t="str">
        <f t="shared" ref="R91:R120" si="489">IF(D91="BENCH",I91*Q91,"")</f>
        <v/>
      </c>
      <c r="S91" s="57" t="str">
        <f t="shared" ref="S91:S120" si="490">IF(D91="DEADLIFT",F91*G91, "")</f>
        <v/>
      </c>
      <c r="T91" s="57" t="str">
        <f t="shared" ref="T91:T120" si="491">IF(D91="DEADLIFT",I91*S91,"")</f>
        <v/>
      </c>
      <c r="U91" s="39" t="str">
        <f>IF(ISBLANK($C91),"",$C91)</f>
        <v>SQ 2</v>
      </c>
      <c r="V91" s="54" t="str">
        <f>IF(ISBLANK($D91),"",$D91)</f>
        <v>SQUAT</v>
      </c>
      <c r="W91" s="89" t="str">
        <f>IF(ISBLANK($E91),"",$E91)</f>
        <v>Squat</v>
      </c>
      <c r="X91" s="85">
        <v>4</v>
      </c>
      <c r="Y91" s="76">
        <f>IF(ISBLANK($G91),"",$G91)</f>
        <v>7</v>
      </c>
      <c r="Z91" s="77">
        <v>0.71</v>
      </c>
      <c r="AA91" s="76">
        <f>IFERROR(IF(V91="ACC"," ",IF('MAXES+CHART'!$D$16="lbs",MROUND(IF(V91="SQUAT",'MAXES+CHART'!$D$17*Z91, IF(V91="BENCH",'MAXES+CHART'!$D$18*Z91, IF(V91="DEADLIFT",'MAXES+CHART'!$D$19*Z91,))),5),MROUND(IF(V91="SQUAT",'MAXES+CHART'!$D$17*Z91, IF(V91="BENCH",'MAXES+CHART'!$D$18*Z91, IF(V91="DEADLIFT",'MAXES+CHART'!$D$19*Z91,))),2.5))),"")</f>
        <v>142.5</v>
      </c>
      <c r="AB91" s="55"/>
      <c r="AC91" s="95"/>
      <c r="AE91" s="200"/>
      <c r="AG91" s="57">
        <f t="shared" ref="AG91:AG153" si="492">IFERROR(IF(V91="SQUAT",X91*Y91,""),"")</f>
        <v>28</v>
      </c>
      <c r="AH91" s="57">
        <f t="shared" ref="AH91:AH153" si="493">IFERROR(IF(V91="SQUAT",AA91*AG91,""),"")</f>
        <v>3990</v>
      </c>
      <c r="AI91" s="57" t="str">
        <f t="shared" ref="AI91:AI153" si="494">IFERROR(IF(V91="BENCH",X91*Y91, ""),"")</f>
        <v/>
      </c>
      <c r="AJ91" s="57" t="str">
        <f t="shared" ref="AJ91:AJ153" si="495">IFERROR(IF(V91="BENCH",AA91*AI91,""),"")</f>
        <v/>
      </c>
      <c r="AK91" s="57" t="str">
        <f t="shared" ref="AK91:AK153" si="496">IFERROR(IF(V91="DEADLIFT",X91*Y91, ""),"")</f>
        <v/>
      </c>
      <c r="AL91" s="57" t="str">
        <f t="shared" ref="AL91:AL153" si="497">IFERROR(IF(V91="DEADLIFT",AA91*AK91,""),"")</f>
        <v/>
      </c>
      <c r="AN91" s="39" t="str">
        <f>IF(ISBLANK($C91),"",$C91)</f>
        <v>SQ 2</v>
      </c>
      <c r="AO91" s="54" t="str">
        <f>IF(ISBLANK($D91),"",$D91)</f>
        <v>SQUAT</v>
      </c>
      <c r="AP91" s="89" t="str">
        <f>IF(ISBLANK($E91),"",$E91)</f>
        <v>Squat</v>
      </c>
      <c r="AQ91" s="85">
        <v>4</v>
      </c>
      <c r="AR91" s="76">
        <f>IF(ISBLANK($G91),"",$G91)</f>
        <v>7</v>
      </c>
      <c r="AS91" s="77">
        <v>0.74</v>
      </c>
      <c r="AT91" s="76">
        <f>IFERROR(IF(AO91="ACC"," ",IF('MAXES+CHART'!$D$16="lbs",MROUND(IF(AO91="SQUAT",'MAXES+CHART'!$D$17*AS91, IF(AO91="BENCH",'MAXES+CHART'!$D$18*AS91, IF(AO91="DEADLIFT",'MAXES+CHART'!$D$19*AS91,))),5),MROUND(IF(AO91="SQUAT",'MAXES+CHART'!$D$17*AS91, IF(AO91="BENCH",'MAXES+CHART'!$D$18*AS91, IF(AO91="DEADLIFT",'MAXES+CHART'!$D$19*AS91,))),2.5))),"")</f>
        <v>147.5</v>
      </c>
      <c r="AU91" s="55"/>
      <c r="AV91" s="95"/>
      <c r="AX91" s="200"/>
      <c r="AZ91" s="57">
        <f t="shared" ref="AZ91:AZ120" si="498">IFERROR(IF(AO91="SQUAT",AQ91*AR91,""),"")</f>
        <v>28</v>
      </c>
      <c r="BA91" s="57">
        <f t="shared" ref="BA91:BA120" si="499">IFERROR(IF(AO91="SQUAT",AT91*AZ91,""),"")</f>
        <v>4130</v>
      </c>
      <c r="BB91" s="57" t="str">
        <f t="shared" ref="BB91:BB120" si="500">IFERROR(IF(AO91="BENCH",AQ91*AR91, ""),"")</f>
        <v/>
      </c>
      <c r="BC91" s="57" t="str">
        <f t="shared" ref="BC91:BC120" si="501">IFERROR(IF(AO91="BENCH",AT91*BB91,""),"")</f>
        <v/>
      </c>
      <c r="BD91" s="57" t="str">
        <f t="shared" ref="BD91:BD120" si="502">IFERROR(IF(AO91="DEADLIFT",AQ91*AR91, ""),"")</f>
        <v/>
      </c>
      <c r="BE91" s="57" t="str">
        <f t="shared" ref="BE91:BE120" si="503">IFERROR(IF(AO91="DEADLIFT",AT91*BD91,""),"")</f>
        <v/>
      </c>
      <c r="BG91" s="39" t="str">
        <f>IF(ISBLANK($C91),"",$C91)</f>
        <v>SQ 2</v>
      </c>
      <c r="BH91" s="54" t="str">
        <f>IF(ISBLANK($D91),"",$D91)</f>
        <v>SQUAT</v>
      </c>
      <c r="BI91" s="89" t="str">
        <f>IF(ISBLANK($E91),"",$E91)</f>
        <v>Squat</v>
      </c>
      <c r="BJ91" s="85">
        <v>4</v>
      </c>
      <c r="BK91" s="76">
        <f>IF(ISBLANK($G91),"",$G91)</f>
        <v>7</v>
      </c>
      <c r="BL91" s="77">
        <v>0.76</v>
      </c>
      <c r="BM91" s="76">
        <f>IFERROR(IF(BH91="ACC"," ",IF('MAXES+CHART'!$D$16="lbs",MROUND(IF(BH91="SQUAT",'MAXES+CHART'!$D$17*BL91, IF(BH91="BENCH",'MAXES+CHART'!$D$18*BL91, IF(BH91="DEADLIFT",'MAXES+CHART'!$D$19*BL91,))),5),MROUND(IF(BH91="SQUAT",'MAXES+CHART'!$D$17*BL91, IF(BH91="BENCH",'MAXES+CHART'!$D$18*BL91, IF(BH91="DEADLIFT",'MAXES+CHART'!$D$19*BL91,))),2.5))),"")</f>
        <v>152.5</v>
      </c>
      <c r="BN91" s="55"/>
      <c r="BO91" s="95"/>
      <c r="BQ91" s="200"/>
      <c r="BS91" s="57">
        <f t="shared" ref="BS91:BS120" si="504">IFERROR(IF(BH91="SQUAT",BJ91*BK91,""),"")</f>
        <v>28</v>
      </c>
      <c r="BT91" s="57">
        <f t="shared" ref="BT91:BT120" si="505">IFERROR(IF(BH91="SQUAT",BM91*BS91,""),"")</f>
        <v>4270</v>
      </c>
      <c r="BU91" s="57" t="str">
        <f t="shared" ref="BU91:BU120" si="506">IFERROR(IF(BH91="BENCH",BJ91*BK91, ""),"")</f>
        <v/>
      </c>
      <c r="BV91" s="57" t="str">
        <f t="shared" ref="BV91:BV120" si="507">IFERROR(IF(BH91="BENCH",BM91*BU91,""),"")</f>
        <v/>
      </c>
      <c r="BW91" s="57" t="str">
        <f t="shared" ref="BW91:BW120" si="508">IFERROR(IF(BH91="DEADLIFT",BJ91*BK91, ""),"")</f>
        <v/>
      </c>
      <c r="BX91" s="57" t="str">
        <f t="shared" ref="BX91:BX120" si="509">IFERROR(IF(BH91="DEADLIFT",BM91*BW91,""),"")</f>
        <v/>
      </c>
      <c r="CA91" s="39" t="str">
        <f>IF(ISBLANK($C91),"",$C91)</f>
        <v>SQ 2</v>
      </c>
      <c r="CB91" s="54" t="str">
        <f>IF(ISBLANK($D91),"",$D91)</f>
        <v>SQUAT</v>
      </c>
      <c r="CC91" s="89" t="str">
        <f>IF(ISBLANK($E91),"",$E91)</f>
        <v>Squat</v>
      </c>
      <c r="CD91" s="85">
        <v>4</v>
      </c>
      <c r="CE91" s="76">
        <f>IF(ISBLANK($G91),"",$G91)</f>
        <v>7</v>
      </c>
      <c r="CF91" s="77">
        <v>0.78</v>
      </c>
      <c r="CG91" s="76">
        <f>IFERROR(IF(CB91="ACC"," ",IF('MAXES+CHART'!$D$16="lbs",MROUND(IF(CB91="SQUAT",'MAXES+CHART'!$D$17*CF91, IF(CB91="BENCH",'MAXES+CHART'!$D$18*CF91, IF(CB91="DEADLIFT",'MAXES+CHART'!$D$19*CF91,))),5),MROUND(IF(CB91="SQUAT",'MAXES+CHART'!$D$17*CF91, IF(CB91="BENCH",'MAXES+CHART'!$D$18*CF91, IF(CB91="DEADLIFT",'MAXES+CHART'!$D$19*CF91,))),2.5))),"")</f>
        <v>155</v>
      </c>
      <c r="CH91" s="55"/>
      <c r="CI91" s="95"/>
      <c r="CK91" s="200"/>
      <c r="CM91" s="57">
        <f t="shared" ref="CM91:CM120" si="510">IFERROR(IF(CB91="SQUAT",CD91*CE91,""),"")</f>
        <v>28</v>
      </c>
      <c r="CN91" s="57">
        <f t="shared" ref="CN91:CN120" si="511">IFERROR(IF(CB91="SQUAT",CG91*CM91,""),"")</f>
        <v>4340</v>
      </c>
      <c r="CO91" s="57" t="str">
        <f t="shared" ref="CO91:CO120" si="512">IFERROR(IF(CB91="BENCH",CD91*CE91, ""),"")</f>
        <v/>
      </c>
      <c r="CP91" s="57" t="str">
        <f t="shared" ref="CP91:CP120" si="513">IFERROR(IF(CB91="BENCH",CG91*CO91,""),"")</f>
        <v/>
      </c>
      <c r="CQ91" s="57" t="str">
        <f t="shared" ref="CQ91:CQ120" si="514">IFERROR(IF(CB91="DEADLIFT",CD91*CE91, ""),"")</f>
        <v/>
      </c>
      <c r="CR91" s="57" t="str">
        <f t="shared" ref="CR91:CR120" si="515">IFERROR(IF(CB91="DEADLIFT",CG91*CQ91,""),"")</f>
        <v/>
      </c>
      <c r="CS91" s="39" t="str">
        <f>IF(ISBLANK($C91),"",$C91)</f>
        <v>SQ 2</v>
      </c>
      <c r="CT91" s="54" t="str">
        <f t="shared" si="456"/>
        <v>SQUAT</v>
      </c>
      <c r="CU91" s="89" t="str">
        <f t="shared" si="457"/>
        <v>Squat</v>
      </c>
      <c r="CV91" s="85">
        <v>3</v>
      </c>
      <c r="CW91" s="76">
        <v>5</v>
      </c>
      <c r="CX91" s="77">
        <v>0.81</v>
      </c>
      <c r="CY91" s="76">
        <f>IFERROR(IF(CT91="ACC"," ",IF('MAXES+CHART'!$D$16="lbs",MROUND(IF(CT91="SQUAT",'MAXES+CHART'!$D$17*CX91, IF(CT91="BENCH",'MAXES+CHART'!$D$18*CX91, IF(CT91="DEADLIFT",'MAXES+CHART'!$D$19*CX91,))),5),MROUND(IF(CT91="SQUAT",'MAXES+CHART'!$D$17*CX91, IF(CT91="BENCH",'MAXES+CHART'!$D$18*CX91, IF(CT91="DEADLIFT",'MAXES+CHART'!$D$19*CX91,))),2.5))),"")</f>
        <v>162.5</v>
      </c>
      <c r="CZ91" s="55"/>
      <c r="DA91" s="95"/>
      <c r="DC91" s="200"/>
      <c r="DE91" s="57">
        <f t="shared" ref="DE91:DE120" si="516">IFERROR(IF(CT91="SQUAT",CV91*CW91,""),"")</f>
        <v>15</v>
      </c>
      <c r="DF91" s="57">
        <f t="shared" ref="DF91:DF120" si="517">IFERROR(IF(CT91="SQUAT",CY91*DE91,""),"")</f>
        <v>2437.5</v>
      </c>
      <c r="DG91" s="57" t="str">
        <f t="shared" ref="DG91:DG120" si="518">IFERROR(IF(CT91="BENCH",CV91*CW91, ""),"")</f>
        <v/>
      </c>
      <c r="DH91" s="57" t="str">
        <f t="shared" ref="DH91:DH120" si="519">IFERROR(IF(CT91="BENCH",CY91*DG91,""),"")</f>
        <v/>
      </c>
      <c r="DI91" s="57" t="str">
        <f t="shared" ref="DI91:DI120" si="520">IFERROR(IF(CT91="DEADLIFT",CV91*CW91, ""),"")</f>
        <v/>
      </c>
      <c r="DJ91" s="57" t="str">
        <f t="shared" ref="DJ91:DJ120" si="521">IFERROR(IF(CT91="DEADLIFT",CY91*DI91,""),"")</f>
        <v/>
      </c>
      <c r="DL91" s="39" t="str">
        <f>IF(ISBLANK($C91),"",$C91)</f>
        <v>SQ 2</v>
      </c>
      <c r="DM91" s="54" t="str">
        <f t="shared" si="461"/>
        <v>SQUAT</v>
      </c>
      <c r="DN91" s="89" t="str">
        <f t="shared" si="462"/>
        <v>Squat</v>
      </c>
      <c r="DO91" s="85">
        <v>3</v>
      </c>
      <c r="DP91" s="76">
        <v>4</v>
      </c>
      <c r="DQ91" s="77">
        <v>0.84</v>
      </c>
      <c r="DR91" s="76">
        <f>IFERROR(IF(DM91="ACC"," ",IF('MAXES+CHART'!$D$16="lbs",MROUND(IF(DM91="SQUAT",'MAXES+CHART'!$D$17*DQ91, IF(DM91="BENCH",'MAXES+CHART'!$D$18*DQ91, IF(DM91="DEADLIFT",'MAXES+CHART'!$D$19*DQ91,))),5),MROUND(IF(DM91="SQUAT",'MAXES+CHART'!$D$17*DQ91, IF(DM91="BENCH",'MAXES+CHART'!$D$18*DQ91, IF(DM91="DEADLIFT",'MAXES+CHART'!$D$19*DQ91,))),2.5))),"")</f>
        <v>167.5</v>
      </c>
      <c r="DS91" s="55"/>
      <c r="DT91" s="95"/>
      <c r="DV91" s="200"/>
      <c r="DX91" s="57">
        <f t="shared" ref="DX91:DX120" si="522">IFERROR(IF(DM91="SQUAT",DO91*DP91,""),"")</f>
        <v>12</v>
      </c>
      <c r="DY91" s="57">
        <f t="shared" ref="DY91:DY120" si="523">IFERROR(IF(DM91="SQUAT",DR91*DX91,""),"")</f>
        <v>2010</v>
      </c>
      <c r="DZ91" s="57" t="str">
        <f t="shared" ref="DZ91:DZ120" si="524">IFERROR(IF(DM91="BENCH",DO91*DP91, ""),"")</f>
        <v/>
      </c>
      <c r="EA91" s="57" t="str">
        <f t="shared" ref="EA91:EA120" si="525">IFERROR(IF(DM91="BENCH",DR91*DZ91,""),"")</f>
        <v/>
      </c>
      <c r="EB91" s="57" t="str">
        <f t="shared" ref="EB91:EB120" si="526">IFERROR(IF(DM91="DEADLIFT",DO91*DP91, ""),"")</f>
        <v/>
      </c>
      <c r="EC91" s="57" t="str">
        <f t="shared" ref="EC91:EC120" si="527">IFERROR(IF(DM91="DEADLIFT",DR91*EB91,""),"")</f>
        <v/>
      </c>
      <c r="EE91" s="39" t="str">
        <f>IF(ISBLANK($C91),"",$C91)</f>
        <v>SQ 2</v>
      </c>
      <c r="EF91" s="54" t="str">
        <f t="shared" si="466"/>
        <v>SQUAT</v>
      </c>
      <c r="EG91" s="89" t="str">
        <f t="shared" si="467"/>
        <v>Squat</v>
      </c>
      <c r="EH91" s="85">
        <v>3</v>
      </c>
      <c r="EI91" s="76">
        <v>3</v>
      </c>
      <c r="EJ91" s="77">
        <v>0.86</v>
      </c>
      <c r="EK91" s="76">
        <f>IFERROR(IF(EF91="ACC"," ",IF('MAXES+CHART'!$D$16="lbs",MROUND(IF(EF91="SQUAT",'MAXES+CHART'!$D$17*EJ91, IF(EF91="BENCH",'MAXES+CHART'!$D$18*EJ91, IF(EF91="DEADLIFT",'MAXES+CHART'!$D$19*EJ91,))),5),MROUND(IF(EF91="SQUAT",'MAXES+CHART'!$D$17*EJ91, IF(EF91="BENCH",'MAXES+CHART'!$D$18*EJ91, IF(EF91="DEADLIFT",'MAXES+CHART'!$D$19*EJ91,))),2.5))),"")</f>
        <v>172.5</v>
      </c>
      <c r="EL91" s="55"/>
      <c r="EM91" s="95"/>
      <c r="EO91" s="200"/>
      <c r="EQ91" s="57">
        <f t="shared" ref="EQ91:EQ120" si="528">IFERROR(IF(EF91="SQUAT",EH91*EI91,""),"")</f>
        <v>9</v>
      </c>
      <c r="ER91" s="57">
        <f t="shared" ref="ER91:ER120" si="529">IFERROR(IF(EF91="SQUAT",EK91*EQ91,""),"")</f>
        <v>1552.5</v>
      </c>
      <c r="ES91" s="57" t="str">
        <f t="shared" ref="ES91:ES120" si="530">IFERROR(IF(EF91="BENCH",EH91*EI91, ""),"")</f>
        <v/>
      </c>
      <c r="ET91" s="57" t="str">
        <f t="shared" ref="ET91:ET120" si="531">IFERROR(IF(EF91="BENCH",EK91*ES91,""),"")</f>
        <v/>
      </c>
      <c r="EU91" s="57" t="str">
        <f t="shared" ref="EU91:EU120" si="532">IFERROR(IF(EF91="DEADLIFT",EH91*EI91, ""),"")</f>
        <v/>
      </c>
      <c r="EV91" s="57" t="str">
        <f t="shared" ref="EV91:EV120" si="533">IFERROR(IF(EF91="DEADLIFT",EK91*EU91,""),"")</f>
        <v/>
      </c>
      <c r="EY91" s="39"/>
      <c r="EZ91" s="54" t="s">
        <v>14</v>
      </c>
      <c r="FA91" s="89" t="str">
        <f>IF(ISBLANK($E91),"",$E91)</f>
        <v>Squat</v>
      </c>
      <c r="FB91" s="85"/>
      <c r="FC91" s="76"/>
      <c r="FD91" s="77">
        <f>IF(ISBLANK($H91),"",$H91)</f>
        <v>0.69</v>
      </c>
      <c r="FE91" s="76" t="str">
        <f>IFERROR(IF(EZ91="ACC"," ",IF('MAXES+CHART'!$D$16="lbs",MROUND(IF(EZ91="SQUAT",'MAXES+CHART'!$D$17*FD91, IF(EZ91="BENCH",'MAXES+CHART'!$D$18*FD91, IF(EZ91="DEADLIFT",'MAXES+CHART'!$D$19*FD91,))),5),MROUND(IF(EZ91="SQUAT",'MAXES+CHART'!$D$17*FD91, IF(EZ91="BENCH",'MAXES+CHART'!$D$18*FD91, IF(EZ91="DEADLIFT",'MAXES+CHART'!$D$19*FD91,))),2.5))),"")</f>
        <v xml:space="preserve"> </v>
      </c>
      <c r="FF91" s="55"/>
      <c r="FG91" s="124"/>
      <c r="FI91" s="206"/>
      <c r="FK91" s="57" t="str">
        <f t="shared" ref="FK91:FK120" si="534">IFERROR(IF(EZ91="SQUAT",FB91*FC91,""),"")</f>
        <v/>
      </c>
      <c r="FL91" s="57" t="str">
        <f t="shared" ref="FL91:FL120" si="535">IFERROR(IF(EZ91="SQUAT",FE91*FK91,""),"")</f>
        <v/>
      </c>
      <c r="FM91" s="57" t="str">
        <f t="shared" ref="FM91:FM120" si="536">IFERROR(IF(EZ91="BENCH",FB91*FC91, ""),"")</f>
        <v/>
      </c>
      <c r="FN91" s="57" t="str">
        <f t="shared" ref="FN91:FN120" si="537">IFERROR(IF(EZ91="BENCH",FE91*FM91,""),"")</f>
        <v/>
      </c>
      <c r="FO91" s="57" t="str">
        <f t="shared" ref="FO91:FO120" si="538">IFERROR(IF(EZ91="DEADLIFT",FB91*FC91, ""),"")</f>
        <v/>
      </c>
      <c r="FP91" s="57" t="str">
        <f t="shared" ref="FP91:FP120" si="539">IFERROR(IF(EZ91="DEADLIFT",FE91*FO91,""),"")</f>
        <v/>
      </c>
      <c r="FQ91" s="39" t="str">
        <f>IF(ISBLANK($C91),"",$C91)</f>
        <v>SQ 2</v>
      </c>
      <c r="FR91" s="54" t="str">
        <f t="shared" si="471"/>
        <v>ACC</v>
      </c>
      <c r="FS91" s="89" t="str">
        <f t="shared" si="472"/>
        <v>Squat</v>
      </c>
      <c r="FT91" s="85" t="str">
        <f t="shared" si="473"/>
        <v/>
      </c>
      <c r="FU91" s="76" t="str">
        <f t="shared" si="474"/>
        <v/>
      </c>
      <c r="FV91" s="77">
        <f t="shared" si="475"/>
        <v>0.69</v>
      </c>
      <c r="FW91" s="76" t="str">
        <f>IFERROR(IF(FR91="ACC"," ",IF('MAXES+CHART'!$D$16="lbs",MROUND(IF(FR91="SQUAT",'MAXES+CHART'!$D$17*FV91, IF(FR91="BENCH",'MAXES+CHART'!$D$18*FV91, IF(FR91="DEADLIFT",'MAXES+CHART'!$D$19*FV91,))),5),MROUND(IF(FR91="SQUAT",'MAXES+CHART'!$D$17*FV91, IF(FR91="BENCH",'MAXES+CHART'!$D$18*FV91, IF(FR91="DEADLIFT",'MAXES+CHART'!$D$19*FV91,))),2.5))),"")</f>
        <v xml:space="preserve"> </v>
      </c>
      <c r="FX91" s="55"/>
      <c r="FY91" s="95"/>
      <c r="GA91" s="200"/>
      <c r="GC91" s="57" t="str">
        <f t="shared" ref="GC91:GC120" si="540">IFERROR(IF(FR91="SQUAT",FT91*FU91,""),"")</f>
        <v/>
      </c>
      <c r="GD91" s="57" t="str">
        <f t="shared" ref="GD91:GD120" si="541">IFERROR(IF(FR91="SQUAT",FW91*GC91,""),"")</f>
        <v/>
      </c>
      <c r="GE91" s="57" t="str">
        <f t="shared" ref="GE91:GE120" si="542">IFERROR(IF(FR91="BENCH",FT91*FU91, ""),"")</f>
        <v/>
      </c>
      <c r="GF91" s="57" t="str">
        <f t="shared" ref="GF91:GF120" si="543">IFERROR(IF(FR91="BENCH",FW91*GE91,""),"")</f>
        <v/>
      </c>
      <c r="GG91" s="57" t="str">
        <f t="shared" ref="GG91:GG120" si="544">IFERROR(IF(FR91="DEADLIFT",FT91*FU91, ""),"")</f>
        <v/>
      </c>
      <c r="GH91" s="57" t="str">
        <f t="shared" ref="GH91:GH120" si="545">IFERROR(IF(FR91="DEADLIFT",FW91*GG91,""),"")</f>
        <v/>
      </c>
      <c r="GJ91" s="39" t="str">
        <f>IF(ISBLANK($C91),"",$C91)</f>
        <v>SQ 2</v>
      </c>
      <c r="GK91" s="54" t="str">
        <f t="shared" si="476"/>
        <v>ACC</v>
      </c>
      <c r="GL91" s="89" t="str">
        <f t="shared" si="477"/>
        <v>Squat</v>
      </c>
      <c r="GM91" s="85" t="str">
        <f t="shared" si="478"/>
        <v/>
      </c>
      <c r="GN91" s="76" t="str">
        <f t="shared" si="479"/>
        <v/>
      </c>
      <c r="GO91" s="77">
        <f t="shared" si="480"/>
        <v>0.69</v>
      </c>
      <c r="GP91" s="76" t="str">
        <f>IFERROR(IF(GK91="ACC"," ",IF('MAXES+CHART'!$D$16="lbs",MROUND(IF(GK91="SQUAT",'MAXES+CHART'!$D$17*GO91, IF(GK91="BENCH",'MAXES+CHART'!$D$18*GO91, IF(GK91="DEADLIFT",'MAXES+CHART'!$D$19*GO91,))),5),MROUND(IF(GK91="SQUAT",'MAXES+CHART'!$D$17*GO91, IF(GK91="BENCH",'MAXES+CHART'!$D$18*GO91, IF(GK91="DEADLIFT",'MAXES+CHART'!$D$19*GO91,))),2.5))),"")</f>
        <v xml:space="preserve"> </v>
      </c>
      <c r="GQ91" s="55"/>
      <c r="GR91" s="95"/>
      <c r="GT91" s="200"/>
      <c r="GV91" s="57" t="str">
        <f t="shared" ref="GV91:GV120" si="546">IFERROR(IF(GK91="SQUAT",GM91*GN91,""),"")</f>
        <v/>
      </c>
      <c r="GW91" s="57" t="str">
        <f t="shared" ref="GW91:GW120" si="547">IFERROR(IF(GK91="SQUAT",GP91*GV91,""),"")</f>
        <v/>
      </c>
      <c r="GX91" s="57" t="str">
        <f t="shared" ref="GX91:GX120" si="548">IFERROR(IF(GK91="BENCH",GM91*GN91, ""),"")</f>
        <v/>
      </c>
      <c r="GY91" s="57" t="str">
        <f t="shared" ref="GY91:GY120" si="549">IFERROR(IF(GK91="BENCH",GP91*GX91,""),"")</f>
        <v/>
      </c>
      <c r="GZ91" s="57" t="str">
        <f t="shared" ref="GZ91:GZ120" si="550">IFERROR(IF(GK91="DEADLIFT",GM91*GN91, ""),"")</f>
        <v/>
      </c>
      <c r="HA91" s="57" t="str">
        <f t="shared" ref="HA91:HA120" si="551">IFERROR(IF(GK91="DEADLIFT",GP91*GZ91,""),"")</f>
        <v/>
      </c>
      <c r="HC91" s="39" t="str">
        <f>IF(ISBLANK($C91),"",$C91)</f>
        <v>SQ 2</v>
      </c>
      <c r="HD91" s="54" t="str">
        <f t="shared" si="481"/>
        <v>ACC</v>
      </c>
      <c r="HE91" s="89" t="str">
        <f t="shared" si="482"/>
        <v>Squat</v>
      </c>
      <c r="HF91" s="85" t="str">
        <f t="shared" si="483"/>
        <v/>
      </c>
      <c r="HG91" s="76" t="str">
        <f t="shared" si="484"/>
        <v/>
      </c>
      <c r="HH91" s="77">
        <f t="shared" si="485"/>
        <v>0.69</v>
      </c>
      <c r="HI91" s="76" t="str">
        <f>IFERROR(IF(HD91="ACC"," ",IF('MAXES+CHART'!$D$16="lbs",MROUND(IF(HD91="SQUAT",'MAXES+CHART'!$D$17*HH91, IF(HD91="BENCH",'MAXES+CHART'!$D$18*HH91, IF(HD91="DEADLIFT",'MAXES+CHART'!$D$19*HH91,))),5),MROUND(IF(HD91="SQUAT",'MAXES+CHART'!$D$17*HH91, IF(HD91="BENCH",'MAXES+CHART'!$D$18*HH91, IF(HD91="DEADLIFT",'MAXES+CHART'!$D$19*HH91,))),2.5))),"")</f>
        <v xml:space="preserve"> </v>
      </c>
      <c r="HJ91" s="55"/>
      <c r="HK91" s="95"/>
      <c r="HM91" s="200"/>
      <c r="HO91" s="57" t="str">
        <f t="shared" ref="HO91:HO120" si="552">IFERROR(IF(HD91="SQUAT",HF91*HG91,""),"")</f>
        <v/>
      </c>
      <c r="HP91" s="57" t="str">
        <f t="shared" ref="HP91:HP120" si="553">IFERROR(IF(HD91="SQUAT",HI91*HO91,""),"")</f>
        <v/>
      </c>
      <c r="HQ91" s="57" t="str">
        <f t="shared" ref="HQ91:HQ120" si="554">IFERROR(IF(HD91="BENCH",HF91*HG91, ""),"")</f>
        <v/>
      </c>
      <c r="HR91" s="57" t="str">
        <f t="shared" ref="HR91:HR120" si="555">IFERROR(IF(HD91="BENCH",HI91*HQ91,""),"")</f>
        <v/>
      </c>
      <c r="HS91" s="57" t="str">
        <f t="shared" ref="HS91:HS120" si="556">IFERROR(IF(HD91="DEADLIFT",HF91*HG91, ""),"")</f>
        <v/>
      </c>
      <c r="HT91" s="57" t="str">
        <f t="shared" ref="HT91:HT120" si="557">IFERROR(IF(HD91="DEADLIFT",HI91*HS91,""),"")</f>
        <v/>
      </c>
    </row>
    <row r="92" spans="3:228" hidden="1" outlineLevel="2">
      <c r="C92" s="39"/>
      <c r="D92" s="58" t="str">
        <f>$D$91</f>
        <v>SQUAT</v>
      </c>
      <c r="E92" s="90" t="str">
        <f>$E91</f>
        <v>Squat</v>
      </c>
      <c r="F92" s="86"/>
      <c r="G92" s="78"/>
      <c r="H92" s="79"/>
      <c r="I92" s="78">
        <f>IF(D92="ACC"," ",IF('MAXES+CHART'!$D$16="lbs",MROUND(IF(D92="SQUAT",'MAXES+CHART'!$D$17*H92, IF(D92="BENCH",'MAXES+CHART'!$D$18*H92, IF(D92="DEADLIFT",'MAXES+CHART'!$D$19*H92,))),5),MROUND(IF(D92="SQUAT",'MAXES+CHART'!$D$17*H92, IF(D92="BENCH",'MAXES+CHART'!$D$18*H92, IF(D92="DEADLIFT",'MAXES+CHART'!$D$19*H92,))),2.5)))</f>
        <v>0</v>
      </c>
      <c r="J92" s="55"/>
      <c r="K92" s="95"/>
      <c r="M92" s="201"/>
      <c r="O92" s="57">
        <f t="shared" si="486"/>
        <v>0</v>
      </c>
      <c r="P92" s="57">
        <f t="shared" si="487"/>
        <v>0</v>
      </c>
      <c r="Q92" s="57" t="str">
        <f t="shared" si="488"/>
        <v/>
      </c>
      <c r="R92" s="57" t="str">
        <f t="shared" si="489"/>
        <v/>
      </c>
      <c r="S92" s="57" t="str">
        <f t="shared" si="490"/>
        <v/>
      </c>
      <c r="T92" s="57" t="str">
        <f t="shared" si="491"/>
        <v/>
      </c>
      <c r="U92" s="39"/>
      <c r="V92" s="58" t="str">
        <f>$V$91</f>
        <v>SQUAT</v>
      </c>
      <c r="W92" s="90" t="str">
        <f t="shared" ref="W92:W96" si="558">$W$91</f>
        <v>Squat</v>
      </c>
      <c r="X92" s="86" t="str">
        <f t="shared" ref="X92:X120" si="559">IF(ISBLANK($F92),"",$F92)</f>
        <v/>
      </c>
      <c r="Y92" s="78" t="str">
        <f t="shared" ref="Y92:Y120" si="560">IF(ISBLANK($G92),"",$G92)</f>
        <v/>
      </c>
      <c r="Z92" s="79" t="str">
        <f t="shared" ref="Z92:Z120" si="561">IF(ISBLANK($H92),"",$H92)</f>
        <v/>
      </c>
      <c r="AA92" s="78" t="str">
        <f>IFERROR(IF(V92="ACC"," ",IF('MAXES+CHART'!$D$16="lbs",MROUND(IF(V92="SQUAT",'MAXES+CHART'!$D$17*Z92, IF(V92="BENCH",'MAXES+CHART'!$D$18*Z92, IF(V92="DEADLIFT",'MAXES+CHART'!$D$19*Z92,))),5),MROUND(IF(V92="SQUAT",'MAXES+CHART'!$D$17*Z92, IF(V92="BENCH",'MAXES+CHART'!$D$18*Z92, IF(V92="DEADLIFT",'MAXES+CHART'!$D$19*Z92,))),2.5))),"")</f>
        <v/>
      </c>
      <c r="AB92" s="55"/>
      <c r="AC92" s="95"/>
      <c r="AE92" s="201"/>
      <c r="AG92" s="57" t="str">
        <f t="shared" si="492"/>
        <v/>
      </c>
      <c r="AH92" s="57" t="str">
        <f t="shared" si="493"/>
        <v/>
      </c>
      <c r="AI92" s="57" t="str">
        <f t="shared" si="494"/>
        <v/>
      </c>
      <c r="AJ92" s="57" t="str">
        <f t="shared" si="495"/>
        <v/>
      </c>
      <c r="AK92" s="57" t="str">
        <f t="shared" si="496"/>
        <v/>
      </c>
      <c r="AL92" s="57" t="str">
        <f t="shared" si="497"/>
        <v/>
      </c>
      <c r="AN92" s="39"/>
      <c r="AO92" s="58" t="str">
        <f t="shared" ref="AO92:AO96" si="562">$AO$91</f>
        <v>SQUAT</v>
      </c>
      <c r="AP92" s="90" t="str">
        <f t="shared" ref="AP92:AP96" si="563">$AP$91</f>
        <v>Squat</v>
      </c>
      <c r="AQ92" s="86" t="str">
        <f t="shared" ref="AQ92:AQ120" si="564">IF(ISBLANK($F92),"",$F92)</f>
        <v/>
      </c>
      <c r="AR92" s="78" t="str">
        <f t="shared" ref="AR92:AR120" si="565">IF(ISBLANK($G92),"",$G92)</f>
        <v/>
      </c>
      <c r="AS92" s="79" t="str">
        <f t="shared" ref="AS92:AS120" si="566">IF(ISBLANK($H92),"",$H92)</f>
        <v/>
      </c>
      <c r="AT92" s="78" t="str">
        <f>IFERROR(IF(AO92="ACC"," ",IF('MAXES+CHART'!$D$16="lbs",MROUND(IF(AO92="SQUAT",'MAXES+CHART'!$D$17*AS92, IF(AO92="BENCH",'MAXES+CHART'!$D$18*AS92, IF(AO92="DEADLIFT",'MAXES+CHART'!$D$19*AS92,))),5),MROUND(IF(AO92="SQUAT",'MAXES+CHART'!$D$17*AS92, IF(AO92="BENCH",'MAXES+CHART'!$D$18*AS92, IF(AO92="DEADLIFT",'MAXES+CHART'!$D$19*AS92,))),2.5))),"")</f>
        <v/>
      </c>
      <c r="AU92" s="55"/>
      <c r="AV92" s="95"/>
      <c r="AX92" s="201"/>
      <c r="AZ92" s="57" t="str">
        <f t="shared" si="498"/>
        <v/>
      </c>
      <c r="BA92" s="57" t="str">
        <f t="shared" si="499"/>
        <v/>
      </c>
      <c r="BB92" s="57" t="str">
        <f t="shared" si="500"/>
        <v/>
      </c>
      <c r="BC92" s="57" t="str">
        <f t="shared" si="501"/>
        <v/>
      </c>
      <c r="BD92" s="57" t="str">
        <f t="shared" si="502"/>
        <v/>
      </c>
      <c r="BE92" s="57" t="str">
        <f t="shared" si="503"/>
        <v/>
      </c>
      <c r="BG92" s="39"/>
      <c r="BH92" s="58" t="str">
        <f t="shared" ref="BH92:BH96" si="567">$BH$91</f>
        <v>SQUAT</v>
      </c>
      <c r="BI92" s="90" t="str">
        <f t="shared" ref="BI92:BI96" si="568">$BI$91</f>
        <v>Squat</v>
      </c>
      <c r="BJ92" s="86" t="str">
        <f t="shared" ref="BJ92:BJ120" si="569">IF(ISBLANK($F92),"",$F92)</f>
        <v/>
      </c>
      <c r="BK92" s="78" t="str">
        <f t="shared" ref="BK92:BK120" si="570">IF(ISBLANK($G92),"",$G92)</f>
        <v/>
      </c>
      <c r="BL92" s="79" t="str">
        <f t="shared" ref="BL92:BL120" si="571">IF(ISBLANK($H92),"",$H92)</f>
        <v/>
      </c>
      <c r="BM92" s="78" t="str">
        <f>IFERROR(IF(BH92="ACC"," ",IF('MAXES+CHART'!$D$16="lbs",MROUND(IF(BH92="SQUAT",'MAXES+CHART'!$D$17*BL92, IF(BH92="BENCH",'MAXES+CHART'!$D$18*BL92, IF(BH92="DEADLIFT",'MAXES+CHART'!$D$19*BL92,))),5),MROUND(IF(BH92="SQUAT",'MAXES+CHART'!$D$17*BL92, IF(BH92="BENCH",'MAXES+CHART'!$D$18*BL92, IF(BH92="DEADLIFT",'MAXES+CHART'!$D$19*BL92,))),2.5))),"")</f>
        <v/>
      </c>
      <c r="BN92" s="55"/>
      <c r="BO92" s="95"/>
      <c r="BQ92" s="201"/>
      <c r="BS92" s="57" t="str">
        <f t="shared" si="504"/>
        <v/>
      </c>
      <c r="BT92" s="57" t="str">
        <f t="shared" si="505"/>
        <v/>
      </c>
      <c r="BU92" s="57" t="str">
        <f t="shared" si="506"/>
        <v/>
      </c>
      <c r="BV92" s="57" t="str">
        <f t="shared" si="507"/>
        <v/>
      </c>
      <c r="BW92" s="57" t="str">
        <f t="shared" si="508"/>
        <v/>
      </c>
      <c r="BX92" s="57" t="str">
        <f t="shared" si="509"/>
        <v/>
      </c>
      <c r="CA92" s="39"/>
      <c r="CB92" s="58" t="str">
        <f t="shared" ref="CB92:CB96" si="572">$CB$91</f>
        <v>SQUAT</v>
      </c>
      <c r="CC92" s="90" t="str">
        <f t="shared" ref="CC92:CC96" si="573">$CC$91</f>
        <v>Squat</v>
      </c>
      <c r="CD92" s="86" t="str">
        <f t="shared" ref="CD92:CD120" si="574">IF(ISBLANK($F92),"",$F92)</f>
        <v/>
      </c>
      <c r="CE92" s="78" t="str">
        <f t="shared" ref="CE92:CE120" si="575">IF(ISBLANK($G92),"",$G92)</f>
        <v/>
      </c>
      <c r="CF92" s="79" t="str">
        <f t="shared" ref="CF92:CF120" si="576">IF(ISBLANK($H92),"",$H92)</f>
        <v/>
      </c>
      <c r="CG92" s="78" t="str">
        <f>IFERROR(IF(CB92="ACC"," ",IF('MAXES+CHART'!$D$16="lbs",MROUND(IF(CB92="SQUAT",'MAXES+CHART'!$D$17*CF92, IF(CB92="BENCH",'MAXES+CHART'!$D$18*CF92, IF(CB92="DEADLIFT",'MAXES+CHART'!$D$19*CF92,))),5),MROUND(IF(CB92="SQUAT",'MAXES+CHART'!$D$17*CF92, IF(CB92="BENCH",'MAXES+CHART'!$D$18*CF92, IF(CB92="DEADLIFT",'MAXES+CHART'!$D$19*CF92,))),2.5))),"")</f>
        <v/>
      </c>
      <c r="CH92" s="55"/>
      <c r="CI92" s="95"/>
      <c r="CK92" s="201"/>
      <c r="CM92" s="57" t="str">
        <f t="shared" si="510"/>
        <v/>
      </c>
      <c r="CN92" s="57" t="str">
        <f t="shared" si="511"/>
        <v/>
      </c>
      <c r="CO92" s="57" t="str">
        <f t="shared" si="512"/>
        <v/>
      </c>
      <c r="CP92" s="57" t="str">
        <f t="shared" si="513"/>
        <v/>
      </c>
      <c r="CQ92" s="57" t="str">
        <f t="shared" si="514"/>
        <v/>
      </c>
      <c r="CR92" s="57" t="str">
        <f t="shared" si="515"/>
        <v/>
      </c>
      <c r="CS92" s="39"/>
      <c r="CT92" s="58" t="str">
        <f t="shared" ref="CT92:CT96" si="577">$CT$91</f>
        <v>SQUAT</v>
      </c>
      <c r="CU92" s="90" t="str">
        <f t="shared" ref="CU92:CU96" si="578">$CU$91</f>
        <v>Squat</v>
      </c>
      <c r="CV92" s="86" t="str">
        <f t="shared" si="458"/>
        <v/>
      </c>
      <c r="CW92" s="78" t="str">
        <f t="shared" si="459"/>
        <v/>
      </c>
      <c r="CX92" s="79" t="str">
        <f t="shared" si="460"/>
        <v/>
      </c>
      <c r="CY92" s="78" t="str">
        <f>IFERROR(IF(CT92="ACC"," ",IF('MAXES+CHART'!$D$16="lbs",MROUND(IF(CT92="SQUAT",'MAXES+CHART'!$D$17*CX92, IF(CT92="BENCH",'MAXES+CHART'!$D$18*CX92, IF(CT92="DEADLIFT",'MAXES+CHART'!$D$19*CX92,))),5),MROUND(IF(CT92="SQUAT",'MAXES+CHART'!$D$17*CX92, IF(CT92="BENCH",'MAXES+CHART'!$D$18*CX92, IF(CT92="DEADLIFT",'MAXES+CHART'!$D$19*CX92,))),2.5))),"")</f>
        <v/>
      </c>
      <c r="CZ92" s="55"/>
      <c r="DA92" s="95"/>
      <c r="DC92" s="201"/>
      <c r="DE92" s="57" t="str">
        <f t="shared" si="516"/>
        <v/>
      </c>
      <c r="DF92" s="57" t="str">
        <f t="shared" si="517"/>
        <v/>
      </c>
      <c r="DG92" s="57" t="str">
        <f t="shared" si="518"/>
        <v/>
      </c>
      <c r="DH92" s="57" t="str">
        <f t="shared" si="519"/>
        <v/>
      </c>
      <c r="DI92" s="57" t="str">
        <f t="shared" si="520"/>
        <v/>
      </c>
      <c r="DJ92" s="57" t="str">
        <f t="shared" si="521"/>
        <v/>
      </c>
      <c r="DL92" s="39"/>
      <c r="DM92" s="58" t="str">
        <f t="shared" ref="DM92:DM96" si="579">$DM$91</f>
        <v>SQUAT</v>
      </c>
      <c r="DN92" s="90" t="str">
        <f t="shared" ref="DN92:DN96" si="580">$DN$91</f>
        <v>Squat</v>
      </c>
      <c r="DO92" s="86" t="str">
        <f t="shared" si="463"/>
        <v/>
      </c>
      <c r="DP92" s="78" t="str">
        <f t="shared" si="464"/>
        <v/>
      </c>
      <c r="DQ92" s="79" t="str">
        <f t="shared" si="465"/>
        <v/>
      </c>
      <c r="DR92" s="78" t="str">
        <f>IFERROR(IF(DM92="ACC"," ",IF('MAXES+CHART'!$D$16="lbs",MROUND(IF(DM92="SQUAT",'MAXES+CHART'!$D$17*DQ92, IF(DM92="BENCH",'MAXES+CHART'!$D$18*DQ92, IF(DM92="DEADLIFT",'MAXES+CHART'!$D$19*DQ92,))),5),MROUND(IF(DM92="SQUAT",'MAXES+CHART'!$D$17*DQ92, IF(DM92="BENCH",'MAXES+CHART'!$D$18*DQ92, IF(DM92="DEADLIFT",'MAXES+CHART'!$D$19*DQ92,))),2.5))),"")</f>
        <v/>
      </c>
      <c r="DS92" s="55"/>
      <c r="DT92" s="95"/>
      <c r="DV92" s="201"/>
      <c r="DX92" s="57" t="str">
        <f t="shared" si="522"/>
        <v/>
      </c>
      <c r="DY92" s="57" t="str">
        <f t="shared" si="523"/>
        <v/>
      </c>
      <c r="DZ92" s="57" t="str">
        <f t="shared" si="524"/>
        <v/>
      </c>
      <c r="EA92" s="57" t="str">
        <f t="shared" si="525"/>
        <v/>
      </c>
      <c r="EB92" s="57" t="str">
        <f t="shared" si="526"/>
        <v/>
      </c>
      <c r="EC92" s="57" t="str">
        <f t="shared" si="527"/>
        <v/>
      </c>
      <c r="EE92" s="39"/>
      <c r="EF92" s="58" t="str">
        <f t="shared" ref="EF92:EF96" si="581">$EF$91</f>
        <v>SQUAT</v>
      </c>
      <c r="EG92" s="90" t="str">
        <f t="shared" ref="EG92:EG96" si="582">$EG$91</f>
        <v>Squat</v>
      </c>
      <c r="EH92" s="86" t="str">
        <f t="shared" si="468"/>
        <v/>
      </c>
      <c r="EI92" s="78" t="str">
        <f t="shared" si="469"/>
        <v/>
      </c>
      <c r="EJ92" s="79" t="str">
        <f t="shared" si="470"/>
        <v/>
      </c>
      <c r="EK92" s="78" t="str">
        <f>IFERROR(IF(EF92="ACC"," ",IF('MAXES+CHART'!$D$16="lbs",MROUND(IF(EF92="SQUAT",'MAXES+CHART'!$D$17*EJ92, IF(EF92="BENCH",'MAXES+CHART'!$D$18*EJ92, IF(EF92="DEADLIFT",'MAXES+CHART'!$D$19*EJ92,))),5),MROUND(IF(EF92="SQUAT",'MAXES+CHART'!$D$17*EJ92, IF(EF92="BENCH",'MAXES+CHART'!$D$18*EJ92, IF(EF92="DEADLIFT",'MAXES+CHART'!$D$19*EJ92,))),2.5))),"")</f>
        <v/>
      </c>
      <c r="EL92" s="55"/>
      <c r="EM92" s="95"/>
      <c r="EO92" s="201"/>
      <c r="EQ92" s="57" t="str">
        <f t="shared" si="528"/>
        <v/>
      </c>
      <c r="ER92" s="57" t="str">
        <f t="shared" si="529"/>
        <v/>
      </c>
      <c r="ES92" s="57" t="str">
        <f t="shared" si="530"/>
        <v/>
      </c>
      <c r="ET92" s="57" t="str">
        <f t="shared" si="531"/>
        <v/>
      </c>
      <c r="EU92" s="57" t="str">
        <f t="shared" si="532"/>
        <v/>
      </c>
      <c r="EV92" s="57" t="str">
        <f t="shared" si="533"/>
        <v/>
      </c>
      <c r="EY92" s="39"/>
      <c r="EZ92" s="58" t="str">
        <f t="shared" ref="EZ92:EZ96" si="583">$EZ$91</f>
        <v>ACC</v>
      </c>
      <c r="FA92" s="90" t="str">
        <f t="shared" ref="FA92:FA96" si="584">$FA$91</f>
        <v>Squat</v>
      </c>
      <c r="FB92" s="86" t="str">
        <f t="shared" ref="FB92:FB120" si="585">IF(ISBLANK($F92),"",$F92)</f>
        <v/>
      </c>
      <c r="FC92" s="78" t="str">
        <f t="shared" ref="FC92:FC120" si="586">IF(ISBLANK($G92),"",$G92)</f>
        <v/>
      </c>
      <c r="FD92" s="79" t="str">
        <f t="shared" ref="FD92:FD120" si="587">IF(ISBLANK($H92),"",$H92)</f>
        <v/>
      </c>
      <c r="FE92" s="78" t="str">
        <f>IFERROR(IF(EZ92="ACC"," ",IF('MAXES+CHART'!$D$16="lbs",MROUND(IF(EZ92="SQUAT",'MAXES+CHART'!$D$17*FD92, IF(EZ92="BENCH",'MAXES+CHART'!$D$18*FD92, IF(EZ92="DEADLIFT",'MAXES+CHART'!$D$19*FD92,))),5),MROUND(IF(EZ92="SQUAT",'MAXES+CHART'!$D$17*FD92, IF(EZ92="BENCH",'MAXES+CHART'!$D$18*FD92, IF(EZ92="DEADLIFT",'MAXES+CHART'!$D$19*FD92,))),2.5))),"")</f>
        <v xml:space="preserve"> </v>
      </c>
      <c r="FF92" s="55"/>
      <c r="FG92" s="124"/>
      <c r="FI92" s="207"/>
      <c r="FK92" s="57" t="str">
        <f t="shared" si="534"/>
        <v/>
      </c>
      <c r="FL92" s="57" t="str">
        <f t="shared" si="535"/>
        <v/>
      </c>
      <c r="FM92" s="57" t="str">
        <f t="shared" si="536"/>
        <v/>
      </c>
      <c r="FN92" s="57" t="str">
        <f t="shared" si="537"/>
        <v/>
      </c>
      <c r="FO92" s="57" t="str">
        <f t="shared" si="538"/>
        <v/>
      </c>
      <c r="FP92" s="57" t="str">
        <f t="shared" si="539"/>
        <v/>
      </c>
      <c r="FQ92" s="39"/>
      <c r="FR92" s="58" t="str">
        <f t="shared" ref="FR92:FR96" si="588">$FR$91</f>
        <v>ACC</v>
      </c>
      <c r="FS92" s="90" t="str">
        <f t="shared" ref="FS92:FS96" si="589">$FS$91</f>
        <v>Squat</v>
      </c>
      <c r="FT92" s="86" t="str">
        <f t="shared" si="473"/>
        <v/>
      </c>
      <c r="FU92" s="78" t="str">
        <f t="shared" si="474"/>
        <v/>
      </c>
      <c r="FV92" s="79" t="str">
        <f t="shared" si="475"/>
        <v/>
      </c>
      <c r="FW92" s="78" t="str">
        <f>IFERROR(IF(FR92="ACC"," ",IF('MAXES+CHART'!$D$16="lbs",MROUND(IF(FR92="SQUAT",'MAXES+CHART'!$D$17*FV92, IF(FR92="BENCH",'MAXES+CHART'!$D$18*FV92, IF(FR92="DEADLIFT",'MAXES+CHART'!$D$19*FV92,))),5),MROUND(IF(FR92="SQUAT",'MAXES+CHART'!$D$17*FV92, IF(FR92="BENCH",'MAXES+CHART'!$D$18*FV92, IF(FR92="DEADLIFT",'MAXES+CHART'!$D$19*FV92,))),2.5))),"")</f>
        <v xml:space="preserve"> </v>
      </c>
      <c r="FX92" s="55"/>
      <c r="FY92" s="95"/>
      <c r="GA92" s="201"/>
      <c r="GC92" s="57" t="str">
        <f t="shared" si="540"/>
        <v/>
      </c>
      <c r="GD92" s="57" t="str">
        <f t="shared" si="541"/>
        <v/>
      </c>
      <c r="GE92" s="57" t="str">
        <f t="shared" si="542"/>
        <v/>
      </c>
      <c r="GF92" s="57" t="str">
        <f t="shared" si="543"/>
        <v/>
      </c>
      <c r="GG92" s="57" t="str">
        <f t="shared" si="544"/>
        <v/>
      </c>
      <c r="GH92" s="57" t="str">
        <f t="shared" si="545"/>
        <v/>
      </c>
      <c r="GJ92" s="39"/>
      <c r="GK92" s="58" t="str">
        <f t="shared" ref="GK92:GK96" si="590">$GK$91</f>
        <v>ACC</v>
      </c>
      <c r="GL92" s="90" t="str">
        <f t="shared" ref="GL92:GL96" si="591">$GL$91</f>
        <v>Squat</v>
      </c>
      <c r="GM92" s="86" t="str">
        <f t="shared" si="478"/>
        <v/>
      </c>
      <c r="GN92" s="78" t="str">
        <f t="shared" si="479"/>
        <v/>
      </c>
      <c r="GO92" s="79" t="str">
        <f t="shared" si="480"/>
        <v/>
      </c>
      <c r="GP92" s="78" t="str">
        <f>IFERROR(IF(GK92="ACC"," ",IF('MAXES+CHART'!$D$16="lbs",MROUND(IF(GK92="SQUAT",'MAXES+CHART'!$D$17*GO92, IF(GK92="BENCH",'MAXES+CHART'!$D$18*GO92, IF(GK92="DEADLIFT",'MAXES+CHART'!$D$19*GO92,))),5),MROUND(IF(GK92="SQUAT",'MAXES+CHART'!$D$17*GO92, IF(GK92="BENCH",'MAXES+CHART'!$D$18*GO92, IF(GK92="DEADLIFT",'MAXES+CHART'!$D$19*GO92,))),2.5))),"")</f>
        <v xml:space="preserve"> </v>
      </c>
      <c r="GQ92" s="55"/>
      <c r="GR92" s="95"/>
      <c r="GT92" s="201"/>
      <c r="GV92" s="57" t="str">
        <f t="shared" si="546"/>
        <v/>
      </c>
      <c r="GW92" s="57" t="str">
        <f t="shared" si="547"/>
        <v/>
      </c>
      <c r="GX92" s="57" t="str">
        <f t="shared" si="548"/>
        <v/>
      </c>
      <c r="GY92" s="57" t="str">
        <f t="shared" si="549"/>
        <v/>
      </c>
      <c r="GZ92" s="57" t="str">
        <f t="shared" si="550"/>
        <v/>
      </c>
      <c r="HA92" s="57" t="str">
        <f t="shared" si="551"/>
        <v/>
      </c>
      <c r="HC92" s="39"/>
      <c r="HD92" s="58" t="str">
        <f t="shared" ref="HD92:HD96" si="592">$HD$91</f>
        <v>ACC</v>
      </c>
      <c r="HE92" s="90" t="str">
        <f t="shared" ref="HE92:HE96" si="593">$HE$91</f>
        <v>Squat</v>
      </c>
      <c r="HF92" s="86" t="str">
        <f t="shared" si="483"/>
        <v/>
      </c>
      <c r="HG92" s="78" t="str">
        <f t="shared" si="484"/>
        <v/>
      </c>
      <c r="HH92" s="79" t="str">
        <f t="shared" si="485"/>
        <v/>
      </c>
      <c r="HI92" s="78" t="str">
        <f>IFERROR(IF(HD92="ACC"," ",IF('MAXES+CHART'!$D$16="lbs",MROUND(IF(HD92="SQUAT",'MAXES+CHART'!$D$17*HH92, IF(HD92="BENCH",'MAXES+CHART'!$D$18*HH92, IF(HD92="DEADLIFT",'MAXES+CHART'!$D$19*HH92,))),5),MROUND(IF(HD92="SQUAT",'MAXES+CHART'!$D$17*HH92, IF(HD92="BENCH",'MAXES+CHART'!$D$18*HH92, IF(HD92="DEADLIFT",'MAXES+CHART'!$D$19*HH92,))),2.5))),"")</f>
        <v xml:space="preserve"> </v>
      </c>
      <c r="HJ92" s="55"/>
      <c r="HK92" s="95"/>
      <c r="HM92" s="201"/>
      <c r="HO92" s="57" t="str">
        <f t="shared" si="552"/>
        <v/>
      </c>
      <c r="HP92" s="57" t="str">
        <f t="shared" si="553"/>
        <v/>
      </c>
      <c r="HQ92" s="57" t="str">
        <f t="shared" si="554"/>
        <v/>
      </c>
      <c r="HR92" s="57" t="str">
        <f t="shared" si="555"/>
        <v/>
      </c>
      <c r="HS92" s="57" t="str">
        <f t="shared" si="556"/>
        <v/>
      </c>
      <c r="HT92" s="57" t="str">
        <f t="shared" si="557"/>
        <v/>
      </c>
    </row>
    <row r="93" spans="3:228" hidden="1" outlineLevel="2">
      <c r="C93" s="39"/>
      <c r="D93" s="58" t="str">
        <f t="shared" ref="D93:D96" si="594">$D$91</f>
        <v>SQUAT</v>
      </c>
      <c r="E93" s="91" t="str">
        <f t="shared" ref="E93:E96" si="595">$E92</f>
        <v>Squat</v>
      </c>
      <c r="F93" s="85"/>
      <c r="G93" s="76"/>
      <c r="H93" s="77"/>
      <c r="I93" s="76">
        <f>IF(D93="ACC"," ",IF('MAXES+CHART'!$D$16="lbs",MROUND(IF(D93="SQUAT",'MAXES+CHART'!$D$17*H93, IF(D93="BENCH",'MAXES+CHART'!$D$18*H93, IF(D93="DEADLIFT",'MAXES+CHART'!$D$19*H93,))),5),MROUND(IF(D93="SQUAT",'MAXES+CHART'!$D$17*H93, IF(D93="BENCH",'MAXES+CHART'!$D$18*H93, IF(D93="DEADLIFT",'MAXES+CHART'!$D$19*H93,))),2.5)))</f>
        <v>0</v>
      </c>
      <c r="J93" s="55"/>
      <c r="K93" s="95"/>
      <c r="M93" s="202"/>
      <c r="O93" s="57">
        <f t="shared" si="486"/>
        <v>0</v>
      </c>
      <c r="P93" s="57">
        <f t="shared" si="487"/>
        <v>0</v>
      </c>
      <c r="Q93" s="57" t="str">
        <f t="shared" si="488"/>
        <v/>
      </c>
      <c r="R93" s="57" t="str">
        <f t="shared" si="489"/>
        <v/>
      </c>
      <c r="S93" s="57" t="str">
        <f t="shared" si="490"/>
        <v/>
      </c>
      <c r="T93" s="57" t="str">
        <f t="shared" si="491"/>
        <v/>
      </c>
      <c r="U93" s="39"/>
      <c r="V93" s="58" t="str">
        <f t="shared" ref="V93:V96" si="596">$V$91</f>
        <v>SQUAT</v>
      </c>
      <c r="W93" s="91" t="str">
        <f t="shared" si="558"/>
        <v>Squat</v>
      </c>
      <c r="X93" s="85" t="str">
        <f t="shared" si="559"/>
        <v/>
      </c>
      <c r="Y93" s="76" t="str">
        <f t="shared" si="560"/>
        <v/>
      </c>
      <c r="Z93" s="77" t="str">
        <f t="shared" si="561"/>
        <v/>
      </c>
      <c r="AA93" s="76" t="str">
        <f>IFERROR(IF(V93="ACC"," ",IF('MAXES+CHART'!$D$16="lbs",MROUND(IF(V93="SQUAT",'MAXES+CHART'!$D$17*Z93, IF(V93="BENCH",'MAXES+CHART'!$D$18*Z93, IF(V93="DEADLIFT",'MAXES+CHART'!$D$19*Z93,))),5),MROUND(IF(V93="SQUAT",'MAXES+CHART'!$D$17*Z93, IF(V93="BENCH",'MAXES+CHART'!$D$18*Z93, IF(V93="DEADLIFT",'MAXES+CHART'!$D$19*Z93,))),2.5))),"")</f>
        <v/>
      </c>
      <c r="AB93" s="55"/>
      <c r="AC93" s="95"/>
      <c r="AE93" s="202"/>
      <c r="AG93" s="57" t="str">
        <f t="shared" si="492"/>
        <v/>
      </c>
      <c r="AH93" s="57" t="str">
        <f t="shared" si="493"/>
        <v/>
      </c>
      <c r="AI93" s="57" t="str">
        <f t="shared" si="494"/>
        <v/>
      </c>
      <c r="AJ93" s="57" t="str">
        <f t="shared" si="495"/>
        <v/>
      </c>
      <c r="AK93" s="57" t="str">
        <f t="shared" si="496"/>
        <v/>
      </c>
      <c r="AL93" s="57" t="str">
        <f t="shared" si="497"/>
        <v/>
      </c>
      <c r="AN93" s="39"/>
      <c r="AO93" s="58" t="str">
        <f t="shared" si="562"/>
        <v>SQUAT</v>
      </c>
      <c r="AP93" s="91" t="str">
        <f t="shared" si="563"/>
        <v>Squat</v>
      </c>
      <c r="AQ93" s="85" t="str">
        <f t="shared" si="564"/>
        <v/>
      </c>
      <c r="AR93" s="76" t="str">
        <f t="shared" si="565"/>
        <v/>
      </c>
      <c r="AS93" s="77" t="str">
        <f t="shared" si="566"/>
        <v/>
      </c>
      <c r="AT93" s="76" t="str">
        <f>IFERROR(IF(AO93="ACC"," ",IF('MAXES+CHART'!$D$16="lbs",MROUND(IF(AO93="SQUAT",'MAXES+CHART'!$D$17*AS93, IF(AO93="BENCH",'MAXES+CHART'!$D$18*AS93, IF(AO93="DEADLIFT",'MAXES+CHART'!$D$19*AS93,))),5),MROUND(IF(AO93="SQUAT",'MAXES+CHART'!$D$17*AS93, IF(AO93="BENCH",'MAXES+CHART'!$D$18*AS93, IF(AO93="DEADLIFT",'MAXES+CHART'!$D$19*AS93,))),2.5))),"")</f>
        <v/>
      </c>
      <c r="AU93" s="55"/>
      <c r="AV93" s="95"/>
      <c r="AX93" s="202"/>
      <c r="AZ93" s="57" t="str">
        <f t="shared" si="498"/>
        <v/>
      </c>
      <c r="BA93" s="57" t="str">
        <f t="shared" si="499"/>
        <v/>
      </c>
      <c r="BB93" s="57" t="str">
        <f t="shared" si="500"/>
        <v/>
      </c>
      <c r="BC93" s="57" t="str">
        <f t="shared" si="501"/>
        <v/>
      </c>
      <c r="BD93" s="57" t="str">
        <f t="shared" si="502"/>
        <v/>
      </c>
      <c r="BE93" s="57" t="str">
        <f t="shared" si="503"/>
        <v/>
      </c>
      <c r="BG93" s="39"/>
      <c r="BH93" s="58" t="str">
        <f t="shared" si="567"/>
        <v>SQUAT</v>
      </c>
      <c r="BI93" s="91" t="str">
        <f t="shared" si="568"/>
        <v>Squat</v>
      </c>
      <c r="BJ93" s="85" t="str">
        <f t="shared" si="569"/>
        <v/>
      </c>
      <c r="BK93" s="76" t="str">
        <f t="shared" si="570"/>
        <v/>
      </c>
      <c r="BL93" s="77" t="str">
        <f t="shared" si="571"/>
        <v/>
      </c>
      <c r="BM93" s="76" t="str">
        <f>IFERROR(IF(BH93="ACC"," ",IF('MAXES+CHART'!$D$16="lbs",MROUND(IF(BH93="SQUAT",'MAXES+CHART'!$D$17*BL93, IF(BH93="BENCH",'MAXES+CHART'!$D$18*BL93, IF(BH93="DEADLIFT",'MAXES+CHART'!$D$19*BL93,))),5),MROUND(IF(BH93="SQUAT",'MAXES+CHART'!$D$17*BL93, IF(BH93="BENCH",'MAXES+CHART'!$D$18*BL93, IF(BH93="DEADLIFT",'MAXES+CHART'!$D$19*BL93,))),2.5))),"")</f>
        <v/>
      </c>
      <c r="BN93" s="55"/>
      <c r="BO93" s="95"/>
      <c r="BQ93" s="202"/>
      <c r="BS93" s="57" t="str">
        <f t="shared" si="504"/>
        <v/>
      </c>
      <c r="BT93" s="57" t="str">
        <f t="shared" si="505"/>
        <v/>
      </c>
      <c r="BU93" s="57" t="str">
        <f t="shared" si="506"/>
        <v/>
      </c>
      <c r="BV93" s="57" t="str">
        <f t="shared" si="507"/>
        <v/>
      </c>
      <c r="BW93" s="57" t="str">
        <f t="shared" si="508"/>
        <v/>
      </c>
      <c r="BX93" s="57" t="str">
        <f t="shared" si="509"/>
        <v/>
      </c>
      <c r="CA93" s="39"/>
      <c r="CB93" s="58" t="str">
        <f t="shared" si="572"/>
        <v>SQUAT</v>
      </c>
      <c r="CC93" s="91" t="str">
        <f t="shared" si="573"/>
        <v>Squat</v>
      </c>
      <c r="CD93" s="85" t="str">
        <f t="shared" si="574"/>
        <v/>
      </c>
      <c r="CE93" s="76" t="str">
        <f t="shared" si="575"/>
        <v/>
      </c>
      <c r="CF93" s="77" t="str">
        <f t="shared" si="576"/>
        <v/>
      </c>
      <c r="CG93" s="76" t="str">
        <f>IFERROR(IF(CB93="ACC"," ",IF('MAXES+CHART'!$D$16="lbs",MROUND(IF(CB93="SQUAT",'MAXES+CHART'!$D$17*CF93, IF(CB93="BENCH",'MAXES+CHART'!$D$18*CF93, IF(CB93="DEADLIFT",'MAXES+CHART'!$D$19*CF93,))),5),MROUND(IF(CB93="SQUAT",'MAXES+CHART'!$D$17*CF93, IF(CB93="BENCH",'MAXES+CHART'!$D$18*CF93, IF(CB93="DEADLIFT",'MAXES+CHART'!$D$19*CF93,))),2.5))),"")</f>
        <v/>
      </c>
      <c r="CH93" s="55"/>
      <c r="CI93" s="95"/>
      <c r="CK93" s="202"/>
      <c r="CM93" s="57" t="str">
        <f t="shared" si="510"/>
        <v/>
      </c>
      <c r="CN93" s="57" t="str">
        <f t="shared" si="511"/>
        <v/>
      </c>
      <c r="CO93" s="57" t="str">
        <f t="shared" si="512"/>
        <v/>
      </c>
      <c r="CP93" s="57" t="str">
        <f t="shared" si="513"/>
        <v/>
      </c>
      <c r="CQ93" s="57" t="str">
        <f t="shared" si="514"/>
        <v/>
      </c>
      <c r="CR93" s="57" t="str">
        <f t="shared" si="515"/>
        <v/>
      </c>
      <c r="CS93" s="39"/>
      <c r="CT93" s="58" t="str">
        <f t="shared" si="577"/>
        <v>SQUAT</v>
      </c>
      <c r="CU93" s="91" t="str">
        <f t="shared" si="578"/>
        <v>Squat</v>
      </c>
      <c r="CV93" s="85" t="str">
        <f t="shared" si="458"/>
        <v/>
      </c>
      <c r="CW93" s="76" t="str">
        <f t="shared" si="459"/>
        <v/>
      </c>
      <c r="CX93" s="77" t="str">
        <f t="shared" si="460"/>
        <v/>
      </c>
      <c r="CY93" s="76" t="str">
        <f>IFERROR(IF(CT93="ACC"," ",IF('MAXES+CHART'!$D$16="lbs",MROUND(IF(CT93="SQUAT",'MAXES+CHART'!$D$17*CX93, IF(CT93="BENCH",'MAXES+CHART'!$D$18*CX93, IF(CT93="DEADLIFT",'MAXES+CHART'!$D$19*CX93,))),5),MROUND(IF(CT93="SQUAT",'MAXES+CHART'!$D$17*CX93, IF(CT93="BENCH",'MAXES+CHART'!$D$18*CX93, IF(CT93="DEADLIFT",'MAXES+CHART'!$D$19*CX93,))),2.5))),"")</f>
        <v/>
      </c>
      <c r="CZ93" s="55"/>
      <c r="DA93" s="95"/>
      <c r="DC93" s="202"/>
      <c r="DE93" s="57" t="str">
        <f t="shared" si="516"/>
        <v/>
      </c>
      <c r="DF93" s="57" t="str">
        <f t="shared" si="517"/>
        <v/>
      </c>
      <c r="DG93" s="57" t="str">
        <f t="shared" si="518"/>
        <v/>
      </c>
      <c r="DH93" s="57" t="str">
        <f t="shared" si="519"/>
        <v/>
      </c>
      <c r="DI93" s="57" t="str">
        <f t="shared" si="520"/>
        <v/>
      </c>
      <c r="DJ93" s="57" t="str">
        <f t="shared" si="521"/>
        <v/>
      </c>
      <c r="DL93" s="39"/>
      <c r="DM93" s="58" t="str">
        <f t="shared" si="579"/>
        <v>SQUAT</v>
      </c>
      <c r="DN93" s="91" t="str">
        <f t="shared" si="580"/>
        <v>Squat</v>
      </c>
      <c r="DO93" s="85" t="str">
        <f t="shared" si="463"/>
        <v/>
      </c>
      <c r="DP93" s="76" t="str">
        <f t="shared" si="464"/>
        <v/>
      </c>
      <c r="DQ93" s="77" t="str">
        <f t="shared" si="465"/>
        <v/>
      </c>
      <c r="DR93" s="76" t="str">
        <f>IFERROR(IF(DM93="ACC"," ",IF('MAXES+CHART'!$D$16="lbs",MROUND(IF(DM93="SQUAT",'MAXES+CHART'!$D$17*DQ93, IF(DM93="BENCH",'MAXES+CHART'!$D$18*DQ93, IF(DM93="DEADLIFT",'MAXES+CHART'!$D$19*DQ93,))),5),MROUND(IF(DM93="SQUAT",'MAXES+CHART'!$D$17*DQ93, IF(DM93="BENCH",'MAXES+CHART'!$D$18*DQ93, IF(DM93="DEADLIFT",'MAXES+CHART'!$D$19*DQ93,))),2.5))),"")</f>
        <v/>
      </c>
      <c r="DS93" s="55"/>
      <c r="DT93" s="95"/>
      <c r="DV93" s="202"/>
      <c r="DX93" s="57" t="str">
        <f t="shared" si="522"/>
        <v/>
      </c>
      <c r="DY93" s="57" t="str">
        <f t="shared" si="523"/>
        <v/>
      </c>
      <c r="DZ93" s="57" t="str">
        <f t="shared" si="524"/>
        <v/>
      </c>
      <c r="EA93" s="57" t="str">
        <f t="shared" si="525"/>
        <v/>
      </c>
      <c r="EB93" s="57" t="str">
        <f t="shared" si="526"/>
        <v/>
      </c>
      <c r="EC93" s="57" t="str">
        <f t="shared" si="527"/>
        <v/>
      </c>
      <c r="EE93" s="39"/>
      <c r="EF93" s="58" t="str">
        <f t="shared" si="581"/>
        <v>SQUAT</v>
      </c>
      <c r="EG93" s="91" t="str">
        <f t="shared" si="582"/>
        <v>Squat</v>
      </c>
      <c r="EH93" s="85" t="str">
        <f t="shared" si="468"/>
        <v/>
      </c>
      <c r="EI93" s="76" t="str">
        <f t="shared" si="469"/>
        <v/>
      </c>
      <c r="EJ93" s="77" t="str">
        <f t="shared" si="470"/>
        <v/>
      </c>
      <c r="EK93" s="76" t="str">
        <f>IFERROR(IF(EF93="ACC"," ",IF('MAXES+CHART'!$D$16="lbs",MROUND(IF(EF93="SQUAT",'MAXES+CHART'!$D$17*EJ93, IF(EF93="BENCH",'MAXES+CHART'!$D$18*EJ93, IF(EF93="DEADLIFT",'MAXES+CHART'!$D$19*EJ93,))),5),MROUND(IF(EF93="SQUAT",'MAXES+CHART'!$D$17*EJ93, IF(EF93="BENCH",'MAXES+CHART'!$D$18*EJ93, IF(EF93="DEADLIFT",'MAXES+CHART'!$D$19*EJ93,))),2.5))),"")</f>
        <v/>
      </c>
      <c r="EL93" s="55"/>
      <c r="EM93" s="95"/>
      <c r="EO93" s="202"/>
      <c r="EQ93" s="57" t="str">
        <f t="shared" si="528"/>
        <v/>
      </c>
      <c r="ER93" s="57" t="str">
        <f t="shared" si="529"/>
        <v/>
      </c>
      <c r="ES93" s="57" t="str">
        <f t="shared" si="530"/>
        <v/>
      </c>
      <c r="ET93" s="57" t="str">
        <f t="shared" si="531"/>
        <v/>
      </c>
      <c r="EU93" s="57" t="str">
        <f t="shared" si="532"/>
        <v/>
      </c>
      <c r="EV93" s="57" t="str">
        <f t="shared" si="533"/>
        <v/>
      </c>
      <c r="EY93" s="39"/>
      <c r="EZ93" s="58" t="str">
        <f t="shared" si="583"/>
        <v>ACC</v>
      </c>
      <c r="FA93" s="91" t="str">
        <f t="shared" si="584"/>
        <v>Squat</v>
      </c>
      <c r="FB93" s="85" t="str">
        <f t="shared" si="585"/>
        <v/>
      </c>
      <c r="FC93" s="76" t="str">
        <f t="shared" si="586"/>
        <v/>
      </c>
      <c r="FD93" s="77" t="str">
        <f t="shared" si="587"/>
        <v/>
      </c>
      <c r="FE93" s="76" t="str">
        <f>IFERROR(IF(EZ93="ACC"," ",IF('MAXES+CHART'!$D$16="lbs",MROUND(IF(EZ93="SQUAT",'MAXES+CHART'!$D$17*FD93, IF(EZ93="BENCH",'MAXES+CHART'!$D$18*FD93, IF(EZ93="DEADLIFT",'MAXES+CHART'!$D$19*FD93,))),5),MROUND(IF(EZ93="SQUAT",'MAXES+CHART'!$D$17*FD93, IF(EZ93="BENCH",'MAXES+CHART'!$D$18*FD93, IF(EZ93="DEADLIFT",'MAXES+CHART'!$D$19*FD93,))),2.5))),"")</f>
        <v xml:space="preserve"> </v>
      </c>
      <c r="FF93" s="55"/>
      <c r="FG93" s="124"/>
      <c r="FI93" s="208"/>
      <c r="FK93" s="57" t="str">
        <f t="shared" si="534"/>
        <v/>
      </c>
      <c r="FL93" s="57" t="str">
        <f t="shared" si="535"/>
        <v/>
      </c>
      <c r="FM93" s="57" t="str">
        <f t="shared" si="536"/>
        <v/>
      </c>
      <c r="FN93" s="57" t="str">
        <f t="shared" si="537"/>
        <v/>
      </c>
      <c r="FO93" s="57" t="str">
        <f t="shared" si="538"/>
        <v/>
      </c>
      <c r="FP93" s="57" t="str">
        <f t="shared" si="539"/>
        <v/>
      </c>
      <c r="FQ93" s="39"/>
      <c r="FR93" s="58" t="str">
        <f t="shared" si="588"/>
        <v>ACC</v>
      </c>
      <c r="FS93" s="91" t="str">
        <f t="shared" si="589"/>
        <v>Squat</v>
      </c>
      <c r="FT93" s="85" t="str">
        <f t="shared" si="473"/>
        <v/>
      </c>
      <c r="FU93" s="76" t="str">
        <f t="shared" si="474"/>
        <v/>
      </c>
      <c r="FV93" s="77" t="str">
        <f t="shared" si="475"/>
        <v/>
      </c>
      <c r="FW93" s="76" t="str">
        <f>IFERROR(IF(FR93="ACC"," ",IF('MAXES+CHART'!$D$16="lbs",MROUND(IF(FR93="SQUAT",'MAXES+CHART'!$D$17*FV93, IF(FR93="BENCH",'MAXES+CHART'!$D$18*FV93, IF(FR93="DEADLIFT",'MAXES+CHART'!$D$19*FV93,))),5),MROUND(IF(FR93="SQUAT",'MAXES+CHART'!$D$17*FV93, IF(FR93="BENCH",'MAXES+CHART'!$D$18*FV93, IF(FR93="DEADLIFT",'MAXES+CHART'!$D$19*FV93,))),2.5))),"")</f>
        <v xml:space="preserve"> </v>
      </c>
      <c r="FX93" s="55"/>
      <c r="FY93" s="95"/>
      <c r="GA93" s="202"/>
      <c r="GC93" s="57" t="str">
        <f t="shared" si="540"/>
        <v/>
      </c>
      <c r="GD93" s="57" t="str">
        <f t="shared" si="541"/>
        <v/>
      </c>
      <c r="GE93" s="57" t="str">
        <f t="shared" si="542"/>
        <v/>
      </c>
      <c r="GF93" s="57" t="str">
        <f t="shared" si="543"/>
        <v/>
      </c>
      <c r="GG93" s="57" t="str">
        <f t="shared" si="544"/>
        <v/>
      </c>
      <c r="GH93" s="57" t="str">
        <f t="shared" si="545"/>
        <v/>
      </c>
      <c r="GJ93" s="39"/>
      <c r="GK93" s="58" t="str">
        <f t="shared" si="590"/>
        <v>ACC</v>
      </c>
      <c r="GL93" s="91" t="str">
        <f t="shared" si="591"/>
        <v>Squat</v>
      </c>
      <c r="GM93" s="85" t="str">
        <f t="shared" si="478"/>
        <v/>
      </c>
      <c r="GN93" s="76" t="str">
        <f t="shared" si="479"/>
        <v/>
      </c>
      <c r="GO93" s="77" t="str">
        <f t="shared" si="480"/>
        <v/>
      </c>
      <c r="GP93" s="76" t="str">
        <f>IFERROR(IF(GK93="ACC"," ",IF('MAXES+CHART'!$D$16="lbs",MROUND(IF(GK93="SQUAT",'MAXES+CHART'!$D$17*GO93, IF(GK93="BENCH",'MAXES+CHART'!$D$18*GO93, IF(GK93="DEADLIFT",'MAXES+CHART'!$D$19*GO93,))),5),MROUND(IF(GK93="SQUAT",'MAXES+CHART'!$D$17*GO93, IF(GK93="BENCH",'MAXES+CHART'!$D$18*GO93, IF(GK93="DEADLIFT",'MAXES+CHART'!$D$19*GO93,))),2.5))),"")</f>
        <v xml:space="preserve"> </v>
      </c>
      <c r="GQ93" s="55"/>
      <c r="GR93" s="95"/>
      <c r="GT93" s="202"/>
      <c r="GV93" s="57" t="str">
        <f t="shared" si="546"/>
        <v/>
      </c>
      <c r="GW93" s="57" t="str">
        <f t="shared" si="547"/>
        <v/>
      </c>
      <c r="GX93" s="57" t="str">
        <f t="shared" si="548"/>
        <v/>
      </c>
      <c r="GY93" s="57" t="str">
        <f t="shared" si="549"/>
        <v/>
      </c>
      <c r="GZ93" s="57" t="str">
        <f t="shared" si="550"/>
        <v/>
      </c>
      <c r="HA93" s="57" t="str">
        <f t="shared" si="551"/>
        <v/>
      </c>
      <c r="HC93" s="39"/>
      <c r="HD93" s="58" t="str">
        <f t="shared" si="592"/>
        <v>ACC</v>
      </c>
      <c r="HE93" s="91" t="str">
        <f t="shared" si="593"/>
        <v>Squat</v>
      </c>
      <c r="HF93" s="85" t="str">
        <f t="shared" si="483"/>
        <v/>
      </c>
      <c r="HG93" s="76" t="str">
        <f t="shared" si="484"/>
        <v/>
      </c>
      <c r="HH93" s="77" t="str">
        <f t="shared" si="485"/>
        <v/>
      </c>
      <c r="HI93" s="76" t="str">
        <f>IFERROR(IF(HD93="ACC"," ",IF('MAXES+CHART'!$D$16="lbs",MROUND(IF(HD93="SQUAT",'MAXES+CHART'!$D$17*HH93, IF(HD93="BENCH",'MAXES+CHART'!$D$18*HH93, IF(HD93="DEADLIFT",'MAXES+CHART'!$D$19*HH93,))),5),MROUND(IF(HD93="SQUAT",'MAXES+CHART'!$D$17*HH93, IF(HD93="BENCH",'MAXES+CHART'!$D$18*HH93, IF(HD93="DEADLIFT",'MAXES+CHART'!$D$19*HH93,))),2.5))),"")</f>
        <v xml:space="preserve"> </v>
      </c>
      <c r="HJ93" s="55"/>
      <c r="HK93" s="95"/>
      <c r="HM93" s="202"/>
      <c r="HO93" s="57" t="str">
        <f t="shared" si="552"/>
        <v/>
      </c>
      <c r="HP93" s="57" t="str">
        <f t="shared" si="553"/>
        <v/>
      </c>
      <c r="HQ93" s="57" t="str">
        <f t="shared" si="554"/>
        <v/>
      </c>
      <c r="HR93" s="57" t="str">
        <f t="shared" si="555"/>
        <v/>
      </c>
      <c r="HS93" s="57" t="str">
        <f t="shared" si="556"/>
        <v/>
      </c>
      <c r="HT93" s="57" t="str">
        <f t="shared" si="557"/>
        <v/>
      </c>
    </row>
    <row r="94" spans="3:228" hidden="1" outlineLevel="2">
      <c r="C94" s="39"/>
      <c r="D94" s="58" t="str">
        <f t="shared" si="594"/>
        <v>SQUAT</v>
      </c>
      <c r="E94" s="90" t="str">
        <f t="shared" si="595"/>
        <v>Squat</v>
      </c>
      <c r="F94" s="86"/>
      <c r="G94" s="78"/>
      <c r="H94" s="79"/>
      <c r="I94" s="78">
        <f>IF(D94="ACC"," ",IF('MAXES+CHART'!$D$16="lbs",MROUND(IF(D94="SQUAT",'MAXES+CHART'!$D$17*H94, IF(D94="BENCH",'MAXES+CHART'!$D$18*H94, IF(D94="DEADLIFT",'MAXES+CHART'!$D$19*H94,))),5),MROUND(IF(D94="SQUAT",'MAXES+CHART'!$D$17*H94, IF(D94="BENCH",'MAXES+CHART'!$D$18*H94, IF(D94="DEADLIFT",'MAXES+CHART'!$D$19*H94,))),2.5)))</f>
        <v>0</v>
      </c>
      <c r="J94" s="55"/>
      <c r="K94" s="95"/>
      <c r="M94" s="117"/>
      <c r="O94" s="57">
        <f t="shared" si="486"/>
        <v>0</v>
      </c>
      <c r="P94" s="57">
        <f t="shared" si="487"/>
        <v>0</v>
      </c>
      <c r="Q94" s="57" t="str">
        <f t="shared" si="488"/>
        <v/>
      </c>
      <c r="R94" s="57" t="str">
        <f t="shared" si="489"/>
        <v/>
      </c>
      <c r="S94" s="57" t="str">
        <f t="shared" si="490"/>
        <v/>
      </c>
      <c r="T94" s="57" t="str">
        <f t="shared" si="491"/>
        <v/>
      </c>
      <c r="U94" s="39"/>
      <c r="V94" s="58" t="str">
        <f t="shared" si="596"/>
        <v>SQUAT</v>
      </c>
      <c r="W94" s="90" t="str">
        <f t="shared" si="558"/>
        <v>Squat</v>
      </c>
      <c r="X94" s="86" t="str">
        <f t="shared" si="559"/>
        <v/>
      </c>
      <c r="Y94" s="78" t="str">
        <f t="shared" si="560"/>
        <v/>
      </c>
      <c r="Z94" s="79" t="str">
        <f t="shared" si="561"/>
        <v/>
      </c>
      <c r="AA94" s="78" t="str">
        <f>IFERROR(IF(V94="ACC"," ",IF('MAXES+CHART'!$D$16="lbs",MROUND(IF(V94="SQUAT",'MAXES+CHART'!$D$17*Z94, IF(V94="BENCH",'MAXES+CHART'!$D$18*Z94, IF(V94="DEADLIFT",'MAXES+CHART'!$D$19*Z94,))),5),MROUND(IF(V94="SQUAT",'MAXES+CHART'!$D$17*Z94, IF(V94="BENCH",'MAXES+CHART'!$D$18*Z94, IF(V94="DEADLIFT",'MAXES+CHART'!$D$19*Z94,))),2.5))),"")</f>
        <v/>
      </c>
      <c r="AB94" s="55"/>
      <c r="AC94" s="95"/>
      <c r="AE94" s="117"/>
      <c r="AG94" s="57" t="str">
        <f t="shared" si="492"/>
        <v/>
      </c>
      <c r="AH94" s="57" t="str">
        <f t="shared" si="493"/>
        <v/>
      </c>
      <c r="AI94" s="57" t="str">
        <f t="shared" si="494"/>
        <v/>
      </c>
      <c r="AJ94" s="57" t="str">
        <f t="shared" si="495"/>
        <v/>
      </c>
      <c r="AK94" s="57" t="str">
        <f t="shared" si="496"/>
        <v/>
      </c>
      <c r="AL94" s="57" t="str">
        <f t="shared" si="497"/>
        <v/>
      </c>
      <c r="AN94" s="39"/>
      <c r="AO94" s="58" t="str">
        <f t="shared" si="562"/>
        <v>SQUAT</v>
      </c>
      <c r="AP94" s="90" t="str">
        <f t="shared" si="563"/>
        <v>Squat</v>
      </c>
      <c r="AQ94" s="86" t="str">
        <f t="shared" si="564"/>
        <v/>
      </c>
      <c r="AR94" s="78" t="str">
        <f t="shared" si="565"/>
        <v/>
      </c>
      <c r="AS94" s="79" t="str">
        <f t="shared" si="566"/>
        <v/>
      </c>
      <c r="AT94" s="78" t="str">
        <f>IFERROR(IF(AO94="ACC"," ",IF('MAXES+CHART'!$D$16="lbs",MROUND(IF(AO94="SQUAT",'MAXES+CHART'!$D$17*AS94, IF(AO94="BENCH",'MAXES+CHART'!$D$18*AS94, IF(AO94="DEADLIFT",'MAXES+CHART'!$D$19*AS94,))),5),MROUND(IF(AO94="SQUAT",'MAXES+CHART'!$D$17*AS94, IF(AO94="BENCH",'MAXES+CHART'!$D$18*AS94, IF(AO94="DEADLIFT",'MAXES+CHART'!$D$19*AS94,))),2.5))),"")</f>
        <v/>
      </c>
      <c r="AU94" s="55"/>
      <c r="AV94" s="95"/>
      <c r="AX94" s="117"/>
      <c r="AZ94" s="57" t="str">
        <f t="shared" si="498"/>
        <v/>
      </c>
      <c r="BA94" s="57" t="str">
        <f t="shared" si="499"/>
        <v/>
      </c>
      <c r="BB94" s="57" t="str">
        <f t="shared" si="500"/>
        <v/>
      </c>
      <c r="BC94" s="57" t="str">
        <f t="shared" si="501"/>
        <v/>
      </c>
      <c r="BD94" s="57" t="str">
        <f t="shared" si="502"/>
        <v/>
      </c>
      <c r="BE94" s="57" t="str">
        <f t="shared" si="503"/>
        <v/>
      </c>
      <c r="BG94" s="39"/>
      <c r="BH94" s="58" t="str">
        <f t="shared" si="567"/>
        <v>SQUAT</v>
      </c>
      <c r="BI94" s="90" t="str">
        <f t="shared" si="568"/>
        <v>Squat</v>
      </c>
      <c r="BJ94" s="86" t="str">
        <f t="shared" si="569"/>
        <v/>
      </c>
      <c r="BK94" s="78" t="str">
        <f t="shared" si="570"/>
        <v/>
      </c>
      <c r="BL94" s="79" t="str">
        <f t="shared" si="571"/>
        <v/>
      </c>
      <c r="BM94" s="78" t="str">
        <f>IFERROR(IF(BH94="ACC"," ",IF('MAXES+CHART'!$D$16="lbs",MROUND(IF(BH94="SQUAT",'MAXES+CHART'!$D$17*BL94, IF(BH94="BENCH",'MAXES+CHART'!$D$18*BL94, IF(BH94="DEADLIFT",'MAXES+CHART'!$D$19*BL94,))),5),MROUND(IF(BH94="SQUAT",'MAXES+CHART'!$D$17*BL94, IF(BH94="BENCH",'MAXES+CHART'!$D$18*BL94, IF(BH94="DEADLIFT",'MAXES+CHART'!$D$19*BL94,))),2.5))),"")</f>
        <v/>
      </c>
      <c r="BN94" s="55"/>
      <c r="BO94" s="95"/>
      <c r="BQ94" s="117"/>
      <c r="BS94" s="57" t="str">
        <f t="shared" si="504"/>
        <v/>
      </c>
      <c r="BT94" s="57" t="str">
        <f t="shared" si="505"/>
        <v/>
      </c>
      <c r="BU94" s="57" t="str">
        <f t="shared" si="506"/>
        <v/>
      </c>
      <c r="BV94" s="57" t="str">
        <f t="shared" si="507"/>
        <v/>
      </c>
      <c r="BW94" s="57" t="str">
        <f t="shared" si="508"/>
        <v/>
      </c>
      <c r="BX94" s="57" t="str">
        <f t="shared" si="509"/>
        <v/>
      </c>
      <c r="CA94" s="39"/>
      <c r="CB94" s="58" t="str">
        <f t="shared" si="572"/>
        <v>SQUAT</v>
      </c>
      <c r="CC94" s="90" t="str">
        <f t="shared" si="573"/>
        <v>Squat</v>
      </c>
      <c r="CD94" s="86" t="str">
        <f t="shared" si="574"/>
        <v/>
      </c>
      <c r="CE94" s="78" t="str">
        <f t="shared" si="575"/>
        <v/>
      </c>
      <c r="CF94" s="79" t="str">
        <f t="shared" si="576"/>
        <v/>
      </c>
      <c r="CG94" s="78" t="str">
        <f>IFERROR(IF(CB94="ACC"," ",IF('MAXES+CHART'!$D$16="lbs",MROUND(IF(CB94="SQUAT",'MAXES+CHART'!$D$17*CF94, IF(CB94="BENCH",'MAXES+CHART'!$D$18*CF94, IF(CB94="DEADLIFT",'MAXES+CHART'!$D$19*CF94,))),5),MROUND(IF(CB94="SQUAT",'MAXES+CHART'!$D$17*CF94, IF(CB94="BENCH",'MAXES+CHART'!$D$18*CF94, IF(CB94="DEADLIFT",'MAXES+CHART'!$D$19*CF94,))),2.5))),"")</f>
        <v/>
      </c>
      <c r="CH94" s="55"/>
      <c r="CI94" s="95"/>
      <c r="CK94" s="117"/>
      <c r="CM94" s="57" t="str">
        <f t="shared" si="510"/>
        <v/>
      </c>
      <c r="CN94" s="57" t="str">
        <f t="shared" si="511"/>
        <v/>
      </c>
      <c r="CO94" s="57" t="str">
        <f t="shared" si="512"/>
        <v/>
      </c>
      <c r="CP94" s="57" t="str">
        <f t="shared" si="513"/>
        <v/>
      </c>
      <c r="CQ94" s="57" t="str">
        <f t="shared" si="514"/>
        <v/>
      </c>
      <c r="CR94" s="57" t="str">
        <f t="shared" si="515"/>
        <v/>
      </c>
      <c r="CS94" s="39"/>
      <c r="CT94" s="58" t="str">
        <f t="shared" si="577"/>
        <v>SQUAT</v>
      </c>
      <c r="CU94" s="90" t="str">
        <f t="shared" si="578"/>
        <v>Squat</v>
      </c>
      <c r="CV94" s="86" t="str">
        <f t="shared" si="458"/>
        <v/>
      </c>
      <c r="CW94" s="78" t="str">
        <f t="shared" si="459"/>
        <v/>
      </c>
      <c r="CX94" s="79" t="str">
        <f t="shared" si="460"/>
        <v/>
      </c>
      <c r="CY94" s="78" t="str">
        <f>IFERROR(IF(CT94="ACC"," ",IF('MAXES+CHART'!$D$16="lbs",MROUND(IF(CT94="SQUAT",'MAXES+CHART'!$D$17*CX94, IF(CT94="BENCH",'MAXES+CHART'!$D$18*CX94, IF(CT94="DEADLIFT",'MAXES+CHART'!$D$19*CX94,))),5),MROUND(IF(CT94="SQUAT",'MAXES+CHART'!$D$17*CX94, IF(CT94="BENCH",'MAXES+CHART'!$D$18*CX94, IF(CT94="DEADLIFT",'MAXES+CHART'!$D$19*CX94,))),2.5))),"")</f>
        <v/>
      </c>
      <c r="CZ94" s="55"/>
      <c r="DA94" s="95"/>
      <c r="DC94" s="117"/>
      <c r="DE94" s="57" t="str">
        <f t="shared" si="516"/>
        <v/>
      </c>
      <c r="DF94" s="57" t="str">
        <f t="shared" si="517"/>
        <v/>
      </c>
      <c r="DG94" s="57" t="str">
        <f t="shared" si="518"/>
        <v/>
      </c>
      <c r="DH94" s="57" t="str">
        <f t="shared" si="519"/>
        <v/>
      </c>
      <c r="DI94" s="57" t="str">
        <f t="shared" si="520"/>
        <v/>
      </c>
      <c r="DJ94" s="57" t="str">
        <f t="shared" si="521"/>
        <v/>
      </c>
      <c r="DL94" s="39"/>
      <c r="DM94" s="58" t="str">
        <f t="shared" si="579"/>
        <v>SQUAT</v>
      </c>
      <c r="DN94" s="90" t="str">
        <f t="shared" si="580"/>
        <v>Squat</v>
      </c>
      <c r="DO94" s="86" t="str">
        <f t="shared" si="463"/>
        <v/>
      </c>
      <c r="DP94" s="78" t="str">
        <f t="shared" si="464"/>
        <v/>
      </c>
      <c r="DQ94" s="79" t="str">
        <f t="shared" si="465"/>
        <v/>
      </c>
      <c r="DR94" s="78" t="str">
        <f>IFERROR(IF(DM94="ACC"," ",IF('MAXES+CHART'!$D$16="lbs",MROUND(IF(DM94="SQUAT",'MAXES+CHART'!$D$17*DQ94, IF(DM94="BENCH",'MAXES+CHART'!$D$18*DQ94, IF(DM94="DEADLIFT",'MAXES+CHART'!$D$19*DQ94,))),5),MROUND(IF(DM94="SQUAT",'MAXES+CHART'!$D$17*DQ94, IF(DM94="BENCH",'MAXES+CHART'!$D$18*DQ94, IF(DM94="DEADLIFT",'MAXES+CHART'!$D$19*DQ94,))),2.5))),"")</f>
        <v/>
      </c>
      <c r="DS94" s="55"/>
      <c r="DT94" s="95"/>
      <c r="DV94" s="117"/>
      <c r="DX94" s="57" t="str">
        <f t="shared" si="522"/>
        <v/>
      </c>
      <c r="DY94" s="57" t="str">
        <f t="shared" si="523"/>
        <v/>
      </c>
      <c r="DZ94" s="57" t="str">
        <f t="shared" si="524"/>
        <v/>
      </c>
      <c r="EA94" s="57" t="str">
        <f t="shared" si="525"/>
        <v/>
      </c>
      <c r="EB94" s="57" t="str">
        <f t="shared" si="526"/>
        <v/>
      </c>
      <c r="EC94" s="57" t="str">
        <f t="shared" si="527"/>
        <v/>
      </c>
      <c r="EE94" s="39"/>
      <c r="EF94" s="58" t="str">
        <f t="shared" si="581"/>
        <v>SQUAT</v>
      </c>
      <c r="EG94" s="90" t="str">
        <f t="shared" si="582"/>
        <v>Squat</v>
      </c>
      <c r="EH94" s="86" t="str">
        <f t="shared" si="468"/>
        <v/>
      </c>
      <c r="EI94" s="78" t="str">
        <f t="shared" si="469"/>
        <v/>
      </c>
      <c r="EJ94" s="79" t="str">
        <f t="shared" si="470"/>
        <v/>
      </c>
      <c r="EK94" s="78" t="str">
        <f>IFERROR(IF(EF94="ACC"," ",IF('MAXES+CHART'!$D$16="lbs",MROUND(IF(EF94="SQUAT",'MAXES+CHART'!$D$17*EJ94, IF(EF94="BENCH",'MAXES+CHART'!$D$18*EJ94, IF(EF94="DEADLIFT",'MAXES+CHART'!$D$19*EJ94,))),5),MROUND(IF(EF94="SQUAT",'MAXES+CHART'!$D$17*EJ94, IF(EF94="BENCH",'MAXES+CHART'!$D$18*EJ94, IF(EF94="DEADLIFT",'MAXES+CHART'!$D$19*EJ94,))),2.5))),"")</f>
        <v/>
      </c>
      <c r="EL94" s="55"/>
      <c r="EM94" s="95"/>
      <c r="EO94" s="117"/>
      <c r="EQ94" s="57" t="str">
        <f t="shared" si="528"/>
        <v/>
      </c>
      <c r="ER94" s="57" t="str">
        <f t="shared" si="529"/>
        <v/>
      </c>
      <c r="ES94" s="57" t="str">
        <f t="shared" si="530"/>
        <v/>
      </c>
      <c r="ET94" s="57" t="str">
        <f t="shared" si="531"/>
        <v/>
      </c>
      <c r="EU94" s="57" t="str">
        <f t="shared" si="532"/>
        <v/>
      </c>
      <c r="EV94" s="57" t="str">
        <f t="shared" si="533"/>
        <v/>
      </c>
      <c r="EY94" s="39"/>
      <c r="EZ94" s="58" t="str">
        <f t="shared" si="583"/>
        <v>ACC</v>
      </c>
      <c r="FA94" s="90" t="str">
        <f t="shared" si="584"/>
        <v>Squat</v>
      </c>
      <c r="FB94" s="86" t="str">
        <f t="shared" si="585"/>
        <v/>
      </c>
      <c r="FC94" s="78" t="str">
        <f t="shared" si="586"/>
        <v/>
      </c>
      <c r="FD94" s="79" t="str">
        <f t="shared" si="587"/>
        <v/>
      </c>
      <c r="FE94" s="78" t="str">
        <f>IFERROR(IF(EZ94="ACC"," ",IF('MAXES+CHART'!$D$16="lbs",MROUND(IF(EZ94="SQUAT",'MAXES+CHART'!$D$17*FD94, IF(EZ94="BENCH",'MAXES+CHART'!$D$18*FD94, IF(EZ94="DEADLIFT",'MAXES+CHART'!$D$19*FD94,))),5),MROUND(IF(EZ94="SQUAT",'MAXES+CHART'!$D$17*FD94, IF(EZ94="BENCH",'MAXES+CHART'!$D$18*FD94, IF(EZ94="DEADLIFT",'MAXES+CHART'!$D$19*FD94,))),2.5))),"")</f>
        <v xml:space="preserve"> </v>
      </c>
      <c r="FF94" s="55"/>
      <c r="FG94" s="124"/>
      <c r="FI94" s="117"/>
      <c r="FK94" s="57" t="str">
        <f t="shared" si="534"/>
        <v/>
      </c>
      <c r="FL94" s="57" t="str">
        <f t="shared" si="535"/>
        <v/>
      </c>
      <c r="FM94" s="57" t="str">
        <f t="shared" si="536"/>
        <v/>
      </c>
      <c r="FN94" s="57" t="str">
        <f t="shared" si="537"/>
        <v/>
      </c>
      <c r="FO94" s="57" t="str">
        <f t="shared" si="538"/>
        <v/>
      </c>
      <c r="FP94" s="57" t="str">
        <f t="shared" si="539"/>
        <v/>
      </c>
      <c r="FQ94" s="39"/>
      <c r="FR94" s="58" t="str">
        <f t="shared" si="588"/>
        <v>ACC</v>
      </c>
      <c r="FS94" s="90" t="str">
        <f t="shared" si="589"/>
        <v>Squat</v>
      </c>
      <c r="FT94" s="86" t="str">
        <f t="shared" si="473"/>
        <v/>
      </c>
      <c r="FU94" s="78" t="str">
        <f t="shared" si="474"/>
        <v/>
      </c>
      <c r="FV94" s="79" t="str">
        <f t="shared" si="475"/>
        <v/>
      </c>
      <c r="FW94" s="78" t="str">
        <f>IFERROR(IF(FR94="ACC"," ",IF('MAXES+CHART'!$D$16="lbs",MROUND(IF(FR94="SQUAT",'MAXES+CHART'!$D$17*FV94, IF(FR94="BENCH",'MAXES+CHART'!$D$18*FV94, IF(FR94="DEADLIFT",'MAXES+CHART'!$D$19*FV94,))),5),MROUND(IF(FR94="SQUAT",'MAXES+CHART'!$D$17*FV94, IF(FR94="BENCH",'MAXES+CHART'!$D$18*FV94, IF(FR94="DEADLIFT",'MAXES+CHART'!$D$19*FV94,))),2.5))),"")</f>
        <v xml:space="preserve"> </v>
      </c>
      <c r="FX94" s="55"/>
      <c r="FY94" s="95"/>
      <c r="GA94" s="117"/>
      <c r="GC94" s="57" t="str">
        <f t="shared" si="540"/>
        <v/>
      </c>
      <c r="GD94" s="57" t="str">
        <f t="shared" si="541"/>
        <v/>
      </c>
      <c r="GE94" s="57" t="str">
        <f t="shared" si="542"/>
        <v/>
      </c>
      <c r="GF94" s="57" t="str">
        <f t="shared" si="543"/>
        <v/>
      </c>
      <c r="GG94" s="57" t="str">
        <f t="shared" si="544"/>
        <v/>
      </c>
      <c r="GH94" s="57" t="str">
        <f t="shared" si="545"/>
        <v/>
      </c>
      <c r="GJ94" s="39"/>
      <c r="GK94" s="58" t="str">
        <f t="shared" si="590"/>
        <v>ACC</v>
      </c>
      <c r="GL94" s="90" t="str">
        <f t="shared" si="591"/>
        <v>Squat</v>
      </c>
      <c r="GM94" s="86" t="str">
        <f t="shared" si="478"/>
        <v/>
      </c>
      <c r="GN94" s="78" t="str">
        <f t="shared" si="479"/>
        <v/>
      </c>
      <c r="GO94" s="79" t="str">
        <f t="shared" si="480"/>
        <v/>
      </c>
      <c r="GP94" s="78" t="str">
        <f>IFERROR(IF(GK94="ACC"," ",IF('MAXES+CHART'!$D$16="lbs",MROUND(IF(GK94="SQUAT",'MAXES+CHART'!$D$17*GO94, IF(GK94="BENCH",'MAXES+CHART'!$D$18*GO94, IF(GK94="DEADLIFT",'MAXES+CHART'!$D$19*GO94,))),5),MROUND(IF(GK94="SQUAT",'MAXES+CHART'!$D$17*GO94, IF(GK94="BENCH",'MAXES+CHART'!$D$18*GO94, IF(GK94="DEADLIFT",'MAXES+CHART'!$D$19*GO94,))),2.5))),"")</f>
        <v xml:space="preserve"> </v>
      </c>
      <c r="GQ94" s="55"/>
      <c r="GR94" s="95"/>
      <c r="GT94" s="117"/>
      <c r="GV94" s="57" t="str">
        <f t="shared" si="546"/>
        <v/>
      </c>
      <c r="GW94" s="57" t="str">
        <f t="shared" si="547"/>
        <v/>
      </c>
      <c r="GX94" s="57" t="str">
        <f t="shared" si="548"/>
        <v/>
      </c>
      <c r="GY94" s="57" t="str">
        <f t="shared" si="549"/>
        <v/>
      </c>
      <c r="GZ94" s="57" t="str">
        <f t="shared" si="550"/>
        <v/>
      </c>
      <c r="HA94" s="57" t="str">
        <f t="shared" si="551"/>
        <v/>
      </c>
      <c r="HC94" s="39"/>
      <c r="HD94" s="58" t="str">
        <f t="shared" si="592"/>
        <v>ACC</v>
      </c>
      <c r="HE94" s="90" t="str">
        <f t="shared" si="593"/>
        <v>Squat</v>
      </c>
      <c r="HF94" s="86" t="str">
        <f t="shared" si="483"/>
        <v/>
      </c>
      <c r="HG94" s="78" t="str">
        <f t="shared" si="484"/>
        <v/>
      </c>
      <c r="HH94" s="79" t="str">
        <f t="shared" si="485"/>
        <v/>
      </c>
      <c r="HI94" s="78" t="str">
        <f>IFERROR(IF(HD94="ACC"," ",IF('MAXES+CHART'!$D$16="lbs",MROUND(IF(HD94="SQUAT",'MAXES+CHART'!$D$17*HH94, IF(HD94="BENCH",'MAXES+CHART'!$D$18*HH94, IF(HD94="DEADLIFT",'MAXES+CHART'!$D$19*HH94,))),5),MROUND(IF(HD94="SQUAT",'MAXES+CHART'!$D$17*HH94, IF(HD94="BENCH",'MAXES+CHART'!$D$18*HH94, IF(HD94="DEADLIFT",'MAXES+CHART'!$D$19*HH94,))),2.5))),"")</f>
        <v xml:space="preserve"> </v>
      </c>
      <c r="HJ94" s="55"/>
      <c r="HK94" s="95"/>
      <c r="HM94" s="117"/>
      <c r="HO94" s="57" t="str">
        <f t="shared" si="552"/>
        <v/>
      </c>
      <c r="HP94" s="57" t="str">
        <f t="shared" si="553"/>
        <v/>
      </c>
      <c r="HQ94" s="57" t="str">
        <f t="shared" si="554"/>
        <v/>
      </c>
      <c r="HR94" s="57" t="str">
        <f t="shared" si="555"/>
        <v/>
      </c>
      <c r="HS94" s="57" t="str">
        <f t="shared" si="556"/>
        <v/>
      </c>
      <c r="HT94" s="57" t="str">
        <f t="shared" si="557"/>
        <v/>
      </c>
    </row>
    <row r="95" spans="3:228" hidden="1" outlineLevel="2">
      <c r="C95" s="39"/>
      <c r="D95" s="58" t="str">
        <f t="shared" si="594"/>
        <v>SQUAT</v>
      </c>
      <c r="E95" s="91" t="str">
        <f t="shared" si="595"/>
        <v>Squat</v>
      </c>
      <c r="F95" s="85"/>
      <c r="G95" s="76"/>
      <c r="H95" s="77"/>
      <c r="I95" s="76">
        <f>IF(D95="ACC"," ",IF('MAXES+CHART'!$D$16="lbs",MROUND(IF(D95="SQUAT",'MAXES+CHART'!$D$17*H95, IF(D95="BENCH",'MAXES+CHART'!$D$18*H95, IF(D95="DEADLIFT",'MAXES+CHART'!$D$19*H95,))),5),MROUND(IF(D95="SQUAT",'MAXES+CHART'!$D$17*H95, IF(D95="BENCH",'MAXES+CHART'!$D$18*H95, IF(D95="DEADLIFT",'MAXES+CHART'!$D$19*H95,))),2.5)))</f>
        <v>0</v>
      </c>
      <c r="J95" s="55"/>
      <c r="K95" s="95"/>
      <c r="M95" s="119" t="str">
        <f ca="1">"e1RM: "&amp;IFERROR(MROUND(IF(H92="",  I91/VLOOKUP(K91,'MAXES+CHART'!$B$3:$N$11,G91+1,FALSE),  OFFSET(H91,MATCH(MAX(H92:H96),H92:H96,0),1)/VLOOKUP(OFFSET(H91,MATCH(MAX(H92:H96),H92:H96,0),3),'MAXES+CHART'!$B$3:$N$11,OFFSET(H91,MATCH(MAX(H92:H96),H92:H96,0),-1)+1,FALSE)),1),"")</f>
        <v xml:space="preserve">e1RM: </v>
      </c>
      <c r="O95" s="57">
        <f t="shared" si="486"/>
        <v>0</v>
      </c>
      <c r="P95" s="57">
        <f t="shared" si="487"/>
        <v>0</v>
      </c>
      <c r="Q95" s="57" t="str">
        <f t="shared" si="488"/>
        <v/>
      </c>
      <c r="R95" s="57" t="str">
        <f t="shared" si="489"/>
        <v/>
      </c>
      <c r="S95" s="57" t="str">
        <f t="shared" si="490"/>
        <v/>
      </c>
      <c r="T95" s="57" t="str">
        <f t="shared" si="491"/>
        <v/>
      </c>
      <c r="U95" s="39"/>
      <c r="V95" s="58" t="str">
        <f t="shared" si="596"/>
        <v>SQUAT</v>
      </c>
      <c r="W95" s="91" t="str">
        <f t="shared" si="558"/>
        <v>Squat</v>
      </c>
      <c r="X95" s="85" t="str">
        <f t="shared" si="559"/>
        <v/>
      </c>
      <c r="Y95" s="76" t="str">
        <f t="shared" si="560"/>
        <v/>
      </c>
      <c r="Z95" s="77" t="str">
        <f t="shared" si="561"/>
        <v/>
      </c>
      <c r="AA95" s="76" t="str">
        <f>IFERROR(IF(V95="ACC"," ",IF('MAXES+CHART'!$D$16="lbs",MROUND(IF(V95="SQUAT",'MAXES+CHART'!$D$17*Z95, IF(V95="BENCH",'MAXES+CHART'!$D$18*Z95, IF(V95="DEADLIFT",'MAXES+CHART'!$D$19*Z95,))),5),MROUND(IF(V95="SQUAT",'MAXES+CHART'!$D$17*Z95, IF(V95="BENCH",'MAXES+CHART'!$D$18*Z95, IF(V95="DEADLIFT",'MAXES+CHART'!$D$19*Z95,))),2.5))),"")</f>
        <v/>
      </c>
      <c r="AB95" s="55"/>
      <c r="AC95" s="95"/>
      <c r="AE95" s="119" t="str">
        <f ca="1">"e1RM: "&amp;IFERROR(MROUND(IF(Z92="",  AA91/VLOOKUP(AC91,'MAXES+CHART'!$B$3:$N$11,Y91+1,FALSE),  OFFSET(Z91,MATCH(MAX(Z92:Z96),Z92:Z96,0),1)/VLOOKUP(OFFSET(Z91,MATCH(MAX(Z92:Z96),Z92:Z96,0),3),'MAXES+CHART'!$B$3:$N$11,OFFSET(Z91,MATCH(MAX(Z92:Z96),Z92:Z96,0),-1)+1,FALSE)),1),"")</f>
        <v xml:space="preserve">e1RM: </v>
      </c>
      <c r="AG95" s="57" t="str">
        <f t="shared" si="492"/>
        <v/>
      </c>
      <c r="AH95" s="57" t="str">
        <f t="shared" si="493"/>
        <v/>
      </c>
      <c r="AI95" s="57" t="str">
        <f t="shared" si="494"/>
        <v/>
      </c>
      <c r="AJ95" s="57" t="str">
        <f t="shared" si="495"/>
        <v/>
      </c>
      <c r="AK95" s="57" t="str">
        <f t="shared" si="496"/>
        <v/>
      </c>
      <c r="AL95" s="57" t="str">
        <f t="shared" si="497"/>
        <v/>
      </c>
      <c r="AN95" s="39"/>
      <c r="AO95" s="58" t="str">
        <f t="shared" si="562"/>
        <v>SQUAT</v>
      </c>
      <c r="AP95" s="91" t="str">
        <f t="shared" si="563"/>
        <v>Squat</v>
      </c>
      <c r="AQ95" s="85" t="str">
        <f t="shared" si="564"/>
        <v/>
      </c>
      <c r="AR95" s="76" t="str">
        <f t="shared" si="565"/>
        <v/>
      </c>
      <c r="AS95" s="77" t="str">
        <f t="shared" si="566"/>
        <v/>
      </c>
      <c r="AT95" s="76" t="str">
        <f>IFERROR(IF(AO95="ACC"," ",IF('MAXES+CHART'!$D$16="lbs",MROUND(IF(AO95="SQUAT",'MAXES+CHART'!$D$17*AS95, IF(AO95="BENCH",'MAXES+CHART'!$D$18*AS95, IF(AO95="DEADLIFT",'MAXES+CHART'!$D$19*AS95,))),5),MROUND(IF(AO95="SQUAT",'MAXES+CHART'!$D$17*AS95, IF(AO95="BENCH",'MAXES+CHART'!$D$18*AS95, IF(AO95="DEADLIFT",'MAXES+CHART'!$D$19*AS95,))),2.5))),"")</f>
        <v/>
      </c>
      <c r="AU95" s="55"/>
      <c r="AV95" s="95"/>
      <c r="AX95" s="119" t="str">
        <f ca="1">"e1RM: "&amp;IFERROR(MROUND(IF(AS92="",  AT91/VLOOKUP(AV91,'MAXES+CHART'!$B$3:$N$11,AR91+1,FALSE),  OFFSET(AS91,MATCH(MAX(AS92:AS96),AS92:AS96,0),1)/VLOOKUP(OFFSET(AS91,MATCH(MAX(AS92:AS96),AS92:AS96,0),3),'MAXES+CHART'!$B$3:$N$11,OFFSET(AS91,MATCH(MAX(AS92:AS96),AS92:AS96,0),-1)+1,FALSE)),1),"")</f>
        <v xml:space="preserve">e1RM: </v>
      </c>
      <c r="AZ95" s="57" t="str">
        <f t="shared" si="498"/>
        <v/>
      </c>
      <c r="BA95" s="57" t="str">
        <f t="shared" si="499"/>
        <v/>
      </c>
      <c r="BB95" s="57" t="str">
        <f t="shared" si="500"/>
        <v/>
      </c>
      <c r="BC95" s="57" t="str">
        <f t="shared" si="501"/>
        <v/>
      </c>
      <c r="BD95" s="57" t="str">
        <f t="shared" si="502"/>
        <v/>
      </c>
      <c r="BE95" s="57" t="str">
        <f t="shared" si="503"/>
        <v/>
      </c>
      <c r="BG95" s="39"/>
      <c r="BH95" s="58" t="str">
        <f t="shared" si="567"/>
        <v>SQUAT</v>
      </c>
      <c r="BI95" s="91" t="str">
        <f t="shared" si="568"/>
        <v>Squat</v>
      </c>
      <c r="BJ95" s="85" t="str">
        <f t="shared" si="569"/>
        <v/>
      </c>
      <c r="BK95" s="76" t="str">
        <f t="shared" si="570"/>
        <v/>
      </c>
      <c r="BL95" s="77" t="str">
        <f t="shared" si="571"/>
        <v/>
      </c>
      <c r="BM95" s="76" t="str">
        <f>IFERROR(IF(BH95="ACC"," ",IF('MAXES+CHART'!$D$16="lbs",MROUND(IF(BH95="SQUAT",'MAXES+CHART'!$D$17*BL95, IF(BH95="BENCH",'MAXES+CHART'!$D$18*BL95, IF(BH95="DEADLIFT",'MAXES+CHART'!$D$19*BL95,))),5),MROUND(IF(BH95="SQUAT",'MAXES+CHART'!$D$17*BL95, IF(BH95="BENCH",'MAXES+CHART'!$D$18*BL95, IF(BH95="DEADLIFT",'MAXES+CHART'!$D$19*BL95,))),2.5))),"")</f>
        <v/>
      </c>
      <c r="BN95" s="55"/>
      <c r="BO95" s="95"/>
      <c r="BQ95" s="119" t="str">
        <f ca="1">"e1RM: "&amp;IFERROR(MROUND(IF(BL92="",  BM91/VLOOKUP(BO91,'MAXES+CHART'!$B$3:$N$11,BK91+1,FALSE),  OFFSET(BL91,MATCH(MAX(BL92:BL96),BL92:BL96,0),1)/VLOOKUP(OFFSET(BL91,MATCH(MAX(BL92:BL96),BL92:BL96,0),3),'MAXES+CHART'!$B$3:$N$11,OFFSET(BL91,MATCH(MAX(BL92:BL96),BL92:BL96,0),-1)+1,FALSE)),1),"")</f>
        <v xml:space="preserve">e1RM: </v>
      </c>
      <c r="BS95" s="57" t="str">
        <f t="shared" si="504"/>
        <v/>
      </c>
      <c r="BT95" s="57" t="str">
        <f t="shared" si="505"/>
        <v/>
      </c>
      <c r="BU95" s="57" t="str">
        <f t="shared" si="506"/>
        <v/>
      </c>
      <c r="BV95" s="57" t="str">
        <f t="shared" si="507"/>
        <v/>
      </c>
      <c r="BW95" s="57" t="str">
        <f t="shared" si="508"/>
        <v/>
      </c>
      <c r="BX95" s="57" t="str">
        <f t="shared" si="509"/>
        <v/>
      </c>
      <c r="CA95" s="39"/>
      <c r="CB95" s="58" t="str">
        <f t="shared" si="572"/>
        <v>SQUAT</v>
      </c>
      <c r="CC95" s="91" t="str">
        <f t="shared" si="573"/>
        <v>Squat</v>
      </c>
      <c r="CD95" s="85" t="str">
        <f t="shared" si="574"/>
        <v/>
      </c>
      <c r="CE95" s="76" t="str">
        <f t="shared" si="575"/>
        <v/>
      </c>
      <c r="CF95" s="77" t="str">
        <f t="shared" si="576"/>
        <v/>
      </c>
      <c r="CG95" s="76" t="str">
        <f>IFERROR(IF(CB95="ACC"," ",IF('MAXES+CHART'!$D$16="lbs",MROUND(IF(CB95="SQUAT",'MAXES+CHART'!$D$17*CF95, IF(CB95="BENCH",'MAXES+CHART'!$D$18*CF95, IF(CB95="DEADLIFT",'MAXES+CHART'!$D$19*CF95,))),5),MROUND(IF(CB95="SQUAT",'MAXES+CHART'!$D$17*CF95, IF(CB95="BENCH",'MAXES+CHART'!$D$18*CF95, IF(CB95="DEADLIFT",'MAXES+CHART'!$D$19*CF95,))),2.5))),"")</f>
        <v/>
      </c>
      <c r="CH95" s="55"/>
      <c r="CI95" s="95"/>
      <c r="CK95" s="119" t="str">
        <f ca="1">"e1RM: "&amp;IFERROR(MROUND(IF(CF92="",  CG91/VLOOKUP(CI91,'MAXES+CHART'!$B$3:$N$11,CE91+1,FALSE),  OFFSET(CF91,MATCH(MAX(CF92:CF96),CF92:CF96,0),1)/VLOOKUP(OFFSET(CF91,MATCH(MAX(CF92:CF96),CF92:CF96,0),3),'MAXES+CHART'!$B$3:$N$11,OFFSET(CF91,MATCH(MAX(CF92:CF96),CF92:CF96,0),-1)+1,FALSE)),1),"")</f>
        <v xml:space="preserve">e1RM: </v>
      </c>
      <c r="CM95" s="57" t="str">
        <f t="shared" si="510"/>
        <v/>
      </c>
      <c r="CN95" s="57" t="str">
        <f t="shared" si="511"/>
        <v/>
      </c>
      <c r="CO95" s="57" t="str">
        <f t="shared" si="512"/>
        <v/>
      </c>
      <c r="CP95" s="57" t="str">
        <f t="shared" si="513"/>
        <v/>
      </c>
      <c r="CQ95" s="57" t="str">
        <f t="shared" si="514"/>
        <v/>
      </c>
      <c r="CR95" s="57" t="str">
        <f t="shared" si="515"/>
        <v/>
      </c>
      <c r="CS95" s="39"/>
      <c r="CT95" s="58" t="str">
        <f t="shared" si="577"/>
        <v>SQUAT</v>
      </c>
      <c r="CU95" s="91" t="str">
        <f t="shared" si="578"/>
        <v>Squat</v>
      </c>
      <c r="CV95" s="85" t="str">
        <f t="shared" si="458"/>
        <v/>
      </c>
      <c r="CW95" s="76" t="str">
        <f t="shared" si="459"/>
        <v/>
      </c>
      <c r="CX95" s="77" t="str">
        <f t="shared" si="460"/>
        <v/>
      </c>
      <c r="CY95" s="76" t="str">
        <f>IFERROR(IF(CT95="ACC"," ",IF('MAXES+CHART'!$D$16="lbs",MROUND(IF(CT95="SQUAT",'MAXES+CHART'!$D$17*CX95, IF(CT95="BENCH",'MAXES+CHART'!$D$18*CX95, IF(CT95="DEADLIFT",'MAXES+CHART'!$D$19*CX95,))),5),MROUND(IF(CT95="SQUAT",'MAXES+CHART'!$D$17*CX95, IF(CT95="BENCH",'MAXES+CHART'!$D$18*CX95, IF(CT95="DEADLIFT",'MAXES+CHART'!$D$19*CX95,))),2.5))),"")</f>
        <v/>
      </c>
      <c r="CZ95" s="55"/>
      <c r="DA95" s="95"/>
      <c r="DC95" s="119" t="str">
        <f ca="1">"e1RM: "&amp;IFERROR(MROUND(IF(CX92="",  CY91/VLOOKUP(DA91,'MAXES+CHART'!$B$3:$N$11,CW91+1,FALSE),  OFFSET(CX91,MATCH(MAX(CX92:CX96),CX92:CX96,0),1)/VLOOKUP(OFFSET(CX91,MATCH(MAX(CX92:CX96),CX92:CX96,0),3),'MAXES+CHART'!$B$3:$N$11,OFFSET(CX91,MATCH(MAX(CX92:CX96),CX92:CX96,0),-1)+1,FALSE)),1),"")</f>
        <v xml:space="preserve">e1RM: </v>
      </c>
      <c r="DE95" s="57" t="str">
        <f t="shared" si="516"/>
        <v/>
      </c>
      <c r="DF95" s="57" t="str">
        <f t="shared" si="517"/>
        <v/>
      </c>
      <c r="DG95" s="57" t="str">
        <f t="shared" si="518"/>
        <v/>
      </c>
      <c r="DH95" s="57" t="str">
        <f t="shared" si="519"/>
        <v/>
      </c>
      <c r="DI95" s="57" t="str">
        <f t="shared" si="520"/>
        <v/>
      </c>
      <c r="DJ95" s="57" t="str">
        <f t="shared" si="521"/>
        <v/>
      </c>
      <c r="DL95" s="39"/>
      <c r="DM95" s="58" t="str">
        <f t="shared" si="579"/>
        <v>SQUAT</v>
      </c>
      <c r="DN95" s="91" t="str">
        <f t="shared" si="580"/>
        <v>Squat</v>
      </c>
      <c r="DO95" s="85" t="str">
        <f t="shared" si="463"/>
        <v/>
      </c>
      <c r="DP95" s="76" t="str">
        <f t="shared" si="464"/>
        <v/>
      </c>
      <c r="DQ95" s="77" t="str">
        <f t="shared" si="465"/>
        <v/>
      </c>
      <c r="DR95" s="76" t="str">
        <f>IFERROR(IF(DM95="ACC"," ",IF('MAXES+CHART'!$D$16="lbs",MROUND(IF(DM95="SQUAT",'MAXES+CHART'!$D$17*DQ95, IF(DM95="BENCH",'MAXES+CHART'!$D$18*DQ95, IF(DM95="DEADLIFT",'MAXES+CHART'!$D$19*DQ95,))),5),MROUND(IF(DM95="SQUAT",'MAXES+CHART'!$D$17*DQ95, IF(DM95="BENCH",'MAXES+CHART'!$D$18*DQ95, IF(DM95="DEADLIFT",'MAXES+CHART'!$D$19*DQ95,))),2.5))),"")</f>
        <v/>
      </c>
      <c r="DS95" s="55"/>
      <c r="DT95" s="95"/>
      <c r="DV95" s="119" t="str">
        <f ca="1">"e1RM: "&amp;IFERROR(MROUND(IF(DQ92="",  DR91/VLOOKUP(DT91,'MAXES+CHART'!$B$3:$N$11,DP91+1,FALSE),  OFFSET(DQ91,MATCH(MAX(DQ92:DQ96),DQ92:DQ96,0),1)/VLOOKUP(OFFSET(DQ91,MATCH(MAX(DQ92:DQ96),DQ92:DQ96,0),3),'MAXES+CHART'!$B$3:$N$11,OFFSET(DQ91,MATCH(MAX(DQ92:DQ96),DQ92:DQ96,0),-1)+1,FALSE)),1),"")</f>
        <v xml:space="preserve">e1RM: </v>
      </c>
      <c r="DX95" s="57" t="str">
        <f t="shared" si="522"/>
        <v/>
      </c>
      <c r="DY95" s="57" t="str">
        <f t="shared" si="523"/>
        <v/>
      </c>
      <c r="DZ95" s="57" t="str">
        <f t="shared" si="524"/>
        <v/>
      </c>
      <c r="EA95" s="57" t="str">
        <f t="shared" si="525"/>
        <v/>
      </c>
      <c r="EB95" s="57" t="str">
        <f t="shared" si="526"/>
        <v/>
      </c>
      <c r="EC95" s="57" t="str">
        <f t="shared" si="527"/>
        <v/>
      </c>
      <c r="EE95" s="39"/>
      <c r="EF95" s="58" t="str">
        <f t="shared" si="581"/>
        <v>SQUAT</v>
      </c>
      <c r="EG95" s="91" t="str">
        <f t="shared" si="582"/>
        <v>Squat</v>
      </c>
      <c r="EH95" s="85" t="str">
        <f t="shared" si="468"/>
        <v/>
      </c>
      <c r="EI95" s="76" t="str">
        <f t="shared" si="469"/>
        <v/>
      </c>
      <c r="EJ95" s="77" t="str">
        <f t="shared" si="470"/>
        <v/>
      </c>
      <c r="EK95" s="76" t="str">
        <f>IFERROR(IF(EF95="ACC"," ",IF('MAXES+CHART'!$D$16="lbs",MROUND(IF(EF95="SQUAT",'MAXES+CHART'!$D$17*EJ95, IF(EF95="BENCH",'MAXES+CHART'!$D$18*EJ95, IF(EF95="DEADLIFT",'MAXES+CHART'!$D$19*EJ95,))),5),MROUND(IF(EF95="SQUAT",'MAXES+CHART'!$D$17*EJ95, IF(EF95="BENCH",'MAXES+CHART'!$D$18*EJ95, IF(EF95="DEADLIFT",'MAXES+CHART'!$D$19*EJ95,))),2.5))),"")</f>
        <v/>
      </c>
      <c r="EL95" s="55"/>
      <c r="EM95" s="95"/>
      <c r="EO95" s="119" t="str">
        <f ca="1">"e1RM: "&amp;IFERROR(MROUND(IF(EJ92="",  EK91/VLOOKUP(EM91,'MAXES+CHART'!$B$3:$N$11,EI91+1,FALSE),  OFFSET(EJ91,MATCH(MAX(EJ92:EJ96),EJ92:EJ96,0),1)/VLOOKUP(OFFSET(EJ91,MATCH(MAX(EJ92:EJ96),EJ92:EJ96,0),3),'MAXES+CHART'!$B$3:$N$11,OFFSET(EJ91,MATCH(MAX(EJ92:EJ96),EJ92:EJ96,0),-1)+1,FALSE)),1),"")</f>
        <v xml:space="preserve">e1RM: </v>
      </c>
      <c r="EQ95" s="57" t="str">
        <f t="shared" si="528"/>
        <v/>
      </c>
      <c r="ER95" s="57" t="str">
        <f t="shared" si="529"/>
        <v/>
      </c>
      <c r="ES95" s="57" t="str">
        <f t="shared" si="530"/>
        <v/>
      </c>
      <c r="ET95" s="57" t="str">
        <f t="shared" si="531"/>
        <v/>
      </c>
      <c r="EU95" s="57" t="str">
        <f t="shared" si="532"/>
        <v/>
      </c>
      <c r="EV95" s="57" t="str">
        <f t="shared" si="533"/>
        <v/>
      </c>
      <c r="EY95" s="39"/>
      <c r="EZ95" s="58" t="str">
        <f t="shared" si="583"/>
        <v>ACC</v>
      </c>
      <c r="FA95" s="91" t="str">
        <f t="shared" si="584"/>
        <v>Squat</v>
      </c>
      <c r="FB95" s="85" t="str">
        <f t="shared" si="585"/>
        <v/>
      </c>
      <c r="FC95" s="76" t="str">
        <f t="shared" si="586"/>
        <v/>
      </c>
      <c r="FD95" s="77" t="str">
        <f t="shared" si="587"/>
        <v/>
      </c>
      <c r="FE95" s="76" t="str">
        <f>IFERROR(IF(EZ95="ACC"," ",IF('MAXES+CHART'!$D$16="lbs",MROUND(IF(EZ95="SQUAT",'MAXES+CHART'!$D$17*FD95, IF(EZ95="BENCH",'MAXES+CHART'!$D$18*FD95, IF(EZ95="DEADLIFT",'MAXES+CHART'!$D$19*FD95,))),5),MROUND(IF(EZ95="SQUAT",'MAXES+CHART'!$D$17*FD95, IF(EZ95="BENCH",'MAXES+CHART'!$D$18*FD95, IF(EZ95="DEADLIFT",'MAXES+CHART'!$D$19*FD95,))),2.5))),"")</f>
        <v xml:space="preserve"> </v>
      </c>
      <c r="FF95" s="55"/>
      <c r="FG95" s="124"/>
      <c r="FI95" s="119" t="str">
        <f ca="1">"e1RM: "&amp;IFERROR(MROUND(IF(FD92="",  FE91/VLOOKUP(FG91,'MAXES+CHART'!$B$3:$N$11,FC91+1,FALSE),  OFFSET(FD91,MATCH(MAX(FD92:FD96),FD92:FD96,0),1)/VLOOKUP(OFFSET(FD91,MATCH(MAX(FD92:FD96),FD92:FD96,0),3),'MAXES+CHART'!$B$3:$N$11,OFFSET(FD91,MATCH(MAX(FD92:FD96),FD92:FD96,0),-1)+1,FALSE)),1),"")</f>
        <v xml:space="preserve">e1RM: </v>
      </c>
      <c r="FK95" s="57" t="str">
        <f t="shared" si="534"/>
        <v/>
      </c>
      <c r="FL95" s="57" t="str">
        <f t="shared" si="535"/>
        <v/>
      </c>
      <c r="FM95" s="57" t="str">
        <f t="shared" si="536"/>
        <v/>
      </c>
      <c r="FN95" s="57" t="str">
        <f t="shared" si="537"/>
        <v/>
      </c>
      <c r="FO95" s="57" t="str">
        <f t="shared" si="538"/>
        <v/>
      </c>
      <c r="FP95" s="57" t="str">
        <f t="shared" si="539"/>
        <v/>
      </c>
      <c r="FQ95" s="39"/>
      <c r="FR95" s="58" t="str">
        <f t="shared" si="588"/>
        <v>ACC</v>
      </c>
      <c r="FS95" s="91" t="str">
        <f t="shared" si="589"/>
        <v>Squat</v>
      </c>
      <c r="FT95" s="85" t="str">
        <f t="shared" si="473"/>
        <v/>
      </c>
      <c r="FU95" s="76" t="str">
        <f t="shared" si="474"/>
        <v/>
      </c>
      <c r="FV95" s="77" t="str">
        <f t="shared" si="475"/>
        <v/>
      </c>
      <c r="FW95" s="76" t="str">
        <f>IFERROR(IF(FR95="ACC"," ",IF('MAXES+CHART'!$D$16="lbs",MROUND(IF(FR95="SQUAT",'MAXES+CHART'!$D$17*FV95, IF(FR95="BENCH",'MAXES+CHART'!$D$18*FV95, IF(FR95="DEADLIFT",'MAXES+CHART'!$D$19*FV95,))),5),MROUND(IF(FR95="SQUAT",'MAXES+CHART'!$D$17*FV95, IF(FR95="BENCH",'MAXES+CHART'!$D$18*FV95, IF(FR95="DEADLIFT",'MAXES+CHART'!$D$19*FV95,))),2.5))),"")</f>
        <v xml:space="preserve"> </v>
      </c>
      <c r="FX95" s="55"/>
      <c r="FY95" s="95"/>
      <c r="GA95" s="119" t="str">
        <f ca="1">"e1RM: "&amp;IFERROR(MROUND(IF(FV92="",  FW91/VLOOKUP(FY91,'MAXES+CHART'!$B$3:$N$11,FU91+1,FALSE),  OFFSET(FV91,MATCH(MAX(FV92:FV96),FV92:FV96,0),1)/VLOOKUP(OFFSET(FV91,MATCH(MAX(FV92:FV96),FV92:FV96,0),3),'MAXES+CHART'!$B$3:$N$11,OFFSET(FV91,MATCH(MAX(FV92:FV96),FV92:FV96,0),-1)+1,FALSE)),1),"")</f>
        <v xml:space="preserve">e1RM: </v>
      </c>
      <c r="GC95" s="57" t="str">
        <f t="shared" si="540"/>
        <v/>
      </c>
      <c r="GD95" s="57" t="str">
        <f t="shared" si="541"/>
        <v/>
      </c>
      <c r="GE95" s="57" t="str">
        <f t="shared" si="542"/>
        <v/>
      </c>
      <c r="GF95" s="57" t="str">
        <f t="shared" si="543"/>
        <v/>
      </c>
      <c r="GG95" s="57" t="str">
        <f t="shared" si="544"/>
        <v/>
      </c>
      <c r="GH95" s="57" t="str">
        <f t="shared" si="545"/>
        <v/>
      </c>
      <c r="GJ95" s="39"/>
      <c r="GK95" s="58" t="str">
        <f t="shared" si="590"/>
        <v>ACC</v>
      </c>
      <c r="GL95" s="91" t="str">
        <f t="shared" si="591"/>
        <v>Squat</v>
      </c>
      <c r="GM95" s="85" t="str">
        <f t="shared" si="478"/>
        <v/>
      </c>
      <c r="GN95" s="76" t="str">
        <f t="shared" si="479"/>
        <v/>
      </c>
      <c r="GO95" s="77" t="str">
        <f t="shared" si="480"/>
        <v/>
      </c>
      <c r="GP95" s="76" t="str">
        <f>IFERROR(IF(GK95="ACC"," ",IF('MAXES+CHART'!$D$16="lbs",MROUND(IF(GK95="SQUAT",'MAXES+CHART'!$D$17*GO95, IF(GK95="BENCH",'MAXES+CHART'!$D$18*GO95, IF(GK95="DEADLIFT",'MAXES+CHART'!$D$19*GO95,))),5),MROUND(IF(GK95="SQUAT",'MAXES+CHART'!$D$17*GO95, IF(GK95="BENCH",'MAXES+CHART'!$D$18*GO95, IF(GK95="DEADLIFT",'MAXES+CHART'!$D$19*GO95,))),2.5))),"")</f>
        <v xml:space="preserve"> </v>
      </c>
      <c r="GQ95" s="55"/>
      <c r="GR95" s="95"/>
      <c r="GT95" s="119" t="str">
        <f ca="1">"e1RM: "&amp;IFERROR(MROUND(IF(GO92="",  GP91/VLOOKUP(GR91,'MAXES+CHART'!$B$3:$N$11,GN91+1,FALSE),  OFFSET(GO91,MATCH(MAX(GO92:GO96),GO92:GO96,0),1)/VLOOKUP(OFFSET(GO91,MATCH(MAX(GO92:GO96),GO92:GO96,0),3),'MAXES+CHART'!$B$3:$N$11,OFFSET(GO91,MATCH(MAX(GO92:GO96),GO92:GO96,0),-1)+1,FALSE)),1),"")</f>
        <v xml:space="preserve">e1RM: </v>
      </c>
      <c r="GV95" s="57" t="str">
        <f t="shared" si="546"/>
        <v/>
      </c>
      <c r="GW95" s="57" t="str">
        <f t="shared" si="547"/>
        <v/>
      </c>
      <c r="GX95" s="57" t="str">
        <f t="shared" si="548"/>
        <v/>
      </c>
      <c r="GY95" s="57" t="str">
        <f t="shared" si="549"/>
        <v/>
      </c>
      <c r="GZ95" s="57" t="str">
        <f t="shared" si="550"/>
        <v/>
      </c>
      <c r="HA95" s="57" t="str">
        <f t="shared" si="551"/>
        <v/>
      </c>
      <c r="HC95" s="39"/>
      <c r="HD95" s="58" t="str">
        <f t="shared" si="592"/>
        <v>ACC</v>
      </c>
      <c r="HE95" s="91" t="str">
        <f t="shared" si="593"/>
        <v>Squat</v>
      </c>
      <c r="HF95" s="85" t="str">
        <f t="shared" si="483"/>
        <v/>
      </c>
      <c r="HG95" s="76" t="str">
        <f t="shared" si="484"/>
        <v/>
      </c>
      <c r="HH95" s="77" t="str">
        <f t="shared" si="485"/>
        <v/>
      </c>
      <c r="HI95" s="76" t="str">
        <f>IFERROR(IF(HD95="ACC"," ",IF('MAXES+CHART'!$D$16="lbs",MROUND(IF(HD95="SQUAT",'MAXES+CHART'!$D$17*HH95, IF(HD95="BENCH",'MAXES+CHART'!$D$18*HH95, IF(HD95="DEADLIFT",'MAXES+CHART'!$D$19*HH95,))),5),MROUND(IF(HD95="SQUAT",'MAXES+CHART'!$D$17*HH95, IF(HD95="BENCH",'MAXES+CHART'!$D$18*HH95, IF(HD95="DEADLIFT",'MAXES+CHART'!$D$19*HH95,))),2.5))),"")</f>
        <v xml:space="preserve"> </v>
      </c>
      <c r="HJ95" s="55"/>
      <c r="HK95" s="95"/>
      <c r="HM95" s="119" t="str">
        <f ca="1">"e1RM: "&amp;IFERROR(MROUND(IF(HH92="",  HI91/VLOOKUP(HK91,'MAXES+CHART'!$B$3:$N$11,HG91+1,FALSE),  OFFSET(HH91,MATCH(MAX(HH92:HH96),HH92:HH96,0),1)/VLOOKUP(OFFSET(HH91,MATCH(MAX(HH92:HH96),HH92:HH96,0),3),'MAXES+CHART'!$B$3:$N$11,OFFSET(HH91,MATCH(MAX(HH92:HH96),HH92:HH96,0),-1)+1,FALSE)),1),"")</f>
        <v xml:space="preserve">e1RM: </v>
      </c>
      <c r="HO95" s="57" t="str">
        <f t="shared" si="552"/>
        <v/>
      </c>
      <c r="HP95" s="57" t="str">
        <f t="shared" si="553"/>
        <v/>
      </c>
      <c r="HQ95" s="57" t="str">
        <f t="shared" si="554"/>
        <v/>
      </c>
      <c r="HR95" s="57" t="str">
        <f t="shared" si="555"/>
        <v/>
      </c>
      <c r="HS95" s="57" t="str">
        <f t="shared" si="556"/>
        <v/>
      </c>
      <c r="HT95" s="57" t="str">
        <f t="shared" si="557"/>
        <v/>
      </c>
    </row>
    <row r="96" spans="3:228" hidden="1" outlineLevel="2">
      <c r="C96" s="39"/>
      <c r="D96" s="58" t="str">
        <f t="shared" si="594"/>
        <v>SQUAT</v>
      </c>
      <c r="E96" s="90" t="str">
        <f t="shared" si="595"/>
        <v>Squat</v>
      </c>
      <c r="F96" s="86"/>
      <c r="G96" s="78"/>
      <c r="H96" s="79"/>
      <c r="I96" s="78">
        <f>IF(D96="ACC"," ",IF('MAXES+CHART'!$D$16="lbs",MROUND(IF(D96="SQUAT",'MAXES+CHART'!$D$17*H96, IF(D96="BENCH",'MAXES+CHART'!$D$18*H96, IF(D96="DEADLIFT",'MAXES+CHART'!$D$19*H96,))),5),MROUND(IF(D96="SQUAT",'MAXES+CHART'!$D$17*H96, IF(D96="BENCH",'MAXES+CHART'!$D$18*H96, IF(D96="DEADLIFT",'MAXES+CHART'!$D$19*H96,))),2.5)))</f>
        <v>0</v>
      </c>
      <c r="J96" s="55"/>
      <c r="K96" s="95"/>
      <c r="M96" s="118"/>
      <c r="O96" s="57">
        <f t="shared" si="486"/>
        <v>0</v>
      </c>
      <c r="P96" s="57">
        <f t="shared" si="487"/>
        <v>0</v>
      </c>
      <c r="Q96" s="57" t="str">
        <f t="shared" si="488"/>
        <v/>
      </c>
      <c r="R96" s="57" t="str">
        <f t="shared" si="489"/>
        <v/>
      </c>
      <c r="S96" s="57" t="str">
        <f t="shared" si="490"/>
        <v/>
      </c>
      <c r="T96" s="57" t="str">
        <f t="shared" si="491"/>
        <v/>
      </c>
      <c r="U96" s="39"/>
      <c r="V96" s="58" t="str">
        <f t="shared" si="596"/>
        <v>SQUAT</v>
      </c>
      <c r="W96" s="90" t="str">
        <f t="shared" si="558"/>
        <v>Squat</v>
      </c>
      <c r="X96" s="86" t="str">
        <f t="shared" si="559"/>
        <v/>
      </c>
      <c r="Y96" s="78" t="str">
        <f t="shared" si="560"/>
        <v/>
      </c>
      <c r="Z96" s="79" t="str">
        <f t="shared" si="561"/>
        <v/>
      </c>
      <c r="AA96" s="78" t="str">
        <f>IFERROR(IF(V96="ACC"," ",IF('MAXES+CHART'!$D$16="lbs",MROUND(IF(V96="SQUAT",'MAXES+CHART'!$D$17*Z96, IF(V96="BENCH",'MAXES+CHART'!$D$18*Z96, IF(V96="DEADLIFT",'MAXES+CHART'!$D$19*Z96,))),5),MROUND(IF(V96="SQUAT",'MAXES+CHART'!$D$17*Z96, IF(V96="BENCH",'MAXES+CHART'!$D$18*Z96, IF(V96="DEADLIFT",'MAXES+CHART'!$D$19*Z96,))),2.5))),"")</f>
        <v/>
      </c>
      <c r="AB96" s="55"/>
      <c r="AC96" s="95"/>
      <c r="AE96" s="118"/>
      <c r="AG96" s="57" t="str">
        <f t="shared" si="492"/>
        <v/>
      </c>
      <c r="AH96" s="57" t="str">
        <f t="shared" si="493"/>
        <v/>
      </c>
      <c r="AI96" s="57" t="str">
        <f t="shared" si="494"/>
        <v/>
      </c>
      <c r="AJ96" s="57" t="str">
        <f t="shared" si="495"/>
        <v/>
      </c>
      <c r="AK96" s="57" t="str">
        <f t="shared" si="496"/>
        <v/>
      </c>
      <c r="AL96" s="57" t="str">
        <f t="shared" si="497"/>
        <v/>
      </c>
      <c r="AN96" s="39"/>
      <c r="AO96" s="58" t="str">
        <f t="shared" si="562"/>
        <v>SQUAT</v>
      </c>
      <c r="AP96" s="90" t="str">
        <f t="shared" si="563"/>
        <v>Squat</v>
      </c>
      <c r="AQ96" s="86" t="str">
        <f t="shared" si="564"/>
        <v/>
      </c>
      <c r="AR96" s="78" t="str">
        <f t="shared" si="565"/>
        <v/>
      </c>
      <c r="AS96" s="79" t="str">
        <f t="shared" si="566"/>
        <v/>
      </c>
      <c r="AT96" s="78" t="str">
        <f>IFERROR(IF(AO96="ACC"," ",IF('MAXES+CHART'!$D$16="lbs",MROUND(IF(AO96="SQUAT",'MAXES+CHART'!$D$17*AS96, IF(AO96="BENCH",'MAXES+CHART'!$D$18*AS96, IF(AO96="DEADLIFT",'MAXES+CHART'!$D$19*AS96,))),5),MROUND(IF(AO96="SQUAT",'MAXES+CHART'!$D$17*AS96, IF(AO96="BENCH",'MAXES+CHART'!$D$18*AS96, IF(AO96="DEADLIFT",'MAXES+CHART'!$D$19*AS96,))),2.5))),"")</f>
        <v/>
      </c>
      <c r="AU96" s="55"/>
      <c r="AV96" s="95"/>
      <c r="AX96" s="118"/>
      <c r="AZ96" s="57" t="str">
        <f t="shared" si="498"/>
        <v/>
      </c>
      <c r="BA96" s="57" t="str">
        <f t="shared" si="499"/>
        <v/>
      </c>
      <c r="BB96" s="57" t="str">
        <f t="shared" si="500"/>
        <v/>
      </c>
      <c r="BC96" s="57" t="str">
        <f t="shared" si="501"/>
        <v/>
      </c>
      <c r="BD96" s="57" t="str">
        <f t="shared" si="502"/>
        <v/>
      </c>
      <c r="BE96" s="57" t="str">
        <f t="shared" si="503"/>
        <v/>
      </c>
      <c r="BG96" s="39"/>
      <c r="BH96" s="58" t="str">
        <f t="shared" si="567"/>
        <v>SQUAT</v>
      </c>
      <c r="BI96" s="90" t="str">
        <f t="shared" si="568"/>
        <v>Squat</v>
      </c>
      <c r="BJ96" s="86" t="str">
        <f t="shared" si="569"/>
        <v/>
      </c>
      <c r="BK96" s="78" t="str">
        <f t="shared" si="570"/>
        <v/>
      </c>
      <c r="BL96" s="79" t="str">
        <f t="shared" si="571"/>
        <v/>
      </c>
      <c r="BM96" s="78" t="str">
        <f>IFERROR(IF(BH96="ACC"," ",IF('MAXES+CHART'!$D$16="lbs",MROUND(IF(BH96="SQUAT",'MAXES+CHART'!$D$17*BL96, IF(BH96="BENCH",'MAXES+CHART'!$D$18*BL96, IF(BH96="DEADLIFT",'MAXES+CHART'!$D$19*BL96,))),5),MROUND(IF(BH96="SQUAT",'MAXES+CHART'!$D$17*BL96, IF(BH96="BENCH",'MAXES+CHART'!$D$18*BL96, IF(BH96="DEADLIFT",'MAXES+CHART'!$D$19*BL96,))),2.5))),"")</f>
        <v/>
      </c>
      <c r="BN96" s="55"/>
      <c r="BO96" s="95"/>
      <c r="BQ96" s="118"/>
      <c r="BS96" s="57" t="str">
        <f t="shared" si="504"/>
        <v/>
      </c>
      <c r="BT96" s="57" t="str">
        <f t="shared" si="505"/>
        <v/>
      </c>
      <c r="BU96" s="57" t="str">
        <f t="shared" si="506"/>
        <v/>
      </c>
      <c r="BV96" s="57" t="str">
        <f t="shared" si="507"/>
        <v/>
      </c>
      <c r="BW96" s="57" t="str">
        <f t="shared" si="508"/>
        <v/>
      </c>
      <c r="BX96" s="57" t="str">
        <f t="shared" si="509"/>
        <v/>
      </c>
      <c r="CA96" s="39"/>
      <c r="CB96" s="58" t="str">
        <f t="shared" si="572"/>
        <v>SQUAT</v>
      </c>
      <c r="CC96" s="90" t="str">
        <f t="shared" si="573"/>
        <v>Squat</v>
      </c>
      <c r="CD96" s="86" t="str">
        <f t="shared" si="574"/>
        <v/>
      </c>
      <c r="CE96" s="78" t="str">
        <f t="shared" si="575"/>
        <v/>
      </c>
      <c r="CF96" s="79" t="str">
        <f t="shared" si="576"/>
        <v/>
      </c>
      <c r="CG96" s="78" t="str">
        <f>IFERROR(IF(CB96="ACC"," ",IF('MAXES+CHART'!$D$16="lbs",MROUND(IF(CB96="SQUAT",'MAXES+CHART'!$D$17*CF96, IF(CB96="BENCH",'MAXES+CHART'!$D$18*CF96, IF(CB96="DEADLIFT",'MAXES+CHART'!$D$19*CF96,))),5),MROUND(IF(CB96="SQUAT",'MAXES+CHART'!$D$17*CF96, IF(CB96="BENCH",'MAXES+CHART'!$D$18*CF96, IF(CB96="DEADLIFT",'MAXES+CHART'!$D$19*CF96,))),2.5))),"")</f>
        <v/>
      </c>
      <c r="CH96" s="55"/>
      <c r="CI96" s="95"/>
      <c r="CK96" s="118"/>
      <c r="CM96" s="57" t="str">
        <f t="shared" si="510"/>
        <v/>
      </c>
      <c r="CN96" s="57" t="str">
        <f t="shared" si="511"/>
        <v/>
      </c>
      <c r="CO96" s="57" t="str">
        <f t="shared" si="512"/>
        <v/>
      </c>
      <c r="CP96" s="57" t="str">
        <f t="shared" si="513"/>
        <v/>
      </c>
      <c r="CQ96" s="57" t="str">
        <f t="shared" si="514"/>
        <v/>
      </c>
      <c r="CR96" s="57" t="str">
        <f t="shared" si="515"/>
        <v/>
      </c>
      <c r="CS96" s="39"/>
      <c r="CT96" s="58" t="str">
        <f t="shared" si="577"/>
        <v>SQUAT</v>
      </c>
      <c r="CU96" s="90" t="str">
        <f t="shared" si="578"/>
        <v>Squat</v>
      </c>
      <c r="CV96" s="86" t="str">
        <f t="shared" si="458"/>
        <v/>
      </c>
      <c r="CW96" s="78" t="str">
        <f t="shared" si="459"/>
        <v/>
      </c>
      <c r="CX96" s="79" t="str">
        <f t="shared" si="460"/>
        <v/>
      </c>
      <c r="CY96" s="78" t="str">
        <f>IFERROR(IF(CT96="ACC"," ",IF('MAXES+CHART'!$D$16="lbs",MROUND(IF(CT96="SQUAT",'MAXES+CHART'!$D$17*CX96, IF(CT96="BENCH",'MAXES+CHART'!$D$18*CX96, IF(CT96="DEADLIFT",'MAXES+CHART'!$D$19*CX96,))),5),MROUND(IF(CT96="SQUAT",'MAXES+CHART'!$D$17*CX96, IF(CT96="BENCH",'MAXES+CHART'!$D$18*CX96, IF(CT96="DEADLIFT",'MAXES+CHART'!$D$19*CX96,))),2.5))),"")</f>
        <v/>
      </c>
      <c r="CZ96" s="55"/>
      <c r="DA96" s="95"/>
      <c r="DC96" s="118"/>
      <c r="DE96" s="57" t="str">
        <f t="shared" si="516"/>
        <v/>
      </c>
      <c r="DF96" s="57" t="str">
        <f t="shared" si="517"/>
        <v/>
      </c>
      <c r="DG96" s="57" t="str">
        <f t="shared" si="518"/>
        <v/>
      </c>
      <c r="DH96" s="57" t="str">
        <f t="shared" si="519"/>
        <v/>
      </c>
      <c r="DI96" s="57" t="str">
        <f t="shared" si="520"/>
        <v/>
      </c>
      <c r="DJ96" s="57" t="str">
        <f t="shared" si="521"/>
        <v/>
      </c>
      <c r="DL96" s="39"/>
      <c r="DM96" s="58" t="str">
        <f t="shared" si="579"/>
        <v>SQUAT</v>
      </c>
      <c r="DN96" s="90" t="str">
        <f t="shared" si="580"/>
        <v>Squat</v>
      </c>
      <c r="DO96" s="86" t="str">
        <f t="shared" si="463"/>
        <v/>
      </c>
      <c r="DP96" s="78" t="str">
        <f t="shared" si="464"/>
        <v/>
      </c>
      <c r="DQ96" s="79" t="str">
        <f t="shared" si="465"/>
        <v/>
      </c>
      <c r="DR96" s="78" t="str">
        <f>IFERROR(IF(DM96="ACC"," ",IF('MAXES+CHART'!$D$16="lbs",MROUND(IF(DM96="SQUAT",'MAXES+CHART'!$D$17*DQ96, IF(DM96="BENCH",'MAXES+CHART'!$D$18*DQ96, IF(DM96="DEADLIFT",'MAXES+CHART'!$D$19*DQ96,))),5),MROUND(IF(DM96="SQUAT",'MAXES+CHART'!$D$17*DQ96, IF(DM96="BENCH",'MAXES+CHART'!$D$18*DQ96, IF(DM96="DEADLIFT",'MAXES+CHART'!$D$19*DQ96,))),2.5))),"")</f>
        <v/>
      </c>
      <c r="DS96" s="55"/>
      <c r="DT96" s="95"/>
      <c r="DV96" s="118"/>
      <c r="DX96" s="57" t="str">
        <f t="shared" si="522"/>
        <v/>
      </c>
      <c r="DY96" s="57" t="str">
        <f t="shared" si="523"/>
        <v/>
      </c>
      <c r="DZ96" s="57" t="str">
        <f t="shared" si="524"/>
        <v/>
      </c>
      <c r="EA96" s="57" t="str">
        <f t="shared" si="525"/>
        <v/>
      </c>
      <c r="EB96" s="57" t="str">
        <f t="shared" si="526"/>
        <v/>
      </c>
      <c r="EC96" s="57" t="str">
        <f t="shared" si="527"/>
        <v/>
      </c>
      <c r="EE96" s="39"/>
      <c r="EF96" s="58" t="str">
        <f t="shared" si="581"/>
        <v>SQUAT</v>
      </c>
      <c r="EG96" s="90" t="str">
        <f t="shared" si="582"/>
        <v>Squat</v>
      </c>
      <c r="EH96" s="86" t="str">
        <f t="shared" si="468"/>
        <v/>
      </c>
      <c r="EI96" s="78" t="str">
        <f t="shared" si="469"/>
        <v/>
      </c>
      <c r="EJ96" s="79" t="str">
        <f t="shared" si="470"/>
        <v/>
      </c>
      <c r="EK96" s="78" t="str">
        <f>IFERROR(IF(EF96="ACC"," ",IF('MAXES+CHART'!$D$16="lbs",MROUND(IF(EF96="SQUAT",'MAXES+CHART'!$D$17*EJ96, IF(EF96="BENCH",'MAXES+CHART'!$D$18*EJ96, IF(EF96="DEADLIFT",'MAXES+CHART'!$D$19*EJ96,))),5),MROUND(IF(EF96="SQUAT",'MAXES+CHART'!$D$17*EJ96, IF(EF96="BENCH",'MAXES+CHART'!$D$18*EJ96, IF(EF96="DEADLIFT",'MAXES+CHART'!$D$19*EJ96,))),2.5))),"")</f>
        <v/>
      </c>
      <c r="EL96" s="55"/>
      <c r="EM96" s="95"/>
      <c r="EO96" s="118"/>
      <c r="EQ96" s="57" t="str">
        <f t="shared" si="528"/>
        <v/>
      </c>
      <c r="ER96" s="57" t="str">
        <f t="shared" si="529"/>
        <v/>
      </c>
      <c r="ES96" s="57" t="str">
        <f t="shared" si="530"/>
        <v/>
      </c>
      <c r="ET96" s="57" t="str">
        <f t="shared" si="531"/>
        <v/>
      </c>
      <c r="EU96" s="57" t="str">
        <f t="shared" si="532"/>
        <v/>
      </c>
      <c r="EV96" s="57" t="str">
        <f t="shared" si="533"/>
        <v/>
      </c>
      <c r="EY96" s="39"/>
      <c r="EZ96" s="58" t="str">
        <f t="shared" si="583"/>
        <v>ACC</v>
      </c>
      <c r="FA96" s="90" t="str">
        <f t="shared" si="584"/>
        <v>Squat</v>
      </c>
      <c r="FB96" s="86" t="str">
        <f t="shared" si="585"/>
        <v/>
      </c>
      <c r="FC96" s="78" t="str">
        <f t="shared" si="586"/>
        <v/>
      </c>
      <c r="FD96" s="79" t="str">
        <f t="shared" si="587"/>
        <v/>
      </c>
      <c r="FE96" s="78" t="str">
        <f>IFERROR(IF(EZ96="ACC"," ",IF('MAXES+CHART'!$D$16="lbs",MROUND(IF(EZ96="SQUAT",'MAXES+CHART'!$D$17*FD96, IF(EZ96="BENCH",'MAXES+CHART'!$D$18*FD96, IF(EZ96="DEADLIFT",'MAXES+CHART'!$D$19*FD96,))),5),MROUND(IF(EZ96="SQUAT",'MAXES+CHART'!$D$17*FD96, IF(EZ96="BENCH",'MAXES+CHART'!$D$18*FD96, IF(EZ96="DEADLIFT",'MAXES+CHART'!$D$19*FD96,))),2.5))),"")</f>
        <v xml:space="preserve"> </v>
      </c>
      <c r="FF96" s="55"/>
      <c r="FG96" s="124"/>
      <c r="FI96" s="118"/>
      <c r="FK96" s="57" t="str">
        <f t="shared" si="534"/>
        <v/>
      </c>
      <c r="FL96" s="57" t="str">
        <f t="shared" si="535"/>
        <v/>
      </c>
      <c r="FM96" s="57" t="str">
        <f t="shared" si="536"/>
        <v/>
      </c>
      <c r="FN96" s="57" t="str">
        <f t="shared" si="537"/>
        <v/>
      </c>
      <c r="FO96" s="57" t="str">
        <f t="shared" si="538"/>
        <v/>
      </c>
      <c r="FP96" s="57" t="str">
        <f t="shared" si="539"/>
        <v/>
      </c>
      <c r="FQ96" s="39"/>
      <c r="FR96" s="58" t="str">
        <f t="shared" si="588"/>
        <v>ACC</v>
      </c>
      <c r="FS96" s="90" t="str">
        <f t="shared" si="589"/>
        <v>Squat</v>
      </c>
      <c r="FT96" s="86" t="str">
        <f t="shared" si="473"/>
        <v/>
      </c>
      <c r="FU96" s="78" t="str">
        <f t="shared" si="474"/>
        <v/>
      </c>
      <c r="FV96" s="79" t="str">
        <f t="shared" si="475"/>
        <v/>
      </c>
      <c r="FW96" s="78" t="str">
        <f>IFERROR(IF(FR96="ACC"," ",IF('MAXES+CHART'!$D$16="lbs",MROUND(IF(FR96="SQUAT",'MAXES+CHART'!$D$17*FV96, IF(FR96="BENCH",'MAXES+CHART'!$D$18*FV96, IF(FR96="DEADLIFT",'MAXES+CHART'!$D$19*FV96,))),5),MROUND(IF(FR96="SQUAT",'MAXES+CHART'!$D$17*FV96, IF(FR96="BENCH",'MAXES+CHART'!$D$18*FV96, IF(FR96="DEADLIFT",'MAXES+CHART'!$D$19*FV96,))),2.5))),"")</f>
        <v xml:space="preserve"> </v>
      </c>
      <c r="FX96" s="55"/>
      <c r="FY96" s="95"/>
      <c r="GA96" s="118"/>
      <c r="GC96" s="57" t="str">
        <f t="shared" si="540"/>
        <v/>
      </c>
      <c r="GD96" s="57" t="str">
        <f t="shared" si="541"/>
        <v/>
      </c>
      <c r="GE96" s="57" t="str">
        <f t="shared" si="542"/>
        <v/>
      </c>
      <c r="GF96" s="57" t="str">
        <f t="shared" si="543"/>
        <v/>
      </c>
      <c r="GG96" s="57" t="str">
        <f t="shared" si="544"/>
        <v/>
      </c>
      <c r="GH96" s="57" t="str">
        <f t="shared" si="545"/>
        <v/>
      </c>
      <c r="GJ96" s="39"/>
      <c r="GK96" s="58" t="str">
        <f t="shared" si="590"/>
        <v>ACC</v>
      </c>
      <c r="GL96" s="90" t="str">
        <f t="shared" si="591"/>
        <v>Squat</v>
      </c>
      <c r="GM96" s="86" t="str">
        <f t="shared" si="478"/>
        <v/>
      </c>
      <c r="GN96" s="78" t="str">
        <f t="shared" si="479"/>
        <v/>
      </c>
      <c r="GO96" s="79" t="str">
        <f t="shared" si="480"/>
        <v/>
      </c>
      <c r="GP96" s="78" t="str">
        <f>IFERROR(IF(GK96="ACC"," ",IF('MAXES+CHART'!$D$16="lbs",MROUND(IF(GK96="SQUAT",'MAXES+CHART'!$D$17*GO96, IF(GK96="BENCH",'MAXES+CHART'!$D$18*GO96, IF(GK96="DEADLIFT",'MAXES+CHART'!$D$19*GO96,))),5),MROUND(IF(GK96="SQUAT",'MAXES+CHART'!$D$17*GO96, IF(GK96="BENCH",'MAXES+CHART'!$D$18*GO96, IF(GK96="DEADLIFT",'MAXES+CHART'!$D$19*GO96,))),2.5))),"")</f>
        <v xml:space="preserve"> </v>
      </c>
      <c r="GQ96" s="55"/>
      <c r="GR96" s="95"/>
      <c r="GT96" s="118"/>
      <c r="GV96" s="57" t="str">
        <f t="shared" si="546"/>
        <v/>
      </c>
      <c r="GW96" s="57" t="str">
        <f t="shared" si="547"/>
        <v/>
      </c>
      <c r="GX96" s="57" t="str">
        <f t="shared" si="548"/>
        <v/>
      </c>
      <c r="GY96" s="57" t="str">
        <f t="shared" si="549"/>
        <v/>
      </c>
      <c r="GZ96" s="57" t="str">
        <f t="shared" si="550"/>
        <v/>
      </c>
      <c r="HA96" s="57" t="str">
        <f t="shared" si="551"/>
        <v/>
      </c>
      <c r="HC96" s="39"/>
      <c r="HD96" s="58" t="str">
        <f t="shared" si="592"/>
        <v>ACC</v>
      </c>
      <c r="HE96" s="90" t="str">
        <f t="shared" si="593"/>
        <v>Squat</v>
      </c>
      <c r="HF96" s="86" t="str">
        <f t="shared" si="483"/>
        <v/>
      </c>
      <c r="HG96" s="78" t="str">
        <f t="shared" si="484"/>
        <v/>
      </c>
      <c r="HH96" s="79" t="str">
        <f t="shared" si="485"/>
        <v/>
      </c>
      <c r="HI96" s="78" t="str">
        <f>IFERROR(IF(HD96="ACC"," ",IF('MAXES+CHART'!$D$16="lbs",MROUND(IF(HD96="SQUAT",'MAXES+CHART'!$D$17*HH96, IF(HD96="BENCH",'MAXES+CHART'!$D$18*HH96, IF(HD96="DEADLIFT",'MAXES+CHART'!$D$19*HH96,))),5),MROUND(IF(HD96="SQUAT",'MAXES+CHART'!$D$17*HH96, IF(HD96="BENCH",'MAXES+CHART'!$D$18*HH96, IF(HD96="DEADLIFT",'MAXES+CHART'!$D$19*HH96,))),2.5))),"")</f>
        <v xml:space="preserve"> </v>
      </c>
      <c r="HJ96" s="55"/>
      <c r="HK96" s="95"/>
      <c r="HM96" s="118"/>
      <c r="HO96" s="57" t="str">
        <f t="shared" si="552"/>
        <v/>
      </c>
      <c r="HP96" s="57" t="str">
        <f t="shared" si="553"/>
        <v/>
      </c>
      <c r="HQ96" s="57" t="str">
        <f t="shared" si="554"/>
        <v/>
      </c>
      <c r="HR96" s="57" t="str">
        <f t="shared" si="555"/>
        <v/>
      </c>
      <c r="HS96" s="57" t="str">
        <f t="shared" si="556"/>
        <v/>
      </c>
      <c r="HT96" s="57" t="str">
        <f t="shared" si="557"/>
        <v/>
      </c>
    </row>
    <row r="97" spans="3:228" outlineLevel="1" collapsed="1">
      <c r="C97" s="39" t="s">
        <v>29</v>
      </c>
      <c r="D97" s="54" t="s">
        <v>14</v>
      </c>
      <c r="E97" s="92" t="s">
        <v>78</v>
      </c>
      <c r="F97" s="87">
        <v>2</v>
      </c>
      <c r="G97" s="81">
        <v>8</v>
      </c>
      <c r="H97" s="123" t="s">
        <v>86</v>
      </c>
      <c r="I97" s="81" t="str">
        <f>IF(D97="ACC"," ",IF('MAXES+CHART'!$D$16="lbs",MROUND(IF(D97="SQUAT",'MAXES+CHART'!$D$17*H97, IF(D97="BENCH",'MAXES+CHART'!$D$18*H97, IF(D97="DEADLIFT",'MAXES+CHART'!$D$19*H97,))),5),MROUND(IF(D97="SQUAT",'MAXES+CHART'!$D$17*H97, IF(D97="BENCH",'MAXES+CHART'!$D$18*H97, IF(D97="DEADLIFT",'MAXES+CHART'!$D$19*H97,))),2.5)))</f>
        <v xml:space="preserve"> </v>
      </c>
      <c r="K97" s="96"/>
      <c r="L97" s="55"/>
      <c r="M97" s="197"/>
      <c r="O97" s="57" t="str">
        <f t="shared" si="486"/>
        <v/>
      </c>
      <c r="P97" s="57" t="str">
        <f t="shared" si="487"/>
        <v/>
      </c>
      <c r="Q97" s="57" t="str">
        <f t="shared" si="488"/>
        <v/>
      </c>
      <c r="R97" s="57" t="str">
        <f t="shared" si="489"/>
        <v/>
      </c>
      <c r="S97" s="57" t="str">
        <f t="shared" si="490"/>
        <v/>
      </c>
      <c r="T97" s="57" t="str">
        <f t="shared" si="491"/>
        <v/>
      </c>
      <c r="U97" s="39" t="str">
        <f>IF(ISBLANK($C97),"",$C97)</f>
        <v>shoulders</v>
      </c>
      <c r="V97" s="54" t="str">
        <f t="shared" ref="V97:V115" si="597">IF(ISBLANK($D97),"",$D97)</f>
        <v>ACC</v>
      </c>
      <c r="W97" s="92" t="str">
        <f t="shared" ref="W97:W115" si="598">IF(ISBLANK($E97),"",$E97)</f>
        <v>Overhead Press</v>
      </c>
      <c r="X97" s="87">
        <v>3</v>
      </c>
      <c r="Y97" s="81">
        <f t="shared" si="560"/>
        <v>8</v>
      </c>
      <c r="Z97" s="123" t="s">
        <v>88</v>
      </c>
      <c r="AA97" s="81" t="str">
        <f>IFERROR(IF(V97="ACC"," ",IF('MAXES+CHART'!$D$16="lbs",MROUND(IF(V97="SQUAT",'MAXES+CHART'!$D$17*Z97, IF(V97="BENCH",'MAXES+CHART'!$D$18*Z97, IF(V97="DEADLIFT",'MAXES+CHART'!$D$19*Z97,))),5),MROUND(IF(V97="SQUAT",'MAXES+CHART'!$D$17*Z97, IF(V97="BENCH",'MAXES+CHART'!$D$18*Z97, IF(V97="DEADLIFT",'MAXES+CHART'!$D$19*Z97,))),2.5))),"")</f>
        <v xml:space="preserve"> </v>
      </c>
      <c r="AC97" s="96"/>
      <c r="AD97" s="55"/>
      <c r="AE97" s="197"/>
      <c r="AG97" s="57" t="str">
        <f t="shared" si="492"/>
        <v/>
      </c>
      <c r="AH97" s="57" t="str">
        <f t="shared" si="493"/>
        <v/>
      </c>
      <c r="AI97" s="57" t="str">
        <f t="shared" si="494"/>
        <v/>
      </c>
      <c r="AJ97" s="57" t="str">
        <f t="shared" si="495"/>
        <v/>
      </c>
      <c r="AK97" s="57" t="str">
        <f t="shared" si="496"/>
        <v/>
      </c>
      <c r="AL97" s="57" t="str">
        <f t="shared" si="497"/>
        <v/>
      </c>
      <c r="AN97" s="39" t="str">
        <f>IF(ISBLANK($C97),"",$C97)</f>
        <v>shoulders</v>
      </c>
      <c r="AO97" s="54" t="str">
        <f t="shared" ref="AO97:AO115" si="599">IF(ISBLANK($D97),"",$D97)</f>
        <v>ACC</v>
      </c>
      <c r="AP97" s="92" t="str">
        <f t="shared" ref="AP97:AP115" si="600">IF(ISBLANK($E97),"",$E97)</f>
        <v>Overhead Press</v>
      </c>
      <c r="AQ97" s="87">
        <v>3</v>
      </c>
      <c r="AR97" s="81">
        <f t="shared" si="565"/>
        <v>8</v>
      </c>
      <c r="AS97" s="123" t="s">
        <v>88</v>
      </c>
      <c r="AT97" s="81" t="str">
        <f>IFERROR(IF(AO97="ACC"," ",IF('MAXES+CHART'!$D$16="lbs",MROUND(IF(AO97="SQUAT",'MAXES+CHART'!$D$17*AS97, IF(AO97="BENCH",'MAXES+CHART'!$D$18*AS97, IF(AO97="DEADLIFT",'MAXES+CHART'!$D$19*AS97,))),5),MROUND(IF(AO97="SQUAT",'MAXES+CHART'!$D$17*AS97, IF(AO97="BENCH",'MAXES+CHART'!$D$18*AS97, IF(AO97="DEADLIFT",'MAXES+CHART'!$D$19*AS97,))),2.5))),"")</f>
        <v xml:space="preserve"> </v>
      </c>
      <c r="AV97" s="96"/>
      <c r="AW97" s="55"/>
      <c r="AX97" s="197"/>
      <c r="AZ97" s="57" t="str">
        <f t="shared" si="498"/>
        <v/>
      </c>
      <c r="BA97" s="57" t="str">
        <f t="shared" si="499"/>
        <v/>
      </c>
      <c r="BB97" s="57" t="str">
        <f t="shared" si="500"/>
        <v/>
      </c>
      <c r="BC97" s="57" t="str">
        <f t="shared" si="501"/>
        <v/>
      </c>
      <c r="BD97" s="57" t="str">
        <f t="shared" si="502"/>
        <v/>
      </c>
      <c r="BE97" s="57" t="str">
        <f t="shared" si="503"/>
        <v/>
      </c>
      <c r="BG97" s="39" t="str">
        <f>IF(ISBLANK($C97),"",$C97)</f>
        <v>shoulders</v>
      </c>
      <c r="BH97" s="54" t="str">
        <f t="shared" ref="BH97:BH115" si="601">IF(ISBLANK($D97),"",$D97)</f>
        <v>ACC</v>
      </c>
      <c r="BI97" s="92" t="str">
        <f t="shared" ref="BI97:BI115" si="602">IF(ISBLANK($E97),"",$E97)</f>
        <v>Overhead Press</v>
      </c>
      <c r="BJ97" s="87">
        <v>3</v>
      </c>
      <c r="BK97" s="81">
        <f t="shared" si="570"/>
        <v>8</v>
      </c>
      <c r="BL97" s="123" t="s">
        <v>88</v>
      </c>
      <c r="BM97" s="81" t="str">
        <f>IFERROR(IF(BH97="ACC"," ",IF('MAXES+CHART'!$D$16="lbs",MROUND(IF(BH97="SQUAT",'MAXES+CHART'!$D$17*BL97, IF(BH97="BENCH",'MAXES+CHART'!$D$18*BL97, IF(BH97="DEADLIFT",'MAXES+CHART'!$D$19*BL97,))),5),MROUND(IF(BH97="SQUAT",'MAXES+CHART'!$D$17*BL97, IF(BH97="BENCH",'MAXES+CHART'!$D$18*BL97, IF(BH97="DEADLIFT",'MAXES+CHART'!$D$19*BL97,))),2.5))),"")</f>
        <v xml:space="preserve"> </v>
      </c>
      <c r="BO97" s="96"/>
      <c r="BP97" s="55"/>
      <c r="BQ97" s="197"/>
      <c r="BS97" s="57" t="str">
        <f t="shared" si="504"/>
        <v/>
      </c>
      <c r="BT97" s="57" t="str">
        <f t="shared" si="505"/>
        <v/>
      </c>
      <c r="BU97" s="57" t="str">
        <f t="shared" si="506"/>
        <v/>
      </c>
      <c r="BV97" s="57" t="str">
        <f t="shared" si="507"/>
        <v/>
      </c>
      <c r="BW97" s="57" t="str">
        <f t="shared" si="508"/>
        <v/>
      </c>
      <c r="BX97" s="57" t="str">
        <f t="shared" si="509"/>
        <v/>
      </c>
      <c r="CA97" s="39" t="str">
        <f>IF(ISBLANK($C97),"",$C97)</f>
        <v>shoulders</v>
      </c>
      <c r="CB97" s="54" t="str">
        <f t="shared" ref="CB97:CB115" si="603">IF(ISBLANK($D97),"",$D97)</f>
        <v>ACC</v>
      </c>
      <c r="CC97" s="92" t="str">
        <f t="shared" ref="CC97:CC115" si="604">IF(ISBLANK($E97),"",$E97)</f>
        <v>Overhead Press</v>
      </c>
      <c r="CD97" s="87">
        <f t="shared" si="574"/>
        <v>2</v>
      </c>
      <c r="CE97" s="81">
        <f t="shared" si="575"/>
        <v>8</v>
      </c>
      <c r="CF97" s="123" t="s">
        <v>88</v>
      </c>
      <c r="CG97" s="81" t="str">
        <f>IFERROR(IF(CB97="ACC"," ",IF('MAXES+CHART'!$D$16="lbs",MROUND(IF(CB97="SQUAT",'MAXES+CHART'!$D$17*CF97, IF(CB97="BENCH",'MAXES+CHART'!$D$18*CF97, IF(CB97="DEADLIFT",'MAXES+CHART'!$D$19*CF97,))),5),MROUND(IF(CB97="SQUAT",'MAXES+CHART'!$D$17*CF97, IF(CB97="BENCH",'MAXES+CHART'!$D$18*CF97, IF(CB97="DEADLIFT",'MAXES+CHART'!$D$19*CF97,))),2.5))),"")</f>
        <v xml:space="preserve"> </v>
      </c>
      <c r="CI97" s="96"/>
      <c r="CJ97" s="55"/>
      <c r="CK97" s="197"/>
      <c r="CM97" s="57" t="str">
        <f t="shared" si="510"/>
        <v/>
      </c>
      <c r="CN97" s="57" t="str">
        <f t="shared" si="511"/>
        <v/>
      </c>
      <c r="CO97" s="57" t="str">
        <f t="shared" si="512"/>
        <v/>
      </c>
      <c r="CP97" s="57" t="str">
        <f t="shared" si="513"/>
        <v/>
      </c>
      <c r="CQ97" s="57" t="str">
        <f t="shared" si="514"/>
        <v/>
      </c>
      <c r="CR97" s="57" t="str">
        <f t="shared" si="515"/>
        <v/>
      </c>
      <c r="CS97" s="39" t="str">
        <f>IF(ISBLANK($C97),"",$C97)</f>
        <v>shoulders</v>
      </c>
      <c r="CT97" s="54" t="str">
        <f t="shared" si="456"/>
        <v>ACC</v>
      </c>
      <c r="CU97" s="92" t="str">
        <f t="shared" si="457"/>
        <v>Overhead Press</v>
      </c>
      <c r="CV97" s="87">
        <v>3</v>
      </c>
      <c r="CW97" s="81">
        <v>6</v>
      </c>
      <c r="CX97" s="82" t="str">
        <f t="shared" si="460"/>
        <v>@8.5RPE</v>
      </c>
      <c r="CY97" s="81" t="str">
        <f>IFERROR(IF(CT97="ACC"," ",IF('MAXES+CHART'!$D$16="lbs",MROUND(IF(CT97="SQUAT",'MAXES+CHART'!$D$17*CX97, IF(CT97="BENCH",'MAXES+CHART'!$D$18*CX97, IF(CT97="DEADLIFT",'MAXES+CHART'!$D$19*CX97,))),5),MROUND(IF(CT97="SQUAT",'MAXES+CHART'!$D$17*CX97, IF(CT97="BENCH",'MAXES+CHART'!$D$18*CX97, IF(CT97="DEADLIFT",'MAXES+CHART'!$D$19*CX97,))),2.5))),"")</f>
        <v xml:space="preserve"> </v>
      </c>
      <c r="DA97" s="96"/>
      <c r="DB97" s="55"/>
      <c r="DC97" s="197"/>
      <c r="DE97" s="57" t="str">
        <f t="shared" si="516"/>
        <v/>
      </c>
      <c r="DF97" s="57" t="str">
        <f t="shared" si="517"/>
        <v/>
      </c>
      <c r="DG97" s="57" t="str">
        <f t="shared" si="518"/>
        <v/>
      </c>
      <c r="DH97" s="57" t="str">
        <f t="shared" si="519"/>
        <v/>
      </c>
      <c r="DI97" s="57" t="str">
        <f t="shared" si="520"/>
        <v/>
      </c>
      <c r="DJ97" s="57" t="str">
        <f t="shared" si="521"/>
        <v/>
      </c>
      <c r="DL97" s="39" t="str">
        <f>IF(ISBLANK($C97),"",$C97)</f>
        <v>shoulders</v>
      </c>
      <c r="DM97" s="54" t="str">
        <f t="shared" si="461"/>
        <v>ACC</v>
      </c>
      <c r="DN97" s="92" t="str">
        <f t="shared" si="462"/>
        <v>Overhead Press</v>
      </c>
      <c r="DO97" s="87">
        <v>3</v>
      </c>
      <c r="DP97" s="81">
        <v>6</v>
      </c>
      <c r="DQ97" s="82" t="str">
        <f t="shared" si="465"/>
        <v>@8.5RPE</v>
      </c>
      <c r="DR97" s="81" t="str">
        <f>IFERROR(IF(DM97="ACC"," ",IF('MAXES+CHART'!$D$16="lbs",MROUND(IF(DM97="SQUAT",'MAXES+CHART'!$D$17*DQ97, IF(DM97="BENCH",'MAXES+CHART'!$D$18*DQ97, IF(DM97="DEADLIFT",'MAXES+CHART'!$D$19*DQ97,))),5),MROUND(IF(DM97="SQUAT",'MAXES+CHART'!$D$17*DQ97, IF(DM97="BENCH",'MAXES+CHART'!$D$18*DQ97, IF(DM97="DEADLIFT",'MAXES+CHART'!$D$19*DQ97,))),2.5))),"")</f>
        <v xml:space="preserve"> </v>
      </c>
      <c r="DT97" s="96"/>
      <c r="DU97" s="55"/>
      <c r="DV97" s="197"/>
      <c r="DX97" s="57" t="str">
        <f t="shared" si="522"/>
        <v/>
      </c>
      <c r="DY97" s="57" t="str">
        <f t="shared" si="523"/>
        <v/>
      </c>
      <c r="DZ97" s="57" t="str">
        <f t="shared" si="524"/>
        <v/>
      </c>
      <c r="EA97" s="57" t="str">
        <f t="shared" si="525"/>
        <v/>
      </c>
      <c r="EB97" s="57" t="str">
        <f t="shared" si="526"/>
        <v/>
      </c>
      <c r="EC97" s="57" t="str">
        <f t="shared" si="527"/>
        <v/>
      </c>
      <c r="EE97" s="39" t="str">
        <f>IF(ISBLANK($C97),"",$C97)</f>
        <v>shoulders</v>
      </c>
      <c r="EF97" s="54" t="str">
        <f t="shared" si="466"/>
        <v>ACC</v>
      </c>
      <c r="EG97" s="92" t="str">
        <f t="shared" si="467"/>
        <v>Overhead Press</v>
      </c>
      <c r="EH97" s="87">
        <v>3</v>
      </c>
      <c r="EI97" s="81">
        <v>6</v>
      </c>
      <c r="EJ97" s="82" t="str">
        <f t="shared" si="470"/>
        <v>@8.5RPE</v>
      </c>
      <c r="EK97" s="81" t="str">
        <f>IFERROR(IF(EF97="ACC"," ",IF('MAXES+CHART'!$D$16="lbs",MROUND(IF(EF97="SQUAT",'MAXES+CHART'!$D$17*EJ97, IF(EF97="BENCH",'MAXES+CHART'!$D$18*EJ97, IF(EF97="DEADLIFT",'MAXES+CHART'!$D$19*EJ97,))),5),MROUND(IF(EF97="SQUAT",'MAXES+CHART'!$D$17*EJ97, IF(EF97="BENCH",'MAXES+CHART'!$D$18*EJ97, IF(EF97="DEADLIFT",'MAXES+CHART'!$D$19*EJ97,))),2.5))),"")</f>
        <v xml:space="preserve"> </v>
      </c>
      <c r="EM97" s="96"/>
      <c r="EN97" s="55"/>
      <c r="EO97" s="197"/>
      <c r="EQ97" s="57" t="str">
        <f t="shared" si="528"/>
        <v/>
      </c>
      <c r="ER97" s="57" t="str">
        <f t="shared" si="529"/>
        <v/>
      </c>
      <c r="ES97" s="57" t="str">
        <f t="shared" si="530"/>
        <v/>
      </c>
      <c r="ET97" s="57" t="str">
        <f t="shared" si="531"/>
        <v/>
      </c>
      <c r="EU97" s="57" t="str">
        <f t="shared" si="532"/>
        <v/>
      </c>
      <c r="EV97" s="57" t="str">
        <f t="shared" si="533"/>
        <v/>
      </c>
      <c r="EY97" s="39"/>
      <c r="EZ97" s="54" t="str">
        <f t="shared" ref="EZ97:EZ115" si="605">IF(ISBLANK($D97),"",$D97)</f>
        <v>ACC</v>
      </c>
      <c r="FA97" s="92" t="str">
        <f t="shared" ref="FA97:FA115" si="606">IF(ISBLANK($E97),"",$E97)</f>
        <v>Overhead Press</v>
      </c>
      <c r="FB97" s="87">
        <f t="shared" si="585"/>
        <v>2</v>
      </c>
      <c r="FC97" s="81">
        <f t="shared" si="586"/>
        <v>8</v>
      </c>
      <c r="FD97" s="82" t="str">
        <f t="shared" si="587"/>
        <v>@7.5 RPE</v>
      </c>
      <c r="FE97" s="81" t="str">
        <f>IFERROR(IF(EZ97="ACC"," ",IF('MAXES+CHART'!$D$16="lbs",MROUND(IF(EZ97="SQUAT",'MAXES+CHART'!$D$17*FD97, IF(EZ97="BENCH",'MAXES+CHART'!$D$18*FD97, IF(EZ97="DEADLIFT",'MAXES+CHART'!$D$19*FD97,))),5),MROUND(IF(EZ97="SQUAT",'MAXES+CHART'!$D$17*FD97, IF(EZ97="BENCH",'MAXES+CHART'!$D$18*FD97, IF(EZ97="DEADLIFT",'MAXES+CHART'!$D$19*FD97,))),2.5))),"")</f>
        <v xml:space="preserve"> </v>
      </c>
      <c r="FG97" s="125"/>
      <c r="FH97" s="55"/>
      <c r="FI97" s="203"/>
      <c r="FK97" s="57" t="str">
        <f t="shared" si="534"/>
        <v/>
      </c>
      <c r="FL97" s="57" t="str">
        <f t="shared" si="535"/>
        <v/>
      </c>
      <c r="FM97" s="57" t="str">
        <f t="shared" si="536"/>
        <v/>
      </c>
      <c r="FN97" s="57" t="str">
        <f t="shared" si="537"/>
        <v/>
      </c>
      <c r="FO97" s="57" t="str">
        <f t="shared" si="538"/>
        <v/>
      </c>
      <c r="FP97" s="57" t="str">
        <f t="shared" si="539"/>
        <v/>
      </c>
      <c r="FQ97" s="39" t="str">
        <f>IF(ISBLANK($C97),"",$C97)</f>
        <v>shoulders</v>
      </c>
      <c r="FR97" s="54" t="str">
        <f t="shared" si="471"/>
        <v>ACC</v>
      </c>
      <c r="FS97" s="92" t="str">
        <f t="shared" si="472"/>
        <v>Overhead Press</v>
      </c>
      <c r="FT97" s="87">
        <f t="shared" si="473"/>
        <v>2</v>
      </c>
      <c r="FU97" s="81">
        <f t="shared" si="474"/>
        <v>8</v>
      </c>
      <c r="FV97" s="82" t="str">
        <f t="shared" si="475"/>
        <v>@7.5 RPE</v>
      </c>
      <c r="FW97" s="81" t="str">
        <f>IFERROR(IF(FR97="ACC"," ",IF('MAXES+CHART'!$D$16="lbs",MROUND(IF(FR97="SQUAT",'MAXES+CHART'!$D$17*FV97, IF(FR97="BENCH",'MAXES+CHART'!$D$18*FV97, IF(FR97="DEADLIFT",'MAXES+CHART'!$D$19*FV97,))),5),MROUND(IF(FR97="SQUAT",'MAXES+CHART'!$D$17*FV97, IF(FR97="BENCH",'MAXES+CHART'!$D$18*FV97, IF(FR97="DEADLIFT",'MAXES+CHART'!$D$19*FV97,))),2.5))),"")</f>
        <v xml:space="preserve"> </v>
      </c>
      <c r="FY97" s="96"/>
      <c r="FZ97" s="55"/>
      <c r="GA97" s="197"/>
      <c r="GC97" s="57" t="str">
        <f t="shared" si="540"/>
        <v/>
      </c>
      <c r="GD97" s="57" t="str">
        <f t="shared" si="541"/>
        <v/>
      </c>
      <c r="GE97" s="57" t="str">
        <f t="shared" si="542"/>
        <v/>
      </c>
      <c r="GF97" s="57" t="str">
        <f t="shared" si="543"/>
        <v/>
      </c>
      <c r="GG97" s="57" t="str">
        <f t="shared" si="544"/>
        <v/>
      </c>
      <c r="GH97" s="57" t="str">
        <f t="shared" si="545"/>
        <v/>
      </c>
      <c r="GJ97" s="39" t="str">
        <f>IF(ISBLANK($C97),"",$C97)</f>
        <v>shoulders</v>
      </c>
      <c r="GK97" s="54" t="str">
        <f t="shared" si="476"/>
        <v>ACC</v>
      </c>
      <c r="GL97" s="92" t="str">
        <f t="shared" si="477"/>
        <v>Overhead Press</v>
      </c>
      <c r="GM97" s="87">
        <f t="shared" si="478"/>
        <v>2</v>
      </c>
      <c r="GN97" s="81">
        <f t="shared" si="479"/>
        <v>8</v>
      </c>
      <c r="GO97" s="82" t="str">
        <f t="shared" si="480"/>
        <v>@7.5 RPE</v>
      </c>
      <c r="GP97" s="81" t="str">
        <f>IFERROR(IF(GK97="ACC"," ",IF('MAXES+CHART'!$D$16="lbs",MROUND(IF(GK97="SQUAT",'MAXES+CHART'!$D$17*GO97, IF(GK97="BENCH",'MAXES+CHART'!$D$18*GO97, IF(GK97="DEADLIFT",'MAXES+CHART'!$D$19*GO97,))),5),MROUND(IF(GK97="SQUAT",'MAXES+CHART'!$D$17*GO97, IF(GK97="BENCH",'MAXES+CHART'!$D$18*GO97, IF(GK97="DEADLIFT",'MAXES+CHART'!$D$19*GO97,))),2.5))),"")</f>
        <v xml:space="preserve"> </v>
      </c>
      <c r="GR97" s="96"/>
      <c r="GS97" s="55"/>
      <c r="GT97" s="197"/>
      <c r="GV97" s="57" t="str">
        <f t="shared" si="546"/>
        <v/>
      </c>
      <c r="GW97" s="57" t="str">
        <f t="shared" si="547"/>
        <v/>
      </c>
      <c r="GX97" s="57" t="str">
        <f t="shared" si="548"/>
        <v/>
      </c>
      <c r="GY97" s="57" t="str">
        <f t="shared" si="549"/>
        <v/>
      </c>
      <c r="GZ97" s="57" t="str">
        <f t="shared" si="550"/>
        <v/>
      </c>
      <c r="HA97" s="57" t="str">
        <f t="shared" si="551"/>
        <v/>
      </c>
      <c r="HC97" s="39" t="str">
        <f>IF(ISBLANK($C97),"",$C97)</f>
        <v>shoulders</v>
      </c>
      <c r="HD97" s="54" t="str">
        <f t="shared" si="481"/>
        <v>ACC</v>
      </c>
      <c r="HE97" s="92" t="str">
        <f t="shared" si="482"/>
        <v>Overhead Press</v>
      </c>
      <c r="HF97" s="87">
        <f t="shared" si="483"/>
        <v>2</v>
      </c>
      <c r="HG97" s="81">
        <f t="shared" si="484"/>
        <v>8</v>
      </c>
      <c r="HH97" s="82" t="str">
        <f t="shared" si="485"/>
        <v>@7.5 RPE</v>
      </c>
      <c r="HI97" s="81" t="str">
        <f>IFERROR(IF(HD97="ACC"," ",IF('MAXES+CHART'!$D$16="lbs",MROUND(IF(HD97="SQUAT",'MAXES+CHART'!$D$17*HH97, IF(HD97="BENCH",'MAXES+CHART'!$D$18*HH97, IF(HD97="DEADLIFT",'MAXES+CHART'!$D$19*HH97,))),5),MROUND(IF(HD97="SQUAT",'MAXES+CHART'!$D$17*HH97, IF(HD97="BENCH",'MAXES+CHART'!$D$18*HH97, IF(HD97="DEADLIFT",'MAXES+CHART'!$D$19*HH97,))),2.5))),"")</f>
        <v xml:space="preserve"> </v>
      </c>
      <c r="HK97" s="96"/>
      <c r="HL97" s="55"/>
      <c r="HM97" s="197"/>
      <c r="HO97" s="57" t="str">
        <f t="shared" si="552"/>
        <v/>
      </c>
      <c r="HP97" s="57" t="str">
        <f t="shared" si="553"/>
        <v/>
      </c>
      <c r="HQ97" s="57" t="str">
        <f t="shared" si="554"/>
        <v/>
      </c>
      <c r="HR97" s="57" t="str">
        <f t="shared" si="555"/>
        <v/>
      </c>
      <c r="HS97" s="57" t="str">
        <f t="shared" si="556"/>
        <v/>
      </c>
      <c r="HT97" s="57" t="str">
        <f t="shared" si="557"/>
        <v/>
      </c>
    </row>
    <row r="98" spans="3:228" hidden="1" outlineLevel="2">
      <c r="C98" s="39"/>
      <c r="D98" s="58" t="str">
        <f>$D$97</f>
        <v>ACC</v>
      </c>
      <c r="E98" s="93" t="str">
        <f>$E97</f>
        <v>Overhead Press</v>
      </c>
      <c r="F98" s="88"/>
      <c r="G98" s="83"/>
      <c r="H98" s="84"/>
      <c r="I98" s="83" t="str">
        <f>IF(D98="ACC"," ",IF('MAXES+CHART'!$D$16="lbs",MROUND(IF(D98="SQUAT",'MAXES+CHART'!$D$17*H98, IF(D98="BENCH",'MAXES+CHART'!$D$18*H98, IF(D98="DEADLIFT",'MAXES+CHART'!$D$19*H98,))),5),MROUND(IF(D98="SQUAT",'MAXES+CHART'!$D$17*H98, IF(D98="BENCH",'MAXES+CHART'!$D$18*H98, IF(D98="DEADLIFT",'MAXES+CHART'!$D$19*H98,))),2.5)))</f>
        <v xml:space="preserve"> </v>
      </c>
      <c r="K98" s="96"/>
      <c r="L98" s="55"/>
      <c r="M98" s="198"/>
      <c r="O98" s="57" t="str">
        <f t="shared" si="486"/>
        <v/>
      </c>
      <c r="P98" s="57" t="str">
        <f t="shared" si="487"/>
        <v/>
      </c>
      <c r="Q98" s="57" t="str">
        <f t="shared" si="488"/>
        <v/>
      </c>
      <c r="R98" s="57" t="str">
        <f t="shared" si="489"/>
        <v/>
      </c>
      <c r="S98" s="57" t="str">
        <f t="shared" si="490"/>
        <v/>
      </c>
      <c r="T98" s="57" t="str">
        <f t="shared" si="491"/>
        <v/>
      </c>
      <c r="U98" s="39"/>
      <c r="V98" s="58" t="str">
        <f>$V$97</f>
        <v>ACC</v>
      </c>
      <c r="W98" s="93" t="str">
        <f t="shared" ref="W98:W102" si="607">$W$97</f>
        <v>Overhead Press</v>
      </c>
      <c r="X98" s="88" t="str">
        <f t="shared" si="559"/>
        <v/>
      </c>
      <c r="Y98" s="83" t="str">
        <f t="shared" si="560"/>
        <v/>
      </c>
      <c r="Z98" s="84" t="str">
        <f t="shared" si="561"/>
        <v/>
      </c>
      <c r="AA98" s="83" t="str">
        <f>IFERROR(IF(V98="ACC"," ",IF('MAXES+CHART'!$D$16="lbs",MROUND(IF(V98="SQUAT",'MAXES+CHART'!$D$17*Z98, IF(V98="BENCH",'MAXES+CHART'!$D$18*Z98, IF(V98="DEADLIFT",'MAXES+CHART'!$D$19*Z98,))),5),MROUND(IF(V98="SQUAT",'MAXES+CHART'!$D$17*Z98, IF(V98="BENCH",'MAXES+CHART'!$D$18*Z98, IF(V98="DEADLIFT",'MAXES+CHART'!$D$19*Z98,))),2.5))),"")</f>
        <v xml:space="preserve"> </v>
      </c>
      <c r="AC98" s="96"/>
      <c r="AD98" s="55"/>
      <c r="AE98" s="198"/>
      <c r="AG98" s="57" t="str">
        <f t="shared" si="492"/>
        <v/>
      </c>
      <c r="AH98" s="57" t="str">
        <f t="shared" si="493"/>
        <v/>
      </c>
      <c r="AI98" s="57" t="str">
        <f t="shared" si="494"/>
        <v/>
      </c>
      <c r="AJ98" s="57" t="str">
        <f t="shared" si="495"/>
        <v/>
      </c>
      <c r="AK98" s="57" t="str">
        <f t="shared" si="496"/>
        <v/>
      </c>
      <c r="AL98" s="57" t="str">
        <f t="shared" si="497"/>
        <v/>
      </c>
      <c r="AN98" s="39"/>
      <c r="AO98" s="58" t="str">
        <f t="shared" ref="AO98:AO102" si="608">$AO$97</f>
        <v>ACC</v>
      </c>
      <c r="AP98" s="93" t="str">
        <f t="shared" ref="AP98:AP102" si="609">$AP$97</f>
        <v>Overhead Press</v>
      </c>
      <c r="AQ98" s="88" t="str">
        <f t="shared" si="564"/>
        <v/>
      </c>
      <c r="AR98" s="83" t="str">
        <f t="shared" si="565"/>
        <v/>
      </c>
      <c r="AS98" s="84" t="str">
        <f t="shared" si="566"/>
        <v/>
      </c>
      <c r="AT98" s="83" t="str">
        <f>IFERROR(IF(AO98="ACC"," ",IF('MAXES+CHART'!$D$16="lbs",MROUND(IF(AO98="SQUAT",'MAXES+CHART'!$D$17*AS98, IF(AO98="BENCH",'MAXES+CHART'!$D$18*AS98, IF(AO98="DEADLIFT",'MAXES+CHART'!$D$19*AS98,))),5),MROUND(IF(AO98="SQUAT",'MAXES+CHART'!$D$17*AS98, IF(AO98="BENCH",'MAXES+CHART'!$D$18*AS98, IF(AO98="DEADLIFT",'MAXES+CHART'!$D$19*AS98,))),2.5))),"")</f>
        <v xml:space="preserve"> </v>
      </c>
      <c r="AV98" s="96"/>
      <c r="AW98" s="55"/>
      <c r="AX98" s="198"/>
      <c r="AZ98" s="57" t="str">
        <f t="shared" si="498"/>
        <v/>
      </c>
      <c r="BA98" s="57" t="str">
        <f t="shared" si="499"/>
        <v/>
      </c>
      <c r="BB98" s="57" t="str">
        <f t="shared" si="500"/>
        <v/>
      </c>
      <c r="BC98" s="57" t="str">
        <f t="shared" si="501"/>
        <v/>
      </c>
      <c r="BD98" s="57" t="str">
        <f t="shared" si="502"/>
        <v/>
      </c>
      <c r="BE98" s="57" t="str">
        <f t="shared" si="503"/>
        <v/>
      </c>
      <c r="BG98" s="39"/>
      <c r="BH98" s="58" t="str">
        <f t="shared" ref="BH98:BH102" si="610">$BH$97</f>
        <v>ACC</v>
      </c>
      <c r="BI98" s="93" t="str">
        <f t="shared" ref="BI98:BI102" si="611">$BI$97</f>
        <v>Overhead Press</v>
      </c>
      <c r="BJ98" s="88" t="str">
        <f t="shared" si="569"/>
        <v/>
      </c>
      <c r="BK98" s="83" t="str">
        <f t="shared" si="570"/>
        <v/>
      </c>
      <c r="BL98" s="84" t="str">
        <f t="shared" si="571"/>
        <v/>
      </c>
      <c r="BM98" s="83" t="str">
        <f>IFERROR(IF(BH98="ACC"," ",IF('MAXES+CHART'!$D$16="lbs",MROUND(IF(BH98="SQUAT",'MAXES+CHART'!$D$17*BL98, IF(BH98="BENCH",'MAXES+CHART'!$D$18*BL98, IF(BH98="DEADLIFT",'MAXES+CHART'!$D$19*BL98,))),5),MROUND(IF(BH98="SQUAT",'MAXES+CHART'!$D$17*BL98, IF(BH98="BENCH",'MAXES+CHART'!$D$18*BL98, IF(BH98="DEADLIFT",'MAXES+CHART'!$D$19*BL98,))),2.5))),"")</f>
        <v xml:space="preserve"> </v>
      </c>
      <c r="BO98" s="96"/>
      <c r="BP98" s="55"/>
      <c r="BQ98" s="198"/>
      <c r="BS98" s="57" t="str">
        <f t="shared" si="504"/>
        <v/>
      </c>
      <c r="BT98" s="57" t="str">
        <f t="shared" si="505"/>
        <v/>
      </c>
      <c r="BU98" s="57" t="str">
        <f t="shared" si="506"/>
        <v/>
      </c>
      <c r="BV98" s="57" t="str">
        <f t="shared" si="507"/>
        <v/>
      </c>
      <c r="BW98" s="57" t="str">
        <f t="shared" si="508"/>
        <v/>
      </c>
      <c r="BX98" s="57" t="str">
        <f t="shared" si="509"/>
        <v/>
      </c>
      <c r="CA98" s="39"/>
      <c r="CB98" s="58" t="str">
        <f t="shared" ref="CB98:CB102" si="612">$CB$97</f>
        <v>ACC</v>
      </c>
      <c r="CC98" s="93" t="str">
        <f t="shared" ref="CC98:CC102" si="613">$CC$97</f>
        <v>Overhead Press</v>
      </c>
      <c r="CD98" s="88" t="str">
        <f t="shared" si="574"/>
        <v/>
      </c>
      <c r="CE98" s="83" t="str">
        <f t="shared" si="575"/>
        <v/>
      </c>
      <c r="CF98" s="84" t="str">
        <f t="shared" si="576"/>
        <v/>
      </c>
      <c r="CG98" s="83" t="str">
        <f>IFERROR(IF(CB98="ACC"," ",IF('MAXES+CHART'!$D$16="lbs",MROUND(IF(CB98="SQUAT",'MAXES+CHART'!$D$17*CF98, IF(CB98="BENCH",'MAXES+CHART'!$D$18*CF98, IF(CB98="DEADLIFT",'MAXES+CHART'!$D$19*CF98,))),5),MROUND(IF(CB98="SQUAT",'MAXES+CHART'!$D$17*CF98, IF(CB98="BENCH",'MAXES+CHART'!$D$18*CF98, IF(CB98="DEADLIFT",'MAXES+CHART'!$D$19*CF98,))),2.5))),"")</f>
        <v xml:space="preserve"> </v>
      </c>
      <c r="CI98" s="96"/>
      <c r="CJ98" s="55"/>
      <c r="CK98" s="198"/>
      <c r="CM98" s="57" t="str">
        <f t="shared" si="510"/>
        <v/>
      </c>
      <c r="CN98" s="57" t="str">
        <f t="shared" si="511"/>
        <v/>
      </c>
      <c r="CO98" s="57" t="str">
        <f t="shared" si="512"/>
        <v/>
      </c>
      <c r="CP98" s="57" t="str">
        <f t="shared" si="513"/>
        <v/>
      </c>
      <c r="CQ98" s="57" t="str">
        <f t="shared" si="514"/>
        <v/>
      </c>
      <c r="CR98" s="57" t="str">
        <f t="shared" si="515"/>
        <v/>
      </c>
      <c r="CS98" s="39"/>
      <c r="CT98" s="58" t="str">
        <f t="shared" ref="CT98:CT102" si="614">$CT$97</f>
        <v>ACC</v>
      </c>
      <c r="CU98" s="93" t="str">
        <f t="shared" ref="CU98:CU102" si="615">$CU$97</f>
        <v>Overhead Press</v>
      </c>
      <c r="CV98" s="88" t="str">
        <f t="shared" si="458"/>
        <v/>
      </c>
      <c r="CW98" s="83" t="str">
        <f t="shared" si="459"/>
        <v/>
      </c>
      <c r="CX98" s="84" t="str">
        <f t="shared" si="460"/>
        <v/>
      </c>
      <c r="CY98" s="83" t="str">
        <f>IFERROR(IF(CT98="ACC"," ",IF('MAXES+CHART'!$D$16="lbs",MROUND(IF(CT98="SQUAT",'MAXES+CHART'!$D$17*CX98, IF(CT98="BENCH",'MAXES+CHART'!$D$18*CX98, IF(CT98="DEADLIFT",'MAXES+CHART'!$D$19*CX98,))),5),MROUND(IF(CT98="SQUAT",'MAXES+CHART'!$D$17*CX98, IF(CT98="BENCH",'MAXES+CHART'!$D$18*CX98, IF(CT98="DEADLIFT",'MAXES+CHART'!$D$19*CX98,))),2.5))),"")</f>
        <v xml:space="preserve"> </v>
      </c>
      <c r="DA98" s="96"/>
      <c r="DB98" s="55"/>
      <c r="DC98" s="198"/>
      <c r="DE98" s="57" t="str">
        <f t="shared" si="516"/>
        <v/>
      </c>
      <c r="DF98" s="57" t="str">
        <f t="shared" si="517"/>
        <v/>
      </c>
      <c r="DG98" s="57" t="str">
        <f t="shared" si="518"/>
        <v/>
      </c>
      <c r="DH98" s="57" t="str">
        <f t="shared" si="519"/>
        <v/>
      </c>
      <c r="DI98" s="57" t="str">
        <f t="shared" si="520"/>
        <v/>
      </c>
      <c r="DJ98" s="57" t="str">
        <f t="shared" si="521"/>
        <v/>
      </c>
      <c r="DL98" s="39"/>
      <c r="DM98" s="58" t="str">
        <f t="shared" ref="DM98:DM102" si="616">$DM$97</f>
        <v>ACC</v>
      </c>
      <c r="DN98" s="93" t="str">
        <f t="shared" ref="DN98:DN102" si="617">$DN$97</f>
        <v>Overhead Press</v>
      </c>
      <c r="DO98" s="88" t="str">
        <f t="shared" si="463"/>
        <v/>
      </c>
      <c r="DP98" s="83" t="str">
        <f t="shared" si="464"/>
        <v/>
      </c>
      <c r="DQ98" s="84" t="str">
        <f t="shared" si="465"/>
        <v/>
      </c>
      <c r="DR98" s="83" t="str">
        <f>IFERROR(IF(DM98="ACC"," ",IF('MAXES+CHART'!$D$16="lbs",MROUND(IF(DM98="SQUAT",'MAXES+CHART'!$D$17*DQ98, IF(DM98="BENCH",'MAXES+CHART'!$D$18*DQ98, IF(DM98="DEADLIFT",'MAXES+CHART'!$D$19*DQ98,))),5),MROUND(IF(DM98="SQUAT",'MAXES+CHART'!$D$17*DQ98, IF(DM98="BENCH",'MAXES+CHART'!$D$18*DQ98, IF(DM98="DEADLIFT",'MAXES+CHART'!$D$19*DQ98,))),2.5))),"")</f>
        <v xml:space="preserve"> </v>
      </c>
      <c r="DT98" s="96"/>
      <c r="DU98" s="55"/>
      <c r="DV98" s="198"/>
      <c r="DX98" s="57" t="str">
        <f t="shared" si="522"/>
        <v/>
      </c>
      <c r="DY98" s="57" t="str">
        <f t="shared" si="523"/>
        <v/>
      </c>
      <c r="DZ98" s="57" t="str">
        <f t="shared" si="524"/>
        <v/>
      </c>
      <c r="EA98" s="57" t="str">
        <f t="shared" si="525"/>
        <v/>
      </c>
      <c r="EB98" s="57" t="str">
        <f t="shared" si="526"/>
        <v/>
      </c>
      <c r="EC98" s="57" t="str">
        <f t="shared" si="527"/>
        <v/>
      </c>
      <c r="EE98" s="39"/>
      <c r="EF98" s="58" t="str">
        <f t="shared" ref="EF98:EF102" si="618">$EF$97</f>
        <v>ACC</v>
      </c>
      <c r="EG98" s="93" t="str">
        <f t="shared" ref="EG98:EG102" si="619">$EG$97</f>
        <v>Overhead Press</v>
      </c>
      <c r="EH98" s="88" t="str">
        <f t="shared" si="468"/>
        <v/>
      </c>
      <c r="EI98" s="83" t="str">
        <f t="shared" si="469"/>
        <v/>
      </c>
      <c r="EJ98" s="84" t="str">
        <f t="shared" si="470"/>
        <v/>
      </c>
      <c r="EK98" s="83" t="str">
        <f>IFERROR(IF(EF98="ACC"," ",IF('MAXES+CHART'!$D$16="lbs",MROUND(IF(EF98="SQUAT",'MAXES+CHART'!$D$17*EJ98, IF(EF98="BENCH",'MAXES+CHART'!$D$18*EJ98, IF(EF98="DEADLIFT",'MAXES+CHART'!$D$19*EJ98,))),5),MROUND(IF(EF98="SQUAT",'MAXES+CHART'!$D$17*EJ98, IF(EF98="BENCH",'MAXES+CHART'!$D$18*EJ98, IF(EF98="DEADLIFT",'MAXES+CHART'!$D$19*EJ98,))),2.5))),"")</f>
        <v xml:space="preserve"> </v>
      </c>
      <c r="EM98" s="96"/>
      <c r="EN98" s="55"/>
      <c r="EO98" s="198"/>
      <c r="EQ98" s="57" t="str">
        <f t="shared" si="528"/>
        <v/>
      </c>
      <c r="ER98" s="57" t="str">
        <f t="shared" si="529"/>
        <v/>
      </c>
      <c r="ES98" s="57" t="str">
        <f t="shared" si="530"/>
        <v/>
      </c>
      <c r="ET98" s="57" t="str">
        <f t="shared" si="531"/>
        <v/>
      </c>
      <c r="EU98" s="57" t="str">
        <f t="shared" si="532"/>
        <v/>
      </c>
      <c r="EV98" s="57" t="str">
        <f t="shared" si="533"/>
        <v/>
      </c>
      <c r="EY98" s="39"/>
      <c r="EZ98" s="58" t="str">
        <f t="shared" ref="EZ98:EZ102" si="620">$EZ$97</f>
        <v>ACC</v>
      </c>
      <c r="FA98" s="93" t="str">
        <f t="shared" ref="FA98:FA102" si="621">$FA$97</f>
        <v>Overhead Press</v>
      </c>
      <c r="FB98" s="88" t="str">
        <f t="shared" si="585"/>
        <v/>
      </c>
      <c r="FC98" s="83" t="str">
        <f t="shared" si="586"/>
        <v/>
      </c>
      <c r="FD98" s="84" t="str">
        <f t="shared" si="587"/>
        <v/>
      </c>
      <c r="FE98" s="83" t="str">
        <f>IFERROR(IF(EZ98="ACC"," ",IF('MAXES+CHART'!$D$16="lbs",MROUND(IF(EZ98="SQUAT",'MAXES+CHART'!$D$17*FD98, IF(EZ98="BENCH",'MAXES+CHART'!$D$18*FD98, IF(EZ98="DEADLIFT",'MAXES+CHART'!$D$19*FD98,))),5),MROUND(IF(EZ98="SQUAT",'MAXES+CHART'!$D$17*FD98, IF(EZ98="BENCH",'MAXES+CHART'!$D$18*FD98, IF(EZ98="DEADLIFT",'MAXES+CHART'!$D$19*FD98,))),2.5))),"")</f>
        <v xml:space="preserve"> </v>
      </c>
      <c r="FG98" s="125"/>
      <c r="FH98" s="55"/>
      <c r="FI98" s="204"/>
      <c r="FK98" s="57" t="str">
        <f t="shared" si="534"/>
        <v/>
      </c>
      <c r="FL98" s="57" t="str">
        <f t="shared" si="535"/>
        <v/>
      </c>
      <c r="FM98" s="57" t="str">
        <f t="shared" si="536"/>
        <v/>
      </c>
      <c r="FN98" s="57" t="str">
        <f t="shared" si="537"/>
        <v/>
      </c>
      <c r="FO98" s="57" t="str">
        <f t="shared" si="538"/>
        <v/>
      </c>
      <c r="FP98" s="57" t="str">
        <f t="shared" si="539"/>
        <v/>
      </c>
      <c r="FQ98" s="39"/>
      <c r="FR98" s="58" t="str">
        <f t="shared" ref="FR98:FR102" si="622">$FR$97</f>
        <v>ACC</v>
      </c>
      <c r="FS98" s="93" t="str">
        <f t="shared" ref="FS98:FS102" si="623">$FS$97</f>
        <v>Overhead Press</v>
      </c>
      <c r="FT98" s="88" t="str">
        <f t="shared" si="473"/>
        <v/>
      </c>
      <c r="FU98" s="83" t="str">
        <f t="shared" si="474"/>
        <v/>
      </c>
      <c r="FV98" s="84" t="str">
        <f t="shared" si="475"/>
        <v/>
      </c>
      <c r="FW98" s="83" t="str">
        <f>IFERROR(IF(FR98="ACC"," ",IF('MAXES+CHART'!$D$16="lbs",MROUND(IF(FR98="SQUAT",'MAXES+CHART'!$D$17*FV98, IF(FR98="BENCH",'MAXES+CHART'!$D$18*FV98, IF(FR98="DEADLIFT",'MAXES+CHART'!$D$19*FV98,))),5),MROUND(IF(FR98="SQUAT",'MAXES+CHART'!$D$17*FV98, IF(FR98="BENCH",'MAXES+CHART'!$D$18*FV98, IF(FR98="DEADLIFT",'MAXES+CHART'!$D$19*FV98,))),2.5))),"")</f>
        <v xml:space="preserve"> </v>
      </c>
      <c r="FY98" s="96"/>
      <c r="FZ98" s="55"/>
      <c r="GA98" s="198"/>
      <c r="GC98" s="57" t="str">
        <f t="shared" si="540"/>
        <v/>
      </c>
      <c r="GD98" s="57" t="str">
        <f t="shared" si="541"/>
        <v/>
      </c>
      <c r="GE98" s="57" t="str">
        <f t="shared" si="542"/>
        <v/>
      </c>
      <c r="GF98" s="57" t="str">
        <f t="shared" si="543"/>
        <v/>
      </c>
      <c r="GG98" s="57" t="str">
        <f t="shared" si="544"/>
        <v/>
      </c>
      <c r="GH98" s="57" t="str">
        <f t="shared" si="545"/>
        <v/>
      </c>
      <c r="GJ98" s="39"/>
      <c r="GK98" s="58" t="str">
        <f t="shared" ref="GK98:GK102" si="624">$GK$97</f>
        <v>ACC</v>
      </c>
      <c r="GL98" s="93" t="str">
        <f t="shared" ref="GL98:GL102" si="625">$GL$97</f>
        <v>Overhead Press</v>
      </c>
      <c r="GM98" s="88" t="str">
        <f t="shared" si="478"/>
        <v/>
      </c>
      <c r="GN98" s="83" t="str">
        <f t="shared" si="479"/>
        <v/>
      </c>
      <c r="GO98" s="84" t="str">
        <f t="shared" si="480"/>
        <v/>
      </c>
      <c r="GP98" s="83" t="str">
        <f>IFERROR(IF(GK98="ACC"," ",IF('MAXES+CHART'!$D$16="lbs",MROUND(IF(GK98="SQUAT",'MAXES+CHART'!$D$17*GO98, IF(GK98="BENCH",'MAXES+CHART'!$D$18*GO98, IF(GK98="DEADLIFT",'MAXES+CHART'!$D$19*GO98,))),5),MROUND(IF(GK98="SQUAT",'MAXES+CHART'!$D$17*GO98, IF(GK98="BENCH",'MAXES+CHART'!$D$18*GO98, IF(GK98="DEADLIFT",'MAXES+CHART'!$D$19*GO98,))),2.5))),"")</f>
        <v xml:space="preserve"> </v>
      </c>
      <c r="GR98" s="96"/>
      <c r="GS98" s="55"/>
      <c r="GT98" s="198"/>
      <c r="GV98" s="57" t="str">
        <f t="shared" si="546"/>
        <v/>
      </c>
      <c r="GW98" s="57" t="str">
        <f t="shared" si="547"/>
        <v/>
      </c>
      <c r="GX98" s="57" t="str">
        <f t="shared" si="548"/>
        <v/>
      </c>
      <c r="GY98" s="57" t="str">
        <f t="shared" si="549"/>
        <v/>
      </c>
      <c r="GZ98" s="57" t="str">
        <f t="shared" si="550"/>
        <v/>
      </c>
      <c r="HA98" s="57" t="str">
        <f t="shared" si="551"/>
        <v/>
      </c>
      <c r="HC98" s="39"/>
      <c r="HD98" s="58" t="str">
        <f t="shared" ref="HD98:HD102" si="626">$HD$97</f>
        <v>ACC</v>
      </c>
      <c r="HE98" s="93" t="str">
        <f t="shared" ref="HE98:HE102" si="627">$HE$97</f>
        <v>Overhead Press</v>
      </c>
      <c r="HF98" s="88" t="str">
        <f t="shared" si="483"/>
        <v/>
      </c>
      <c r="HG98" s="83" t="str">
        <f t="shared" si="484"/>
        <v/>
      </c>
      <c r="HH98" s="84" t="str">
        <f t="shared" si="485"/>
        <v/>
      </c>
      <c r="HI98" s="83" t="str">
        <f>IFERROR(IF(HD98="ACC"," ",IF('MAXES+CHART'!$D$16="lbs",MROUND(IF(HD98="SQUAT",'MAXES+CHART'!$D$17*HH98, IF(HD98="BENCH",'MAXES+CHART'!$D$18*HH98, IF(HD98="DEADLIFT",'MAXES+CHART'!$D$19*HH98,))),5),MROUND(IF(HD98="SQUAT",'MAXES+CHART'!$D$17*HH98, IF(HD98="BENCH",'MAXES+CHART'!$D$18*HH98, IF(HD98="DEADLIFT",'MAXES+CHART'!$D$19*HH98,))),2.5))),"")</f>
        <v xml:space="preserve"> </v>
      </c>
      <c r="HK98" s="96"/>
      <c r="HL98" s="55"/>
      <c r="HM98" s="198"/>
      <c r="HO98" s="57" t="str">
        <f t="shared" si="552"/>
        <v/>
      </c>
      <c r="HP98" s="57" t="str">
        <f t="shared" si="553"/>
        <v/>
      </c>
      <c r="HQ98" s="57" t="str">
        <f t="shared" si="554"/>
        <v/>
      </c>
      <c r="HR98" s="57" t="str">
        <f t="shared" si="555"/>
        <v/>
      </c>
      <c r="HS98" s="57" t="str">
        <f t="shared" si="556"/>
        <v/>
      </c>
      <c r="HT98" s="57" t="str">
        <f t="shared" si="557"/>
        <v/>
      </c>
    </row>
    <row r="99" spans="3:228" hidden="1" outlineLevel="2">
      <c r="C99" s="39"/>
      <c r="D99" s="58" t="str">
        <f t="shared" ref="D99:D102" si="628">$D$97</f>
        <v>ACC</v>
      </c>
      <c r="E99" s="94" t="str">
        <f t="shared" ref="E99:E102" si="629">$E98</f>
        <v>Overhead Press</v>
      </c>
      <c r="F99" s="87"/>
      <c r="G99" s="81"/>
      <c r="H99" s="82"/>
      <c r="I99" s="81" t="str">
        <f>IF(D99="ACC"," ",IF('MAXES+CHART'!$D$16="lbs",MROUND(IF(D99="SQUAT",'MAXES+CHART'!$D$17*H99, IF(D99="BENCH",'MAXES+CHART'!$D$18*H99, IF(D99="DEADLIFT",'MAXES+CHART'!$D$19*H99,))),5),MROUND(IF(D99="SQUAT",'MAXES+CHART'!$D$17*H99, IF(D99="BENCH",'MAXES+CHART'!$D$18*H99, IF(D99="DEADLIFT",'MAXES+CHART'!$D$19*H99,))),2.5)))</f>
        <v xml:space="preserve"> </v>
      </c>
      <c r="K99" s="96"/>
      <c r="L99" s="55"/>
      <c r="M99" s="199"/>
      <c r="O99" s="57" t="str">
        <f t="shared" si="486"/>
        <v/>
      </c>
      <c r="P99" s="57" t="str">
        <f t="shared" si="487"/>
        <v/>
      </c>
      <c r="Q99" s="57" t="str">
        <f t="shared" si="488"/>
        <v/>
      </c>
      <c r="R99" s="57" t="str">
        <f t="shared" si="489"/>
        <v/>
      </c>
      <c r="S99" s="57" t="str">
        <f t="shared" si="490"/>
        <v/>
      </c>
      <c r="T99" s="57" t="str">
        <f t="shared" si="491"/>
        <v/>
      </c>
      <c r="U99" s="39"/>
      <c r="V99" s="58" t="str">
        <f t="shared" ref="V99:V102" si="630">$V$97</f>
        <v>ACC</v>
      </c>
      <c r="W99" s="94" t="str">
        <f t="shared" si="607"/>
        <v>Overhead Press</v>
      </c>
      <c r="X99" s="87" t="str">
        <f t="shared" si="559"/>
        <v/>
      </c>
      <c r="Y99" s="81" t="str">
        <f t="shared" si="560"/>
        <v/>
      </c>
      <c r="Z99" s="82" t="str">
        <f t="shared" si="561"/>
        <v/>
      </c>
      <c r="AA99" s="81" t="str">
        <f>IFERROR(IF(V99="ACC"," ",IF('MAXES+CHART'!$D$16="lbs",MROUND(IF(V99="SQUAT",'MAXES+CHART'!$D$17*Z99, IF(V99="BENCH",'MAXES+CHART'!$D$18*Z99, IF(V99="DEADLIFT",'MAXES+CHART'!$D$19*Z99,))),5),MROUND(IF(V99="SQUAT",'MAXES+CHART'!$D$17*Z99, IF(V99="BENCH",'MAXES+CHART'!$D$18*Z99, IF(V99="DEADLIFT",'MAXES+CHART'!$D$19*Z99,))),2.5))),"")</f>
        <v xml:space="preserve"> </v>
      </c>
      <c r="AC99" s="96"/>
      <c r="AD99" s="55"/>
      <c r="AE99" s="199"/>
      <c r="AG99" s="57" t="str">
        <f t="shared" si="492"/>
        <v/>
      </c>
      <c r="AH99" s="57" t="str">
        <f t="shared" si="493"/>
        <v/>
      </c>
      <c r="AI99" s="57" t="str">
        <f t="shared" si="494"/>
        <v/>
      </c>
      <c r="AJ99" s="57" t="str">
        <f t="shared" si="495"/>
        <v/>
      </c>
      <c r="AK99" s="57" t="str">
        <f t="shared" si="496"/>
        <v/>
      </c>
      <c r="AL99" s="57" t="str">
        <f t="shared" si="497"/>
        <v/>
      </c>
      <c r="AN99" s="39"/>
      <c r="AO99" s="58" t="str">
        <f t="shared" si="608"/>
        <v>ACC</v>
      </c>
      <c r="AP99" s="94" t="str">
        <f t="shared" si="609"/>
        <v>Overhead Press</v>
      </c>
      <c r="AQ99" s="87" t="str">
        <f t="shared" si="564"/>
        <v/>
      </c>
      <c r="AR99" s="81" t="str">
        <f t="shared" si="565"/>
        <v/>
      </c>
      <c r="AS99" s="82" t="str">
        <f t="shared" si="566"/>
        <v/>
      </c>
      <c r="AT99" s="81" t="str">
        <f>IFERROR(IF(AO99="ACC"," ",IF('MAXES+CHART'!$D$16="lbs",MROUND(IF(AO99="SQUAT",'MAXES+CHART'!$D$17*AS99, IF(AO99="BENCH",'MAXES+CHART'!$D$18*AS99, IF(AO99="DEADLIFT",'MAXES+CHART'!$D$19*AS99,))),5),MROUND(IF(AO99="SQUAT",'MAXES+CHART'!$D$17*AS99, IF(AO99="BENCH",'MAXES+CHART'!$D$18*AS99, IF(AO99="DEADLIFT",'MAXES+CHART'!$D$19*AS99,))),2.5))),"")</f>
        <v xml:space="preserve"> </v>
      </c>
      <c r="AV99" s="96"/>
      <c r="AW99" s="55"/>
      <c r="AX99" s="199"/>
      <c r="AZ99" s="57" t="str">
        <f t="shared" si="498"/>
        <v/>
      </c>
      <c r="BA99" s="57" t="str">
        <f t="shared" si="499"/>
        <v/>
      </c>
      <c r="BB99" s="57" t="str">
        <f t="shared" si="500"/>
        <v/>
      </c>
      <c r="BC99" s="57" t="str">
        <f t="shared" si="501"/>
        <v/>
      </c>
      <c r="BD99" s="57" t="str">
        <f t="shared" si="502"/>
        <v/>
      </c>
      <c r="BE99" s="57" t="str">
        <f t="shared" si="503"/>
        <v/>
      </c>
      <c r="BG99" s="39"/>
      <c r="BH99" s="58" t="str">
        <f t="shared" si="610"/>
        <v>ACC</v>
      </c>
      <c r="BI99" s="94" t="str">
        <f t="shared" si="611"/>
        <v>Overhead Press</v>
      </c>
      <c r="BJ99" s="87" t="str">
        <f t="shared" si="569"/>
        <v/>
      </c>
      <c r="BK99" s="81" t="str">
        <f t="shared" si="570"/>
        <v/>
      </c>
      <c r="BL99" s="82" t="str">
        <f t="shared" si="571"/>
        <v/>
      </c>
      <c r="BM99" s="81" t="str">
        <f>IFERROR(IF(BH99="ACC"," ",IF('MAXES+CHART'!$D$16="lbs",MROUND(IF(BH99="SQUAT",'MAXES+CHART'!$D$17*BL99, IF(BH99="BENCH",'MAXES+CHART'!$D$18*BL99, IF(BH99="DEADLIFT",'MAXES+CHART'!$D$19*BL99,))),5),MROUND(IF(BH99="SQUAT",'MAXES+CHART'!$D$17*BL99, IF(BH99="BENCH",'MAXES+CHART'!$D$18*BL99, IF(BH99="DEADLIFT",'MAXES+CHART'!$D$19*BL99,))),2.5))),"")</f>
        <v xml:space="preserve"> </v>
      </c>
      <c r="BO99" s="96"/>
      <c r="BP99" s="55"/>
      <c r="BQ99" s="199"/>
      <c r="BS99" s="57" t="str">
        <f t="shared" si="504"/>
        <v/>
      </c>
      <c r="BT99" s="57" t="str">
        <f t="shared" si="505"/>
        <v/>
      </c>
      <c r="BU99" s="57" t="str">
        <f t="shared" si="506"/>
        <v/>
      </c>
      <c r="BV99" s="57" t="str">
        <f t="shared" si="507"/>
        <v/>
      </c>
      <c r="BW99" s="57" t="str">
        <f t="shared" si="508"/>
        <v/>
      </c>
      <c r="BX99" s="57" t="str">
        <f t="shared" si="509"/>
        <v/>
      </c>
      <c r="CA99" s="39"/>
      <c r="CB99" s="58" t="str">
        <f t="shared" si="612"/>
        <v>ACC</v>
      </c>
      <c r="CC99" s="94" t="str">
        <f t="shared" si="613"/>
        <v>Overhead Press</v>
      </c>
      <c r="CD99" s="87" t="str">
        <f t="shared" si="574"/>
        <v/>
      </c>
      <c r="CE99" s="81" t="str">
        <f t="shared" si="575"/>
        <v/>
      </c>
      <c r="CF99" s="82" t="str">
        <f t="shared" si="576"/>
        <v/>
      </c>
      <c r="CG99" s="81" t="str">
        <f>IFERROR(IF(CB99="ACC"," ",IF('MAXES+CHART'!$D$16="lbs",MROUND(IF(CB99="SQUAT",'MAXES+CHART'!$D$17*CF99, IF(CB99="BENCH",'MAXES+CHART'!$D$18*CF99, IF(CB99="DEADLIFT",'MAXES+CHART'!$D$19*CF99,))),5),MROUND(IF(CB99="SQUAT",'MAXES+CHART'!$D$17*CF99, IF(CB99="BENCH",'MAXES+CHART'!$D$18*CF99, IF(CB99="DEADLIFT",'MAXES+CHART'!$D$19*CF99,))),2.5))),"")</f>
        <v xml:space="preserve"> </v>
      </c>
      <c r="CI99" s="96"/>
      <c r="CJ99" s="55"/>
      <c r="CK99" s="199"/>
      <c r="CM99" s="57" t="str">
        <f t="shared" si="510"/>
        <v/>
      </c>
      <c r="CN99" s="57" t="str">
        <f t="shared" si="511"/>
        <v/>
      </c>
      <c r="CO99" s="57" t="str">
        <f t="shared" si="512"/>
        <v/>
      </c>
      <c r="CP99" s="57" t="str">
        <f t="shared" si="513"/>
        <v/>
      </c>
      <c r="CQ99" s="57" t="str">
        <f t="shared" si="514"/>
        <v/>
      </c>
      <c r="CR99" s="57" t="str">
        <f t="shared" si="515"/>
        <v/>
      </c>
      <c r="CS99" s="39"/>
      <c r="CT99" s="58" t="str">
        <f t="shared" si="614"/>
        <v>ACC</v>
      </c>
      <c r="CU99" s="94" t="str">
        <f t="shared" si="615"/>
        <v>Overhead Press</v>
      </c>
      <c r="CV99" s="87" t="str">
        <f t="shared" si="458"/>
        <v/>
      </c>
      <c r="CW99" s="81" t="str">
        <f t="shared" si="459"/>
        <v/>
      </c>
      <c r="CX99" s="82" t="str">
        <f t="shared" si="460"/>
        <v/>
      </c>
      <c r="CY99" s="81" t="str">
        <f>IFERROR(IF(CT99="ACC"," ",IF('MAXES+CHART'!$D$16="lbs",MROUND(IF(CT99="SQUAT",'MAXES+CHART'!$D$17*CX99, IF(CT99="BENCH",'MAXES+CHART'!$D$18*CX99, IF(CT99="DEADLIFT",'MAXES+CHART'!$D$19*CX99,))),5),MROUND(IF(CT99="SQUAT",'MAXES+CHART'!$D$17*CX99, IF(CT99="BENCH",'MAXES+CHART'!$D$18*CX99, IF(CT99="DEADLIFT",'MAXES+CHART'!$D$19*CX99,))),2.5))),"")</f>
        <v xml:space="preserve"> </v>
      </c>
      <c r="DA99" s="96"/>
      <c r="DB99" s="55"/>
      <c r="DC99" s="199"/>
      <c r="DE99" s="57" t="str">
        <f t="shared" si="516"/>
        <v/>
      </c>
      <c r="DF99" s="57" t="str">
        <f t="shared" si="517"/>
        <v/>
      </c>
      <c r="DG99" s="57" t="str">
        <f t="shared" si="518"/>
        <v/>
      </c>
      <c r="DH99" s="57" t="str">
        <f t="shared" si="519"/>
        <v/>
      </c>
      <c r="DI99" s="57" t="str">
        <f t="shared" si="520"/>
        <v/>
      </c>
      <c r="DJ99" s="57" t="str">
        <f t="shared" si="521"/>
        <v/>
      </c>
      <c r="DL99" s="39"/>
      <c r="DM99" s="58" t="str">
        <f t="shared" si="616"/>
        <v>ACC</v>
      </c>
      <c r="DN99" s="94" t="str">
        <f t="shared" si="617"/>
        <v>Overhead Press</v>
      </c>
      <c r="DO99" s="87" t="str">
        <f t="shared" si="463"/>
        <v/>
      </c>
      <c r="DP99" s="81" t="str">
        <f t="shared" si="464"/>
        <v/>
      </c>
      <c r="DQ99" s="82" t="str">
        <f t="shared" si="465"/>
        <v/>
      </c>
      <c r="DR99" s="81" t="str">
        <f>IFERROR(IF(DM99="ACC"," ",IF('MAXES+CHART'!$D$16="lbs",MROUND(IF(DM99="SQUAT",'MAXES+CHART'!$D$17*DQ99, IF(DM99="BENCH",'MAXES+CHART'!$D$18*DQ99, IF(DM99="DEADLIFT",'MAXES+CHART'!$D$19*DQ99,))),5),MROUND(IF(DM99="SQUAT",'MAXES+CHART'!$D$17*DQ99, IF(DM99="BENCH",'MAXES+CHART'!$D$18*DQ99, IF(DM99="DEADLIFT",'MAXES+CHART'!$D$19*DQ99,))),2.5))),"")</f>
        <v xml:space="preserve"> </v>
      </c>
      <c r="DT99" s="96"/>
      <c r="DU99" s="55"/>
      <c r="DV99" s="199"/>
      <c r="DX99" s="57" t="str">
        <f t="shared" si="522"/>
        <v/>
      </c>
      <c r="DY99" s="57" t="str">
        <f t="shared" si="523"/>
        <v/>
      </c>
      <c r="DZ99" s="57" t="str">
        <f t="shared" si="524"/>
        <v/>
      </c>
      <c r="EA99" s="57" t="str">
        <f t="shared" si="525"/>
        <v/>
      </c>
      <c r="EB99" s="57" t="str">
        <f t="shared" si="526"/>
        <v/>
      </c>
      <c r="EC99" s="57" t="str">
        <f t="shared" si="527"/>
        <v/>
      </c>
      <c r="EE99" s="39"/>
      <c r="EF99" s="58" t="str">
        <f t="shared" si="618"/>
        <v>ACC</v>
      </c>
      <c r="EG99" s="94" t="str">
        <f t="shared" si="619"/>
        <v>Overhead Press</v>
      </c>
      <c r="EH99" s="87" t="str">
        <f t="shared" si="468"/>
        <v/>
      </c>
      <c r="EI99" s="81" t="str">
        <f t="shared" si="469"/>
        <v/>
      </c>
      <c r="EJ99" s="82" t="str">
        <f t="shared" si="470"/>
        <v/>
      </c>
      <c r="EK99" s="81" t="str">
        <f>IFERROR(IF(EF99="ACC"," ",IF('MAXES+CHART'!$D$16="lbs",MROUND(IF(EF99="SQUAT",'MAXES+CHART'!$D$17*EJ99, IF(EF99="BENCH",'MAXES+CHART'!$D$18*EJ99, IF(EF99="DEADLIFT",'MAXES+CHART'!$D$19*EJ99,))),5),MROUND(IF(EF99="SQUAT",'MAXES+CHART'!$D$17*EJ99, IF(EF99="BENCH",'MAXES+CHART'!$D$18*EJ99, IF(EF99="DEADLIFT",'MAXES+CHART'!$D$19*EJ99,))),2.5))),"")</f>
        <v xml:space="preserve"> </v>
      </c>
      <c r="EM99" s="96"/>
      <c r="EN99" s="55"/>
      <c r="EO99" s="199"/>
      <c r="EQ99" s="57" t="str">
        <f t="shared" si="528"/>
        <v/>
      </c>
      <c r="ER99" s="57" t="str">
        <f t="shared" si="529"/>
        <v/>
      </c>
      <c r="ES99" s="57" t="str">
        <f t="shared" si="530"/>
        <v/>
      </c>
      <c r="ET99" s="57" t="str">
        <f t="shared" si="531"/>
        <v/>
      </c>
      <c r="EU99" s="57" t="str">
        <f t="shared" si="532"/>
        <v/>
      </c>
      <c r="EV99" s="57" t="str">
        <f t="shared" si="533"/>
        <v/>
      </c>
      <c r="EY99" s="39"/>
      <c r="EZ99" s="58" t="str">
        <f t="shared" si="620"/>
        <v>ACC</v>
      </c>
      <c r="FA99" s="94" t="str">
        <f t="shared" si="621"/>
        <v>Overhead Press</v>
      </c>
      <c r="FB99" s="87" t="str">
        <f t="shared" si="585"/>
        <v/>
      </c>
      <c r="FC99" s="81" t="str">
        <f t="shared" si="586"/>
        <v/>
      </c>
      <c r="FD99" s="82" t="str">
        <f t="shared" si="587"/>
        <v/>
      </c>
      <c r="FE99" s="81" t="str">
        <f>IFERROR(IF(EZ99="ACC"," ",IF('MAXES+CHART'!$D$16="lbs",MROUND(IF(EZ99="SQUAT",'MAXES+CHART'!$D$17*FD99, IF(EZ99="BENCH",'MAXES+CHART'!$D$18*FD99, IF(EZ99="DEADLIFT",'MAXES+CHART'!$D$19*FD99,))),5),MROUND(IF(EZ99="SQUAT",'MAXES+CHART'!$D$17*FD99, IF(EZ99="BENCH",'MAXES+CHART'!$D$18*FD99, IF(EZ99="DEADLIFT",'MAXES+CHART'!$D$19*FD99,))),2.5))),"")</f>
        <v xml:space="preserve"> </v>
      </c>
      <c r="FG99" s="125"/>
      <c r="FH99" s="55"/>
      <c r="FI99" s="205"/>
      <c r="FK99" s="57" t="str">
        <f t="shared" si="534"/>
        <v/>
      </c>
      <c r="FL99" s="57" t="str">
        <f t="shared" si="535"/>
        <v/>
      </c>
      <c r="FM99" s="57" t="str">
        <f t="shared" si="536"/>
        <v/>
      </c>
      <c r="FN99" s="57" t="str">
        <f t="shared" si="537"/>
        <v/>
      </c>
      <c r="FO99" s="57" t="str">
        <f t="shared" si="538"/>
        <v/>
      </c>
      <c r="FP99" s="57" t="str">
        <f t="shared" si="539"/>
        <v/>
      </c>
      <c r="FQ99" s="39"/>
      <c r="FR99" s="58" t="str">
        <f t="shared" si="622"/>
        <v>ACC</v>
      </c>
      <c r="FS99" s="94" t="str">
        <f t="shared" si="623"/>
        <v>Overhead Press</v>
      </c>
      <c r="FT99" s="87" t="str">
        <f t="shared" si="473"/>
        <v/>
      </c>
      <c r="FU99" s="81" t="str">
        <f t="shared" si="474"/>
        <v/>
      </c>
      <c r="FV99" s="82" t="str">
        <f t="shared" si="475"/>
        <v/>
      </c>
      <c r="FW99" s="81" t="str">
        <f>IFERROR(IF(FR99="ACC"," ",IF('MAXES+CHART'!$D$16="lbs",MROUND(IF(FR99="SQUAT",'MAXES+CHART'!$D$17*FV99, IF(FR99="BENCH",'MAXES+CHART'!$D$18*FV99, IF(FR99="DEADLIFT",'MAXES+CHART'!$D$19*FV99,))),5),MROUND(IF(FR99="SQUAT",'MAXES+CHART'!$D$17*FV99, IF(FR99="BENCH",'MAXES+CHART'!$D$18*FV99, IF(FR99="DEADLIFT",'MAXES+CHART'!$D$19*FV99,))),2.5))),"")</f>
        <v xml:space="preserve"> </v>
      </c>
      <c r="FY99" s="96"/>
      <c r="FZ99" s="55"/>
      <c r="GA99" s="199"/>
      <c r="GC99" s="57" t="str">
        <f t="shared" si="540"/>
        <v/>
      </c>
      <c r="GD99" s="57" t="str">
        <f t="shared" si="541"/>
        <v/>
      </c>
      <c r="GE99" s="57" t="str">
        <f t="shared" si="542"/>
        <v/>
      </c>
      <c r="GF99" s="57" t="str">
        <f t="shared" si="543"/>
        <v/>
      </c>
      <c r="GG99" s="57" t="str">
        <f t="shared" si="544"/>
        <v/>
      </c>
      <c r="GH99" s="57" t="str">
        <f t="shared" si="545"/>
        <v/>
      </c>
      <c r="GJ99" s="39"/>
      <c r="GK99" s="58" t="str">
        <f t="shared" si="624"/>
        <v>ACC</v>
      </c>
      <c r="GL99" s="94" t="str">
        <f t="shared" si="625"/>
        <v>Overhead Press</v>
      </c>
      <c r="GM99" s="87" t="str">
        <f t="shared" si="478"/>
        <v/>
      </c>
      <c r="GN99" s="81" t="str">
        <f t="shared" si="479"/>
        <v/>
      </c>
      <c r="GO99" s="82" t="str">
        <f t="shared" si="480"/>
        <v/>
      </c>
      <c r="GP99" s="81" t="str">
        <f>IFERROR(IF(GK99="ACC"," ",IF('MAXES+CHART'!$D$16="lbs",MROUND(IF(GK99="SQUAT",'MAXES+CHART'!$D$17*GO99, IF(GK99="BENCH",'MAXES+CHART'!$D$18*GO99, IF(GK99="DEADLIFT",'MAXES+CHART'!$D$19*GO99,))),5),MROUND(IF(GK99="SQUAT",'MAXES+CHART'!$D$17*GO99, IF(GK99="BENCH",'MAXES+CHART'!$D$18*GO99, IF(GK99="DEADLIFT",'MAXES+CHART'!$D$19*GO99,))),2.5))),"")</f>
        <v xml:space="preserve"> </v>
      </c>
      <c r="GR99" s="96"/>
      <c r="GS99" s="55"/>
      <c r="GT99" s="199"/>
      <c r="GV99" s="57" t="str">
        <f t="shared" si="546"/>
        <v/>
      </c>
      <c r="GW99" s="57" t="str">
        <f t="shared" si="547"/>
        <v/>
      </c>
      <c r="GX99" s="57" t="str">
        <f t="shared" si="548"/>
        <v/>
      </c>
      <c r="GY99" s="57" t="str">
        <f t="shared" si="549"/>
        <v/>
      </c>
      <c r="GZ99" s="57" t="str">
        <f t="shared" si="550"/>
        <v/>
      </c>
      <c r="HA99" s="57" t="str">
        <f t="shared" si="551"/>
        <v/>
      </c>
      <c r="HC99" s="39"/>
      <c r="HD99" s="58" t="str">
        <f t="shared" si="626"/>
        <v>ACC</v>
      </c>
      <c r="HE99" s="94" t="str">
        <f t="shared" si="627"/>
        <v>Overhead Press</v>
      </c>
      <c r="HF99" s="87" t="str">
        <f t="shared" si="483"/>
        <v/>
      </c>
      <c r="HG99" s="81" t="str">
        <f t="shared" si="484"/>
        <v/>
      </c>
      <c r="HH99" s="82" t="str">
        <f t="shared" si="485"/>
        <v/>
      </c>
      <c r="HI99" s="81" t="str">
        <f>IFERROR(IF(HD99="ACC"," ",IF('MAXES+CHART'!$D$16="lbs",MROUND(IF(HD99="SQUAT",'MAXES+CHART'!$D$17*HH99, IF(HD99="BENCH",'MAXES+CHART'!$D$18*HH99, IF(HD99="DEADLIFT",'MAXES+CHART'!$D$19*HH99,))),5),MROUND(IF(HD99="SQUAT",'MAXES+CHART'!$D$17*HH99, IF(HD99="BENCH",'MAXES+CHART'!$D$18*HH99, IF(HD99="DEADLIFT",'MAXES+CHART'!$D$19*HH99,))),2.5))),"")</f>
        <v xml:space="preserve"> </v>
      </c>
      <c r="HK99" s="96"/>
      <c r="HL99" s="55"/>
      <c r="HM99" s="199"/>
      <c r="HO99" s="57" t="str">
        <f t="shared" si="552"/>
        <v/>
      </c>
      <c r="HP99" s="57" t="str">
        <f t="shared" si="553"/>
        <v/>
      </c>
      <c r="HQ99" s="57" t="str">
        <f t="shared" si="554"/>
        <v/>
      </c>
      <c r="HR99" s="57" t="str">
        <f t="shared" si="555"/>
        <v/>
      </c>
      <c r="HS99" s="57" t="str">
        <f t="shared" si="556"/>
        <v/>
      </c>
      <c r="HT99" s="57" t="str">
        <f t="shared" si="557"/>
        <v/>
      </c>
    </row>
    <row r="100" spans="3:228" hidden="1" outlineLevel="2">
      <c r="C100" s="39"/>
      <c r="D100" s="58" t="str">
        <f t="shared" si="628"/>
        <v>ACC</v>
      </c>
      <c r="E100" s="93" t="str">
        <f t="shared" si="629"/>
        <v>Overhead Press</v>
      </c>
      <c r="F100" s="88"/>
      <c r="G100" s="83"/>
      <c r="H100" s="84"/>
      <c r="I100" s="83" t="str">
        <f>IF(D100="ACC"," ",IF('MAXES+CHART'!$D$16="lbs",MROUND(IF(D100="SQUAT",'MAXES+CHART'!$D$17*H100, IF(D100="BENCH",'MAXES+CHART'!$D$18*H100, IF(D100="DEADLIFT",'MAXES+CHART'!$D$19*H100,))),5),MROUND(IF(D100="SQUAT",'MAXES+CHART'!$D$17*H100, IF(D100="BENCH",'MAXES+CHART'!$D$18*H100, IF(D100="DEADLIFT",'MAXES+CHART'!$D$19*H100,))),2.5)))</f>
        <v xml:space="preserve"> </v>
      </c>
      <c r="K100" s="96"/>
      <c r="L100" s="55"/>
      <c r="M100" s="117"/>
      <c r="O100" s="57" t="str">
        <f t="shared" si="486"/>
        <v/>
      </c>
      <c r="P100" s="57" t="str">
        <f t="shared" si="487"/>
        <v/>
      </c>
      <c r="Q100" s="57" t="str">
        <f t="shared" si="488"/>
        <v/>
      </c>
      <c r="R100" s="57" t="str">
        <f t="shared" si="489"/>
        <v/>
      </c>
      <c r="S100" s="57" t="str">
        <f t="shared" si="490"/>
        <v/>
      </c>
      <c r="T100" s="57" t="str">
        <f t="shared" si="491"/>
        <v/>
      </c>
      <c r="U100" s="39"/>
      <c r="V100" s="58" t="str">
        <f t="shared" si="630"/>
        <v>ACC</v>
      </c>
      <c r="W100" s="93" t="str">
        <f t="shared" si="607"/>
        <v>Overhead Press</v>
      </c>
      <c r="X100" s="88" t="str">
        <f t="shared" si="559"/>
        <v/>
      </c>
      <c r="Y100" s="83" t="str">
        <f t="shared" si="560"/>
        <v/>
      </c>
      <c r="Z100" s="84" t="str">
        <f t="shared" si="561"/>
        <v/>
      </c>
      <c r="AA100" s="83" t="str">
        <f>IFERROR(IF(V100="ACC"," ",IF('MAXES+CHART'!$D$16="lbs",MROUND(IF(V100="SQUAT",'MAXES+CHART'!$D$17*Z100, IF(V100="BENCH",'MAXES+CHART'!$D$18*Z100, IF(V100="DEADLIFT",'MAXES+CHART'!$D$19*Z100,))),5),MROUND(IF(V100="SQUAT",'MAXES+CHART'!$D$17*Z100, IF(V100="BENCH",'MAXES+CHART'!$D$18*Z100, IF(V100="DEADLIFT",'MAXES+CHART'!$D$19*Z100,))),2.5))),"")</f>
        <v xml:space="preserve"> </v>
      </c>
      <c r="AC100" s="96"/>
      <c r="AD100" s="55"/>
      <c r="AE100" s="117"/>
      <c r="AG100" s="57" t="str">
        <f t="shared" si="492"/>
        <v/>
      </c>
      <c r="AH100" s="57" t="str">
        <f t="shared" si="493"/>
        <v/>
      </c>
      <c r="AI100" s="57" t="str">
        <f t="shared" si="494"/>
        <v/>
      </c>
      <c r="AJ100" s="57" t="str">
        <f t="shared" si="495"/>
        <v/>
      </c>
      <c r="AK100" s="57" t="str">
        <f t="shared" si="496"/>
        <v/>
      </c>
      <c r="AL100" s="57" t="str">
        <f t="shared" si="497"/>
        <v/>
      </c>
      <c r="AN100" s="39"/>
      <c r="AO100" s="58" t="str">
        <f t="shared" si="608"/>
        <v>ACC</v>
      </c>
      <c r="AP100" s="93" t="str">
        <f t="shared" si="609"/>
        <v>Overhead Press</v>
      </c>
      <c r="AQ100" s="88" t="str">
        <f t="shared" si="564"/>
        <v/>
      </c>
      <c r="AR100" s="83" t="str">
        <f t="shared" si="565"/>
        <v/>
      </c>
      <c r="AS100" s="84" t="str">
        <f t="shared" si="566"/>
        <v/>
      </c>
      <c r="AT100" s="83" t="str">
        <f>IFERROR(IF(AO100="ACC"," ",IF('MAXES+CHART'!$D$16="lbs",MROUND(IF(AO100="SQUAT",'MAXES+CHART'!$D$17*AS100, IF(AO100="BENCH",'MAXES+CHART'!$D$18*AS100, IF(AO100="DEADLIFT",'MAXES+CHART'!$D$19*AS100,))),5),MROUND(IF(AO100="SQUAT",'MAXES+CHART'!$D$17*AS100, IF(AO100="BENCH",'MAXES+CHART'!$D$18*AS100, IF(AO100="DEADLIFT",'MAXES+CHART'!$D$19*AS100,))),2.5))),"")</f>
        <v xml:space="preserve"> </v>
      </c>
      <c r="AV100" s="96"/>
      <c r="AW100" s="55"/>
      <c r="AX100" s="117"/>
      <c r="AZ100" s="57" t="str">
        <f t="shared" si="498"/>
        <v/>
      </c>
      <c r="BA100" s="57" t="str">
        <f t="shared" si="499"/>
        <v/>
      </c>
      <c r="BB100" s="57" t="str">
        <f t="shared" si="500"/>
        <v/>
      </c>
      <c r="BC100" s="57" t="str">
        <f t="shared" si="501"/>
        <v/>
      </c>
      <c r="BD100" s="57" t="str">
        <f t="shared" si="502"/>
        <v/>
      </c>
      <c r="BE100" s="57" t="str">
        <f t="shared" si="503"/>
        <v/>
      </c>
      <c r="BG100" s="39"/>
      <c r="BH100" s="58" t="str">
        <f t="shared" si="610"/>
        <v>ACC</v>
      </c>
      <c r="BI100" s="93" t="str">
        <f t="shared" si="611"/>
        <v>Overhead Press</v>
      </c>
      <c r="BJ100" s="88" t="str">
        <f t="shared" si="569"/>
        <v/>
      </c>
      <c r="BK100" s="83" t="str">
        <f t="shared" si="570"/>
        <v/>
      </c>
      <c r="BL100" s="84" t="str">
        <f t="shared" si="571"/>
        <v/>
      </c>
      <c r="BM100" s="83" t="str">
        <f>IFERROR(IF(BH100="ACC"," ",IF('MAXES+CHART'!$D$16="lbs",MROUND(IF(BH100="SQUAT",'MAXES+CHART'!$D$17*BL100, IF(BH100="BENCH",'MAXES+CHART'!$D$18*BL100, IF(BH100="DEADLIFT",'MAXES+CHART'!$D$19*BL100,))),5),MROUND(IF(BH100="SQUAT",'MAXES+CHART'!$D$17*BL100, IF(BH100="BENCH",'MAXES+CHART'!$D$18*BL100, IF(BH100="DEADLIFT",'MAXES+CHART'!$D$19*BL100,))),2.5))),"")</f>
        <v xml:space="preserve"> </v>
      </c>
      <c r="BO100" s="96"/>
      <c r="BP100" s="55"/>
      <c r="BQ100" s="117"/>
      <c r="BS100" s="57" t="str">
        <f t="shared" si="504"/>
        <v/>
      </c>
      <c r="BT100" s="57" t="str">
        <f t="shared" si="505"/>
        <v/>
      </c>
      <c r="BU100" s="57" t="str">
        <f t="shared" si="506"/>
        <v/>
      </c>
      <c r="BV100" s="57" t="str">
        <f t="shared" si="507"/>
        <v/>
      </c>
      <c r="BW100" s="57" t="str">
        <f t="shared" si="508"/>
        <v/>
      </c>
      <c r="BX100" s="57" t="str">
        <f t="shared" si="509"/>
        <v/>
      </c>
      <c r="CA100" s="39"/>
      <c r="CB100" s="58" t="str">
        <f t="shared" si="612"/>
        <v>ACC</v>
      </c>
      <c r="CC100" s="93" t="str">
        <f t="shared" si="613"/>
        <v>Overhead Press</v>
      </c>
      <c r="CD100" s="88" t="str">
        <f t="shared" si="574"/>
        <v/>
      </c>
      <c r="CE100" s="83" t="str">
        <f t="shared" si="575"/>
        <v/>
      </c>
      <c r="CF100" s="84" t="str">
        <f t="shared" si="576"/>
        <v/>
      </c>
      <c r="CG100" s="83" t="str">
        <f>IFERROR(IF(CB100="ACC"," ",IF('MAXES+CHART'!$D$16="lbs",MROUND(IF(CB100="SQUAT",'MAXES+CHART'!$D$17*CF100, IF(CB100="BENCH",'MAXES+CHART'!$D$18*CF100, IF(CB100="DEADLIFT",'MAXES+CHART'!$D$19*CF100,))),5),MROUND(IF(CB100="SQUAT",'MAXES+CHART'!$D$17*CF100, IF(CB100="BENCH",'MAXES+CHART'!$D$18*CF100, IF(CB100="DEADLIFT",'MAXES+CHART'!$D$19*CF100,))),2.5))),"")</f>
        <v xml:space="preserve"> </v>
      </c>
      <c r="CI100" s="96"/>
      <c r="CJ100" s="55"/>
      <c r="CK100" s="117"/>
      <c r="CM100" s="57" t="str">
        <f t="shared" si="510"/>
        <v/>
      </c>
      <c r="CN100" s="57" t="str">
        <f t="shared" si="511"/>
        <v/>
      </c>
      <c r="CO100" s="57" t="str">
        <f t="shared" si="512"/>
        <v/>
      </c>
      <c r="CP100" s="57" t="str">
        <f t="shared" si="513"/>
        <v/>
      </c>
      <c r="CQ100" s="57" t="str">
        <f t="shared" si="514"/>
        <v/>
      </c>
      <c r="CR100" s="57" t="str">
        <f t="shared" si="515"/>
        <v/>
      </c>
      <c r="CS100" s="39"/>
      <c r="CT100" s="58" t="str">
        <f t="shared" si="614"/>
        <v>ACC</v>
      </c>
      <c r="CU100" s="93" t="str">
        <f t="shared" si="615"/>
        <v>Overhead Press</v>
      </c>
      <c r="CV100" s="88" t="str">
        <f t="shared" si="458"/>
        <v/>
      </c>
      <c r="CW100" s="83" t="str">
        <f t="shared" si="459"/>
        <v/>
      </c>
      <c r="CX100" s="84" t="str">
        <f t="shared" si="460"/>
        <v/>
      </c>
      <c r="CY100" s="83" t="str">
        <f>IFERROR(IF(CT100="ACC"," ",IF('MAXES+CHART'!$D$16="lbs",MROUND(IF(CT100="SQUAT",'MAXES+CHART'!$D$17*CX100, IF(CT100="BENCH",'MAXES+CHART'!$D$18*CX100, IF(CT100="DEADLIFT",'MAXES+CHART'!$D$19*CX100,))),5),MROUND(IF(CT100="SQUAT",'MAXES+CHART'!$D$17*CX100, IF(CT100="BENCH",'MAXES+CHART'!$D$18*CX100, IF(CT100="DEADLIFT",'MAXES+CHART'!$D$19*CX100,))),2.5))),"")</f>
        <v xml:space="preserve"> </v>
      </c>
      <c r="DA100" s="96"/>
      <c r="DB100" s="55"/>
      <c r="DC100" s="117"/>
      <c r="DE100" s="57" t="str">
        <f t="shared" si="516"/>
        <v/>
      </c>
      <c r="DF100" s="57" t="str">
        <f t="shared" si="517"/>
        <v/>
      </c>
      <c r="DG100" s="57" t="str">
        <f t="shared" si="518"/>
        <v/>
      </c>
      <c r="DH100" s="57" t="str">
        <f t="shared" si="519"/>
        <v/>
      </c>
      <c r="DI100" s="57" t="str">
        <f t="shared" si="520"/>
        <v/>
      </c>
      <c r="DJ100" s="57" t="str">
        <f t="shared" si="521"/>
        <v/>
      </c>
      <c r="DL100" s="39"/>
      <c r="DM100" s="58" t="str">
        <f t="shared" si="616"/>
        <v>ACC</v>
      </c>
      <c r="DN100" s="93" t="str">
        <f t="shared" si="617"/>
        <v>Overhead Press</v>
      </c>
      <c r="DO100" s="88" t="str">
        <f t="shared" si="463"/>
        <v/>
      </c>
      <c r="DP100" s="83" t="str">
        <f t="shared" si="464"/>
        <v/>
      </c>
      <c r="DQ100" s="84" t="str">
        <f t="shared" si="465"/>
        <v/>
      </c>
      <c r="DR100" s="83" t="str">
        <f>IFERROR(IF(DM100="ACC"," ",IF('MAXES+CHART'!$D$16="lbs",MROUND(IF(DM100="SQUAT",'MAXES+CHART'!$D$17*DQ100, IF(DM100="BENCH",'MAXES+CHART'!$D$18*DQ100, IF(DM100="DEADLIFT",'MAXES+CHART'!$D$19*DQ100,))),5),MROUND(IF(DM100="SQUAT",'MAXES+CHART'!$D$17*DQ100, IF(DM100="BENCH",'MAXES+CHART'!$D$18*DQ100, IF(DM100="DEADLIFT",'MAXES+CHART'!$D$19*DQ100,))),2.5))),"")</f>
        <v xml:space="preserve"> </v>
      </c>
      <c r="DT100" s="96"/>
      <c r="DU100" s="55"/>
      <c r="DV100" s="117"/>
      <c r="DX100" s="57" t="str">
        <f t="shared" si="522"/>
        <v/>
      </c>
      <c r="DY100" s="57" t="str">
        <f t="shared" si="523"/>
        <v/>
      </c>
      <c r="DZ100" s="57" t="str">
        <f t="shared" si="524"/>
        <v/>
      </c>
      <c r="EA100" s="57" t="str">
        <f t="shared" si="525"/>
        <v/>
      </c>
      <c r="EB100" s="57" t="str">
        <f t="shared" si="526"/>
        <v/>
      </c>
      <c r="EC100" s="57" t="str">
        <f t="shared" si="527"/>
        <v/>
      </c>
      <c r="EE100" s="39"/>
      <c r="EF100" s="58" t="str">
        <f t="shared" si="618"/>
        <v>ACC</v>
      </c>
      <c r="EG100" s="93" t="str">
        <f t="shared" si="619"/>
        <v>Overhead Press</v>
      </c>
      <c r="EH100" s="88" t="str">
        <f t="shared" si="468"/>
        <v/>
      </c>
      <c r="EI100" s="83" t="str">
        <f t="shared" si="469"/>
        <v/>
      </c>
      <c r="EJ100" s="84" t="str">
        <f t="shared" si="470"/>
        <v/>
      </c>
      <c r="EK100" s="83" t="str">
        <f>IFERROR(IF(EF100="ACC"," ",IF('MAXES+CHART'!$D$16="lbs",MROUND(IF(EF100="SQUAT",'MAXES+CHART'!$D$17*EJ100, IF(EF100="BENCH",'MAXES+CHART'!$D$18*EJ100, IF(EF100="DEADLIFT",'MAXES+CHART'!$D$19*EJ100,))),5),MROUND(IF(EF100="SQUAT",'MAXES+CHART'!$D$17*EJ100, IF(EF100="BENCH",'MAXES+CHART'!$D$18*EJ100, IF(EF100="DEADLIFT",'MAXES+CHART'!$D$19*EJ100,))),2.5))),"")</f>
        <v xml:space="preserve"> </v>
      </c>
      <c r="EM100" s="96"/>
      <c r="EN100" s="55"/>
      <c r="EO100" s="117"/>
      <c r="EQ100" s="57" t="str">
        <f t="shared" si="528"/>
        <v/>
      </c>
      <c r="ER100" s="57" t="str">
        <f t="shared" si="529"/>
        <v/>
      </c>
      <c r="ES100" s="57" t="str">
        <f t="shared" si="530"/>
        <v/>
      </c>
      <c r="ET100" s="57" t="str">
        <f t="shared" si="531"/>
        <v/>
      </c>
      <c r="EU100" s="57" t="str">
        <f t="shared" si="532"/>
        <v/>
      </c>
      <c r="EV100" s="57" t="str">
        <f t="shared" si="533"/>
        <v/>
      </c>
      <c r="EY100" s="39"/>
      <c r="EZ100" s="58" t="str">
        <f t="shared" si="620"/>
        <v>ACC</v>
      </c>
      <c r="FA100" s="93" t="str">
        <f t="shared" si="621"/>
        <v>Overhead Press</v>
      </c>
      <c r="FB100" s="88" t="str">
        <f t="shared" si="585"/>
        <v/>
      </c>
      <c r="FC100" s="83" t="str">
        <f t="shared" si="586"/>
        <v/>
      </c>
      <c r="FD100" s="84" t="str">
        <f t="shared" si="587"/>
        <v/>
      </c>
      <c r="FE100" s="83" t="str">
        <f>IFERROR(IF(EZ100="ACC"," ",IF('MAXES+CHART'!$D$16="lbs",MROUND(IF(EZ100="SQUAT",'MAXES+CHART'!$D$17*FD100, IF(EZ100="BENCH",'MAXES+CHART'!$D$18*FD100, IF(EZ100="DEADLIFT",'MAXES+CHART'!$D$19*FD100,))),5),MROUND(IF(EZ100="SQUAT",'MAXES+CHART'!$D$17*FD100, IF(EZ100="BENCH",'MAXES+CHART'!$D$18*FD100, IF(EZ100="DEADLIFT",'MAXES+CHART'!$D$19*FD100,))),2.5))),"")</f>
        <v xml:space="preserve"> </v>
      </c>
      <c r="FG100" s="125"/>
      <c r="FH100" s="55"/>
      <c r="FI100" s="117"/>
      <c r="FK100" s="57" t="str">
        <f t="shared" si="534"/>
        <v/>
      </c>
      <c r="FL100" s="57" t="str">
        <f t="shared" si="535"/>
        <v/>
      </c>
      <c r="FM100" s="57" t="str">
        <f t="shared" si="536"/>
        <v/>
      </c>
      <c r="FN100" s="57" t="str">
        <f t="shared" si="537"/>
        <v/>
      </c>
      <c r="FO100" s="57" t="str">
        <f t="shared" si="538"/>
        <v/>
      </c>
      <c r="FP100" s="57" t="str">
        <f t="shared" si="539"/>
        <v/>
      </c>
      <c r="FQ100" s="39"/>
      <c r="FR100" s="58" t="str">
        <f t="shared" si="622"/>
        <v>ACC</v>
      </c>
      <c r="FS100" s="93" t="str">
        <f t="shared" si="623"/>
        <v>Overhead Press</v>
      </c>
      <c r="FT100" s="88" t="str">
        <f t="shared" si="473"/>
        <v/>
      </c>
      <c r="FU100" s="83" t="str">
        <f t="shared" si="474"/>
        <v/>
      </c>
      <c r="FV100" s="84" t="str">
        <f t="shared" si="475"/>
        <v/>
      </c>
      <c r="FW100" s="83" t="str">
        <f>IFERROR(IF(FR100="ACC"," ",IF('MAXES+CHART'!$D$16="lbs",MROUND(IF(FR100="SQUAT",'MAXES+CHART'!$D$17*FV100, IF(FR100="BENCH",'MAXES+CHART'!$D$18*FV100, IF(FR100="DEADLIFT",'MAXES+CHART'!$D$19*FV100,))),5),MROUND(IF(FR100="SQUAT",'MAXES+CHART'!$D$17*FV100, IF(FR100="BENCH",'MAXES+CHART'!$D$18*FV100, IF(FR100="DEADLIFT",'MAXES+CHART'!$D$19*FV100,))),2.5))),"")</f>
        <v xml:space="preserve"> </v>
      </c>
      <c r="FY100" s="96"/>
      <c r="FZ100" s="55"/>
      <c r="GA100" s="117"/>
      <c r="GC100" s="57" t="str">
        <f t="shared" si="540"/>
        <v/>
      </c>
      <c r="GD100" s="57" t="str">
        <f t="shared" si="541"/>
        <v/>
      </c>
      <c r="GE100" s="57" t="str">
        <f t="shared" si="542"/>
        <v/>
      </c>
      <c r="GF100" s="57" t="str">
        <f t="shared" si="543"/>
        <v/>
      </c>
      <c r="GG100" s="57" t="str">
        <f t="shared" si="544"/>
        <v/>
      </c>
      <c r="GH100" s="57" t="str">
        <f t="shared" si="545"/>
        <v/>
      </c>
      <c r="GJ100" s="39"/>
      <c r="GK100" s="58" t="str">
        <f t="shared" si="624"/>
        <v>ACC</v>
      </c>
      <c r="GL100" s="93" t="str">
        <f t="shared" si="625"/>
        <v>Overhead Press</v>
      </c>
      <c r="GM100" s="88" t="str">
        <f t="shared" si="478"/>
        <v/>
      </c>
      <c r="GN100" s="83" t="str">
        <f t="shared" si="479"/>
        <v/>
      </c>
      <c r="GO100" s="84" t="str">
        <f t="shared" si="480"/>
        <v/>
      </c>
      <c r="GP100" s="83" t="str">
        <f>IFERROR(IF(GK100="ACC"," ",IF('MAXES+CHART'!$D$16="lbs",MROUND(IF(GK100="SQUAT",'MAXES+CHART'!$D$17*GO100, IF(GK100="BENCH",'MAXES+CHART'!$D$18*GO100, IF(GK100="DEADLIFT",'MAXES+CHART'!$D$19*GO100,))),5),MROUND(IF(GK100="SQUAT",'MAXES+CHART'!$D$17*GO100, IF(GK100="BENCH",'MAXES+CHART'!$D$18*GO100, IF(GK100="DEADLIFT",'MAXES+CHART'!$D$19*GO100,))),2.5))),"")</f>
        <v xml:space="preserve"> </v>
      </c>
      <c r="GR100" s="96"/>
      <c r="GS100" s="55"/>
      <c r="GT100" s="117"/>
      <c r="GV100" s="57" t="str">
        <f t="shared" si="546"/>
        <v/>
      </c>
      <c r="GW100" s="57" t="str">
        <f t="shared" si="547"/>
        <v/>
      </c>
      <c r="GX100" s="57" t="str">
        <f t="shared" si="548"/>
        <v/>
      </c>
      <c r="GY100" s="57" t="str">
        <f t="shared" si="549"/>
        <v/>
      </c>
      <c r="GZ100" s="57" t="str">
        <f t="shared" si="550"/>
        <v/>
      </c>
      <c r="HA100" s="57" t="str">
        <f t="shared" si="551"/>
        <v/>
      </c>
      <c r="HC100" s="39"/>
      <c r="HD100" s="58" t="str">
        <f t="shared" si="626"/>
        <v>ACC</v>
      </c>
      <c r="HE100" s="93" t="str">
        <f t="shared" si="627"/>
        <v>Overhead Press</v>
      </c>
      <c r="HF100" s="88" t="str">
        <f t="shared" si="483"/>
        <v/>
      </c>
      <c r="HG100" s="83" t="str">
        <f t="shared" si="484"/>
        <v/>
      </c>
      <c r="HH100" s="84" t="str">
        <f t="shared" si="485"/>
        <v/>
      </c>
      <c r="HI100" s="83" t="str">
        <f>IFERROR(IF(HD100="ACC"," ",IF('MAXES+CHART'!$D$16="lbs",MROUND(IF(HD100="SQUAT",'MAXES+CHART'!$D$17*HH100, IF(HD100="BENCH",'MAXES+CHART'!$D$18*HH100, IF(HD100="DEADLIFT",'MAXES+CHART'!$D$19*HH100,))),5),MROUND(IF(HD100="SQUAT",'MAXES+CHART'!$D$17*HH100, IF(HD100="BENCH",'MAXES+CHART'!$D$18*HH100, IF(HD100="DEADLIFT",'MAXES+CHART'!$D$19*HH100,))),2.5))),"")</f>
        <v xml:space="preserve"> </v>
      </c>
      <c r="HK100" s="96"/>
      <c r="HL100" s="55"/>
      <c r="HM100" s="117"/>
      <c r="HO100" s="57" t="str">
        <f t="shared" si="552"/>
        <v/>
      </c>
      <c r="HP100" s="57" t="str">
        <f t="shared" si="553"/>
        <v/>
      </c>
      <c r="HQ100" s="57" t="str">
        <f t="shared" si="554"/>
        <v/>
      </c>
      <c r="HR100" s="57" t="str">
        <f t="shared" si="555"/>
        <v/>
      </c>
      <c r="HS100" s="57" t="str">
        <f t="shared" si="556"/>
        <v/>
      </c>
      <c r="HT100" s="57" t="str">
        <f t="shared" si="557"/>
        <v/>
      </c>
    </row>
    <row r="101" spans="3:228" hidden="1" outlineLevel="2">
      <c r="C101" s="39"/>
      <c r="D101" s="58" t="str">
        <f t="shared" si="628"/>
        <v>ACC</v>
      </c>
      <c r="E101" s="94" t="str">
        <f t="shared" si="629"/>
        <v>Overhead Press</v>
      </c>
      <c r="F101" s="87"/>
      <c r="G101" s="81"/>
      <c r="H101" s="82"/>
      <c r="I101" s="81" t="str">
        <f>IF(D101="ACC"," ",IF('MAXES+CHART'!$D$16="lbs",MROUND(IF(D101="SQUAT",'MAXES+CHART'!$D$17*H101, IF(D101="BENCH",'MAXES+CHART'!$D$18*H101, IF(D101="DEADLIFT",'MAXES+CHART'!$D$19*H101,))),5),MROUND(IF(D101="SQUAT",'MAXES+CHART'!$D$17*H101, IF(D101="BENCH",'MAXES+CHART'!$D$18*H101, IF(D101="DEADLIFT",'MAXES+CHART'!$D$19*H101,))),2.5)))</f>
        <v xml:space="preserve"> </v>
      </c>
      <c r="K101" s="96"/>
      <c r="L101" s="55"/>
      <c r="M101" s="120" t="str">
        <f ca="1">"e1RM: "&amp;IFERROR(MROUND(IF(H98="",  I97/VLOOKUP(K97,'MAXES+CHART'!$B$3:$N$11,G97+1,FALSE),  OFFSET(H97,MATCH(MAX(H98:H102),H98:H102,0),1)/VLOOKUP(OFFSET(H97,MATCH(MAX(H98:H102),H98:H102,0),3),'MAXES+CHART'!$B$3:$N$11,OFFSET(H97,MATCH(MAX(H98:H102),H98:H102,0),-1)+1,FALSE)),1),"")</f>
        <v xml:space="preserve">e1RM: </v>
      </c>
      <c r="O101" s="57" t="str">
        <f t="shared" si="486"/>
        <v/>
      </c>
      <c r="P101" s="57" t="str">
        <f t="shared" si="487"/>
        <v/>
      </c>
      <c r="Q101" s="57" t="str">
        <f t="shared" si="488"/>
        <v/>
      </c>
      <c r="R101" s="57" t="str">
        <f t="shared" si="489"/>
        <v/>
      </c>
      <c r="S101" s="57" t="str">
        <f t="shared" si="490"/>
        <v/>
      </c>
      <c r="T101" s="57" t="str">
        <f t="shared" si="491"/>
        <v/>
      </c>
      <c r="U101" s="39"/>
      <c r="V101" s="58" t="str">
        <f t="shared" si="630"/>
        <v>ACC</v>
      </c>
      <c r="W101" s="94" t="str">
        <f t="shared" si="607"/>
        <v>Overhead Press</v>
      </c>
      <c r="X101" s="87" t="str">
        <f t="shared" si="559"/>
        <v/>
      </c>
      <c r="Y101" s="81" t="str">
        <f t="shared" si="560"/>
        <v/>
      </c>
      <c r="Z101" s="82" t="str">
        <f t="shared" si="561"/>
        <v/>
      </c>
      <c r="AA101" s="81" t="str">
        <f>IFERROR(IF(V101="ACC"," ",IF('MAXES+CHART'!$D$16="lbs",MROUND(IF(V101="SQUAT",'MAXES+CHART'!$D$17*Z101, IF(V101="BENCH",'MAXES+CHART'!$D$18*Z101, IF(V101="DEADLIFT",'MAXES+CHART'!$D$19*Z101,))),5),MROUND(IF(V101="SQUAT",'MAXES+CHART'!$D$17*Z101, IF(V101="BENCH",'MAXES+CHART'!$D$18*Z101, IF(V101="DEADLIFT",'MAXES+CHART'!$D$19*Z101,))),2.5))),"")</f>
        <v xml:space="preserve"> </v>
      </c>
      <c r="AC101" s="96"/>
      <c r="AD101" s="55"/>
      <c r="AE101" s="120" t="str">
        <f ca="1">"e1RM: "&amp;IFERROR(MROUND(IF(Z98="",  AA97/VLOOKUP(AC97,'MAXES+CHART'!$B$3:$N$11,Y97+1,FALSE),  OFFSET(Z97,MATCH(MAX(Z98:Z102),Z98:Z102,0),1)/VLOOKUP(OFFSET(Z97,MATCH(MAX(Z98:Z102),Z98:Z102,0),3),'MAXES+CHART'!$B$3:$N$11,OFFSET(Z97,MATCH(MAX(Z98:Z102),Z98:Z102,0),-1)+1,FALSE)),1),"")</f>
        <v xml:space="preserve">e1RM: </v>
      </c>
      <c r="AG101" s="57" t="str">
        <f t="shared" si="492"/>
        <v/>
      </c>
      <c r="AH101" s="57" t="str">
        <f t="shared" si="493"/>
        <v/>
      </c>
      <c r="AI101" s="57" t="str">
        <f t="shared" si="494"/>
        <v/>
      </c>
      <c r="AJ101" s="57" t="str">
        <f t="shared" si="495"/>
        <v/>
      </c>
      <c r="AK101" s="57" t="str">
        <f t="shared" si="496"/>
        <v/>
      </c>
      <c r="AL101" s="57" t="str">
        <f t="shared" si="497"/>
        <v/>
      </c>
      <c r="AN101" s="39"/>
      <c r="AO101" s="58" t="str">
        <f t="shared" si="608"/>
        <v>ACC</v>
      </c>
      <c r="AP101" s="94" t="str">
        <f t="shared" si="609"/>
        <v>Overhead Press</v>
      </c>
      <c r="AQ101" s="87" t="str">
        <f t="shared" si="564"/>
        <v/>
      </c>
      <c r="AR101" s="81" t="str">
        <f t="shared" si="565"/>
        <v/>
      </c>
      <c r="AS101" s="82" t="str">
        <f t="shared" si="566"/>
        <v/>
      </c>
      <c r="AT101" s="81" t="str">
        <f>IFERROR(IF(AO101="ACC"," ",IF('MAXES+CHART'!$D$16="lbs",MROUND(IF(AO101="SQUAT",'MAXES+CHART'!$D$17*AS101, IF(AO101="BENCH",'MAXES+CHART'!$D$18*AS101, IF(AO101="DEADLIFT",'MAXES+CHART'!$D$19*AS101,))),5),MROUND(IF(AO101="SQUAT",'MAXES+CHART'!$D$17*AS101, IF(AO101="BENCH",'MAXES+CHART'!$D$18*AS101, IF(AO101="DEADLIFT",'MAXES+CHART'!$D$19*AS101,))),2.5))),"")</f>
        <v xml:space="preserve"> </v>
      </c>
      <c r="AV101" s="96"/>
      <c r="AW101" s="55"/>
      <c r="AX101" s="120" t="str">
        <f ca="1">"e1RM: "&amp;IFERROR(MROUND(IF(AS98="",  AT97/VLOOKUP(AV97,'MAXES+CHART'!$B$3:$N$11,AR97+1,FALSE),  OFFSET(AS97,MATCH(MAX(AS98:AS102),AS98:AS102,0),1)/VLOOKUP(OFFSET(AS97,MATCH(MAX(AS98:AS102),AS98:AS102,0),3),'MAXES+CHART'!$B$3:$N$11,OFFSET(AS97,MATCH(MAX(AS98:AS102),AS98:AS102,0),-1)+1,FALSE)),1),"")</f>
        <v xml:space="preserve">e1RM: </v>
      </c>
      <c r="AZ101" s="57" t="str">
        <f t="shared" si="498"/>
        <v/>
      </c>
      <c r="BA101" s="57" t="str">
        <f t="shared" si="499"/>
        <v/>
      </c>
      <c r="BB101" s="57" t="str">
        <f t="shared" si="500"/>
        <v/>
      </c>
      <c r="BC101" s="57" t="str">
        <f t="shared" si="501"/>
        <v/>
      </c>
      <c r="BD101" s="57" t="str">
        <f t="shared" si="502"/>
        <v/>
      </c>
      <c r="BE101" s="57" t="str">
        <f t="shared" si="503"/>
        <v/>
      </c>
      <c r="BG101" s="39"/>
      <c r="BH101" s="58" t="str">
        <f t="shared" si="610"/>
        <v>ACC</v>
      </c>
      <c r="BI101" s="94" t="str">
        <f t="shared" si="611"/>
        <v>Overhead Press</v>
      </c>
      <c r="BJ101" s="87" t="str">
        <f t="shared" si="569"/>
        <v/>
      </c>
      <c r="BK101" s="81" t="str">
        <f t="shared" si="570"/>
        <v/>
      </c>
      <c r="BL101" s="82" t="str">
        <f t="shared" si="571"/>
        <v/>
      </c>
      <c r="BM101" s="81" t="str">
        <f>IFERROR(IF(BH101="ACC"," ",IF('MAXES+CHART'!$D$16="lbs",MROUND(IF(BH101="SQUAT",'MAXES+CHART'!$D$17*BL101, IF(BH101="BENCH",'MAXES+CHART'!$D$18*BL101, IF(BH101="DEADLIFT",'MAXES+CHART'!$D$19*BL101,))),5),MROUND(IF(BH101="SQUAT",'MAXES+CHART'!$D$17*BL101, IF(BH101="BENCH",'MAXES+CHART'!$D$18*BL101, IF(BH101="DEADLIFT",'MAXES+CHART'!$D$19*BL101,))),2.5))),"")</f>
        <v xml:space="preserve"> </v>
      </c>
      <c r="BO101" s="96"/>
      <c r="BP101" s="55"/>
      <c r="BQ101" s="120" t="str">
        <f ca="1">"e1RM: "&amp;IFERROR(MROUND(IF(BL98="",  BM97/VLOOKUP(BO97,'MAXES+CHART'!$B$3:$N$11,BK97+1,FALSE),  OFFSET(BL97,MATCH(MAX(BL98:BL102),BL98:BL102,0),1)/VLOOKUP(OFFSET(BL97,MATCH(MAX(BL98:BL102),BL98:BL102,0),3),'MAXES+CHART'!$B$3:$N$11,OFFSET(BL97,MATCH(MAX(BL98:BL102),BL98:BL102,0),-1)+1,FALSE)),1),"")</f>
        <v xml:space="preserve">e1RM: </v>
      </c>
      <c r="BS101" s="57" t="str">
        <f t="shared" si="504"/>
        <v/>
      </c>
      <c r="BT101" s="57" t="str">
        <f t="shared" si="505"/>
        <v/>
      </c>
      <c r="BU101" s="57" t="str">
        <f t="shared" si="506"/>
        <v/>
      </c>
      <c r="BV101" s="57" t="str">
        <f t="shared" si="507"/>
        <v/>
      </c>
      <c r="BW101" s="57" t="str">
        <f t="shared" si="508"/>
        <v/>
      </c>
      <c r="BX101" s="57" t="str">
        <f t="shared" si="509"/>
        <v/>
      </c>
      <c r="CA101" s="39"/>
      <c r="CB101" s="58" t="str">
        <f t="shared" si="612"/>
        <v>ACC</v>
      </c>
      <c r="CC101" s="94" t="str">
        <f t="shared" si="613"/>
        <v>Overhead Press</v>
      </c>
      <c r="CD101" s="87" t="str">
        <f t="shared" si="574"/>
        <v/>
      </c>
      <c r="CE101" s="81" t="str">
        <f t="shared" si="575"/>
        <v/>
      </c>
      <c r="CF101" s="82" t="str">
        <f t="shared" si="576"/>
        <v/>
      </c>
      <c r="CG101" s="81" t="str">
        <f>IFERROR(IF(CB101="ACC"," ",IF('MAXES+CHART'!$D$16="lbs",MROUND(IF(CB101="SQUAT",'MAXES+CHART'!$D$17*CF101, IF(CB101="BENCH",'MAXES+CHART'!$D$18*CF101, IF(CB101="DEADLIFT",'MAXES+CHART'!$D$19*CF101,))),5),MROUND(IF(CB101="SQUAT",'MAXES+CHART'!$D$17*CF101, IF(CB101="BENCH",'MAXES+CHART'!$D$18*CF101, IF(CB101="DEADLIFT",'MAXES+CHART'!$D$19*CF101,))),2.5))),"")</f>
        <v xml:space="preserve"> </v>
      </c>
      <c r="CI101" s="96"/>
      <c r="CJ101" s="55"/>
      <c r="CK101" s="120" t="str">
        <f ca="1">"e1RM: "&amp;IFERROR(MROUND(IF(CF98="",  CG97/VLOOKUP(CI97,'MAXES+CHART'!$B$3:$N$11,CE97+1,FALSE),  OFFSET(CF97,MATCH(MAX(CF98:CF102),CF98:CF102,0),1)/VLOOKUP(OFFSET(CF97,MATCH(MAX(CF98:CF102),CF98:CF102,0),3),'MAXES+CHART'!$B$3:$N$11,OFFSET(CF97,MATCH(MAX(CF98:CF102),CF98:CF102,0),-1)+1,FALSE)),1),"")</f>
        <v xml:space="preserve">e1RM: </v>
      </c>
      <c r="CM101" s="57" t="str">
        <f t="shared" si="510"/>
        <v/>
      </c>
      <c r="CN101" s="57" t="str">
        <f t="shared" si="511"/>
        <v/>
      </c>
      <c r="CO101" s="57" t="str">
        <f t="shared" si="512"/>
        <v/>
      </c>
      <c r="CP101" s="57" t="str">
        <f t="shared" si="513"/>
        <v/>
      </c>
      <c r="CQ101" s="57" t="str">
        <f t="shared" si="514"/>
        <v/>
      </c>
      <c r="CR101" s="57" t="str">
        <f t="shared" si="515"/>
        <v/>
      </c>
      <c r="CS101" s="39"/>
      <c r="CT101" s="58" t="str">
        <f t="shared" si="614"/>
        <v>ACC</v>
      </c>
      <c r="CU101" s="94" t="str">
        <f t="shared" si="615"/>
        <v>Overhead Press</v>
      </c>
      <c r="CV101" s="87" t="str">
        <f t="shared" si="458"/>
        <v/>
      </c>
      <c r="CW101" s="81" t="str">
        <f t="shared" si="459"/>
        <v/>
      </c>
      <c r="CX101" s="82" t="str">
        <f t="shared" si="460"/>
        <v/>
      </c>
      <c r="CY101" s="81" t="str">
        <f>IFERROR(IF(CT101="ACC"," ",IF('MAXES+CHART'!$D$16="lbs",MROUND(IF(CT101="SQUAT",'MAXES+CHART'!$D$17*CX101, IF(CT101="BENCH",'MAXES+CHART'!$D$18*CX101, IF(CT101="DEADLIFT",'MAXES+CHART'!$D$19*CX101,))),5),MROUND(IF(CT101="SQUAT",'MAXES+CHART'!$D$17*CX101, IF(CT101="BENCH",'MAXES+CHART'!$D$18*CX101, IF(CT101="DEADLIFT",'MAXES+CHART'!$D$19*CX101,))),2.5))),"")</f>
        <v xml:space="preserve"> </v>
      </c>
      <c r="DA101" s="96"/>
      <c r="DB101" s="55"/>
      <c r="DC101" s="120" t="str">
        <f ca="1">"e1RM: "&amp;IFERROR(MROUND(IF(CX98="",  CY97/VLOOKUP(DA97,'MAXES+CHART'!$B$3:$N$11,CW97+1,FALSE),  OFFSET(CX97,MATCH(MAX(CX98:CX102),CX98:CX102,0),1)/VLOOKUP(OFFSET(CX97,MATCH(MAX(CX98:CX102),CX98:CX102,0),3),'MAXES+CHART'!$B$3:$N$11,OFFSET(CX97,MATCH(MAX(CX98:CX102),CX98:CX102,0),-1)+1,FALSE)),1),"")</f>
        <v xml:space="preserve">e1RM: </v>
      </c>
      <c r="DE101" s="57" t="str">
        <f t="shared" si="516"/>
        <v/>
      </c>
      <c r="DF101" s="57" t="str">
        <f t="shared" si="517"/>
        <v/>
      </c>
      <c r="DG101" s="57" t="str">
        <f t="shared" si="518"/>
        <v/>
      </c>
      <c r="DH101" s="57" t="str">
        <f t="shared" si="519"/>
        <v/>
      </c>
      <c r="DI101" s="57" t="str">
        <f t="shared" si="520"/>
        <v/>
      </c>
      <c r="DJ101" s="57" t="str">
        <f t="shared" si="521"/>
        <v/>
      </c>
      <c r="DL101" s="39"/>
      <c r="DM101" s="58" t="str">
        <f t="shared" si="616"/>
        <v>ACC</v>
      </c>
      <c r="DN101" s="94" t="str">
        <f t="shared" si="617"/>
        <v>Overhead Press</v>
      </c>
      <c r="DO101" s="87" t="str">
        <f t="shared" si="463"/>
        <v/>
      </c>
      <c r="DP101" s="81" t="str">
        <f t="shared" si="464"/>
        <v/>
      </c>
      <c r="DQ101" s="82" t="str">
        <f t="shared" si="465"/>
        <v/>
      </c>
      <c r="DR101" s="81" t="str">
        <f>IFERROR(IF(DM101="ACC"," ",IF('MAXES+CHART'!$D$16="lbs",MROUND(IF(DM101="SQUAT",'MAXES+CHART'!$D$17*DQ101, IF(DM101="BENCH",'MAXES+CHART'!$D$18*DQ101, IF(DM101="DEADLIFT",'MAXES+CHART'!$D$19*DQ101,))),5),MROUND(IF(DM101="SQUAT",'MAXES+CHART'!$D$17*DQ101, IF(DM101="BENCH",'MAXES+CHART'!$D$18*DQ101, IF(DM101="DEADLIFT",'MAXES+CHART'!$D$19*DQ101,))),2.5))),"")</f>
        <v xml:space="preserve"> </v>
      </c>
      <c r="DT101" s="96"/>
      <c r="DU101" s="55"/>
      <c r="DV101" s="120" t="str">
        <f ca="1">"e1RM: "&amp;IFERROR(MROUND(IF(DQ98="",  DR97/VLOOKUP(DT97,'MAXES+CHART'!$B$3:$N$11,DP97+1,FALSE),  OFFSET(DQ97,MATCH(MAX(DQ98:DQ102),DQ98:DQ102,0),1)/VLOOKUP(OFFSET(DQ97,MATCH(MAX(DQ98:DQ102),DQ98:DQ102,0),3),'MAXES+CHART'!$B$3:$N$11,OFFSET(DQ97,MATCH(MAX(DQ98:DQ102),DQ98:DQ102,0),-1)+1,FALSE)),1),"")</f>
        <v xml:space="preserve">e1RM: </v>
      </c>
      <c r="DX101" s="57" t="str">
        <f t="shared" si="522"/>
        <v/>
      </c>
      <c r="DY101" s="57" t="str">
        <f t="shared" si="523"/>
        <v/>
      </c>
      <c r="DZ101" s="57" t="str">
        <f t="shared" si="524"/>
        <v/>
      </c>
      <c r="EA101" s="57" t="str">
        <f t="shared" si="525"/>
        <v/>
      </c>
      <c r="EB101" s="57" t="str">
        <f t="shared" si="526"/>
        <v/>
      </c>
      <c r="EC101" s="57" t="str">
        <f t="shared" si="527"/>
        <v/>
      </c>
      <c r="EE101" s="39"/>
      <c r="EF101" s="58" t="str">
        <f t="shared" si="618"/>
        <v>ACC</v>
      </c>
      <c r="EG101" s="94" t="str">
        <f t="shared" si="619"/>
        <v>Overhead Press</v>
      </c>
      <c r="EH101" s="87" t="str">
        <f t="shared" si="468"/>
        <v/>
      </c>
      <c r="EI101" s="81" t="str">
        <f t="shared" si="469"/>
        <v/>
      </c>
      <c r="EJ101" s="82" t="str">
        <f t="shared" si="470"/>
        <v/>
      </c>
      <c r="EK101" s="81" t="str">
        <f>IFERROR(IF(EF101="ACC"," ",IF('MAXES+CHART'!$D$16="lbs",MROUND(IF(EF101="SQUAT",'MAXES+CHART'!$D$17*EJ101, IF(EF101="BENCH",'MAXES+CHART'!$D$18*EJ101, IF(EF101="DEADLIFT",'MAXES+CHART'!$D$19*EJ101,))),5),MROUND(IF(EF101="SQUAT",'MAXES+CHART'!$D$17*EJ101, IF(EF101="BENCH",'MAXES+CHART'!$D$18*EJ101, IF(EF101="DEADLIFT",'MAXES+CHART'!$D$19*EJ101,))),2.5))),"")</f>
        <v xml:space="preserve"> </v>
      </c>
      <c r="EM101" s="96"/>
      <c r="EN101" s="55"/>
      <c r="EO101" s="120" t="str">
        <f ca="1">"e1RM: "&amp;IFERROR(MROUND(IF(EJ98="",  EK97/VLOOKUP(EM97,'MAXES+CHART'!$B$3:$N$11,EI97+1,FALSE),  OFFSET(EJ97,MATCH(MAX(EJ98:EJ102),EJ98:EJ102,0),1)/VLOOKUP(OFFSET(EJ97,MATCH(MAX(EJ98:EJ102),EJ98:EJ102,0),3),'MAXES+CHART'!$B$3:$N$11,OFFSET(EJ97,MATCH(MAX(EJ98:EJ102),EJ98:EJ102,0),-1)+1,FALSE)),1),"")</f>
        <v xml:space="preserve">e1RM: </v>
      </c>
      <c r="EQ101" s="57" t="str">
        <f t="shared" si="528"/>
        <v/>
      </c>
      <c r="ER101" s="57" t="str">
        <f t="shared" si="529"/>
        <v/>
      </c>
      <c r="ES101" s="57" t="str">
        <f t="shared" si="530"/>
        <v/>
      </c>
      <c r="ET101" s="57" t="str">
        <f t="shared" si="531"/>
        <v/>
      </c>
      <c r="EU101" s="57" t="str">
        <f t="shared" si="532"/>
        <v/>
      </c>
      <c r="EV101" s="57" t="str">
        <f t="shared" si="533"/>
        <v/>
      </c>
      <c r="EY101" s="39"/>
      <c r="EZ101" s="58" t="str">
        <f t="shared" si="620"/>
        <v>ACC</v>
      </c>
      <c r="FA101" s="94" t="str">
        <f t="shared" si="621"/>
        <v>Overhead Press</v>
      </c>
      <c r="FB101" s="87" t="str">
        <f t="shared" si="585"/>
        <v/>
      </c>
      <c r="FC101" s="81" t="str">
        <f t="shared" si="586"/>
        <v/>
      </c>
      <c r="FD101" s="82" t="str">
        <f t="shared" si="587"/>
        <v/>
      </c>
      <c r="FE101" s="81" t="str">
        <f>IFERROR(IF(EZ101="ACC"," ",IF('MAXES+CHART'!$D$16="lbs",MROUND(IF(EZ101="SQUAT",'MAXES+CHART'!$D$17*FD101, IF(EZ101="BENCH",'MAXES+CHART'!$D$18*FD101, IF(EZ101="DEADLIFT",'MAXES+CHART'!$D$19*FD101,))),5),MROUND(IF(EZ101="SQUAT",'MAXES+CHART'!$D$17*FD101, IF(EZ101="BENCH",'MAXES+CHART'!$D$18*FD101, IF(EZ101="DEADLIFT",'MAXES+CHART'!$D$19*FD101,))),2.5))),"")</f>
        <v xml:space="preserve"> </v>
      </c>
      <c r="FG101" s="125"/>
      <c r="FH101" s="55"/>
      <c r="FI101" s="120" t="str">
        <f ca="1">"e1RM: "&amp;IFERROR(MROUND(IF(FD98="",  FE97/VLOOKUP(FG97,'MAXES+CHART'!$B$3:$N$11,FC97+1,FALSE),  OFFSET(FD97,MATCH(MAX(FD98:FD102),FD98:FD102,0),1)/VLOOKUP(OFFSET(FD97,MATCH(MAX(FD98:FD102),FD98:FD102,0),3),'MAXES+CHART'!$B$3:$N$11,OFFSET(FD97,MATCH(MAX(FD98:FD102),FD98:FD102,0),-1)+1,FALSE)),1),"")</f>
        <v xml:space="preserve">e1RM: </v>
      </c>
      <c r="FK101" s="57" t="str">
        <f t="shared" si="534"/>
        <v/>
      </c>
      <c r="FL101" s="57" t="str">
        <f t="shared" si="535"/>
        <v/>
      </c>
      <c r="FM101" s="57" t="str">
        <f t="shared" si="536"/>
        <v/>
      </c>
      <c r="FN101" s="57" t="str">
        <f t="shared" si="537"/>
        <v/>
      </c>
      <c r="FO101" s="57" t="str">
        <f t="shared" si="538"/>
        <v/>
      </c>
      <c r="FP101" s="57" t="str">
        <f t="shared" si="539"/>
        <v/>
      </c>
      <c r="FQ101" s="39"/>
      <c r="FR101" s="58" t="str">
        <f t="shared" si="622"/>
        <v>ACC</v>
      </c>
      <c r="FS101" s="94" t="str">
        <f t="shared" si="623"/>
        <v>Overhead Press</v>
      </c>
      <c r="FT101" s="87" t="str">
        <f t="shared" si="473"/>
        <v/>
      </c>
      <c r="FU101" s="81" t="str">
        <f t="shared" si="474"/>
        <v/>
      </c>
      <c r="FV101" s="82" t="str">
        <f t="shared" si="475"/>
        <v/>
      </c>
      <c r="FW101" s="81" t="str">
        <f>IFERROR(IF(FR101="ACC"," ",IF('MAXES+CHART'!$D$16="lbs",MROUND(IF(FR101="SQUAT",'MAXES+CHART'!$D$17*FV101, IF(FR101="BENCH",'MAXES+CHART'!$D$18*FV101, IF(FR101="DEADLIFT",'MAXES+CHART'!$D$19*FV101,))),5),MROUND(IF(FR101="SQUAT",'MAXES+CHART'!$D$17*FV101, IF(FR101="BENCH",'MAXES+CHART'!$D$18*FV101, IF(FR101="DEADLIFT",'MAXES+CHART'!$D$19*FV101,))),2.5))),"")</f>
        <v xml:space="preserve"> </v>
      </c>
      <c r="FY101" s="96"/>
      <c r="FZ101" s="55"/>
      <c r="GA101" s="120" t="str">
        <f ca="1">"e1RM: "&amp;IFERROR(MROUND(IF(FV98="",  FW97/VLOOKUP(FY97,'MAXES+CHART'!$B$3:$N$11,FU97+1,FALSE),  OFFSET(FV97,MATCH(MAX(FV98:FV102),FV98:FV102,0),1)/VLOOKUP(OFFSET(FV97,MATCH(MAX(FV98:FV102),FV98:FV102,0),3),'MAXES+CHART'!$B$3:$N$11,OFFSET(FV97,MATCH(MAX(FV98:FV102),FV98:FV102,0),-1)+1,FALSE)),1),"")</f>
        <v xml:space="preserve">e1RM: </v>
      </c>
      <c r="GC101" s="57" t="str">
        <f t="shared" si="540"/>
        <v/>
      </c>
      <c r="GD101" s="57" t="str">
        <f t="shared" si="541"/>
        <v/>
      </c>
      <c r="GE101" s="57" t="str">
        <f t="shared" si="542"/>
        <v/>
      </c>
      <c r="GF101" s="57" t="str">
        <f t="shared" si="543"/>
        <v/>
      </c>
      <c r="GG101" s="57" t="str">
        <f t="shared" si="544"/>
        <v/>
      </c>
      <c r="GH101" s="57" t="str">
        <f t="shared" si="545"/>
        <v/>
      </c>
      <c r="GJ101" s="39"/>
      <c r="GK101" s="58" t="str">
        <f t="shared" si="624"/>
        <v>ACC</v>
      </c>
      <c r="GL101" s="94" t="str">
        <f t="shared" si="625"/>
        <v>Overhead Press</v>
      </c>
      <c r="GM101" s="87" t="str">
        <f t="shared" si="478"/>
        <v/>
      </c>
      <c r="GN101" s="81" t="str">
        <f t="shared" si="479"/>
        <v/>
      </c>
      <c r="GO101" s="82" t="str">
        <f t="shared" si="480"/>
        <v/>
      </c>
      <c r="GP101" s="81" t="str">
        <f>IFERROR(IF(GK101="ACC"," ",IF('MAXES+CHART'!$D$16="lbs",MROUND(IF(GK101="SQUAT",'MAXES+CHART'!$D$17*GO101, IF(GK101="BENCH",'MAXES+CHART'!$D$18*GO101, IF(GK101="DEADLIFT",'MAXES+CHART'!$D$19*GO101,))),5),MROUND(IF(GK101="SQUAT",'MAXES+CHART'!$D$17*GO101, IF(GK101="BENCH",'MAXES+CHART'!$D$18*GO101, IF(GK101="DEADLIFT",'MAXES+CHART'!$D$19*GO101,))),2.5))),"")</f>
        <v xml:space="preserve"> </v>
      </c>
      <c r="GR101" s="96"/>
      <c r="GS101" s="55"/>
      <c r="GT101" s="120" t="str">
        <f ca="1">"e1RM: "&amp;IFERROR(MROUND(IF(GO98="",  GP97/VLOOKUP(GR97,'MAXES+CHART'!$B$3:$N$11,GN97+1,FALSE),  OFFSET(GO97,MATCH(MAX(GO98:GO102),GO98:GO102,0),1)/VLOOKUP(OFFSET(GO97,MATCH(MAX(GO98:GO102),GO98:GO102,0),3),'MAXES+CHART'!$B$3:$N$11,OFFSET(GO97,MATCH(MAX(GO98:GO102),GO98:GO102,0),-1)+1,FALSE)),1),"")</f>
        <v xml:space="preserve">e1RM: </v>
      </c>
      <c r="GV101" s="57" t="str">
        <f t="shared" si="546"/>
        <v/>
      </c>
      <c r="GW101" s="57" t="str">
        <f t="shared" si="547"/>
        <v/>
      </c>
      <c r="GX101" s="57" t="str">
        <f t="shared" si="548"/>
        <v/>
      </c>
      <c r="GY101" s="57" t="str">
        <f t="shared" si="549"/>
        <v/>
      </c>
      <c r="GZ101" s="57" t="str">
        <f t="shared" si="550"/>
        <v/>
      </c>
      <c r="HA101" s="57" t="str">
        <f t="shared" si="551"/>
        <v/>
      </c>
      <c r="HC101" s="39"/>
      <c r="HD101" s="58" t="str">
        <f t="shared" si="626"/>
        <v>ACC</v>
      </c>
      <c r="HE101" s="94" t="str">
        <f t="shared" si="627"/>
        <v>Overhead Press</v>
      </c>
      <c r="HF101" s="87" t="str">
        <f t="shared" si="483"/>
        <v/>
      </c>
      <c r="HG101" s="81" t="str">
        <f t="shared" si="484"/>
        <v/>
      </c>
      <c r="HH101" s="82" t="str">
        <f t="shared" si="485"/>
        <v/>
      </c>
      <c r="HI101" s="81" t="str">
        <f>IFERROR(IF(HD101="ACC"," ",IF('MAXES+CHART'!$D$16="lbs",MROUND(IF(HD101="SQUAT",'MAXES+CHART'!$D$17*HH101, IF(HD101="BENCH",'MAXES+CHART'!$D$18*HH101, IF(HD101="DEADLIFT",'MAXES+CHART'!$D$19*HH101,))),5),MROUND(IF(HD101="SQUAT",'MAXES+CHART'!$D$17*HH101, IF(HD101="BENCH",'MAXES+CHART'!$D$18*HH101, IF(HD101="DEADLIFT",'MAXES+CHART'!$D$19*HH101,))),2.5))),"")</f>
        <v xml:space="preserve"> </v>
      </c>
      <c r="HK101" s="96"/>
      <c r="HL101" s="55"/>
      <c r="HM101" s="120" t="str">
        <f ca="1">"e1RM: "&amp;IFERROR(MROUND(IF(HH98="",  HI97/VLOOKUP(HK97,'MAXES+CHART'!$B$3:$N$11,HG97+1,FALSE),  OFFSET(HH97,MATCH(MAX(HH98:HH102),HH98:HH102,0),1)/VLOOKUP(OFFSET(HH97,MATCH(MAX(HH98:HH102),HH98:HH102,0),3),'MAXES+CHART'!$B$3:$N$11,OFFSET(HH97,MATCH(MAX(HH98:HH102),HH98:HH102,0),-1)+1,FALSE)),1),"")</f>
        <v xml:space="preserve">e1RM: </v>
      </c>
      <c r="HO101" s="57" t="str">
        <f t="shared" si="552"/>
        <v/>
      </c>
      <c r="HP101" s="57" t="str">
        <f t="shared" si="553"/>
        <v/>
      </c>
      <c r="HQ101" s="57" t="str">
        <f t="shared" si="554"/>
        <v/>
      </c>
      <c r="HR101" s="57" t="str">
        <f t="shared" si="555"/>
        <v/>
      </c>
      <c r="HS101" s="57" t="str">
        <f t="shared" si="556"/>
        <v/>
      </c>
      <c r="HT101" s="57" t="str">
        <f t="shared" si="557"/>
        <v/>
      </c>
    </row>
    <row r="102" spans="3:228" hidden="1" outlineLevel="2">
      <c r="C102" s="39"/>
      <c r="D102" s="58" t="str">
        <f t="shared" si="628"/>
        <v>ACC</v>
      </c>
      <c r="E102" s="93" t="str">
        <f t="shared" si="629"/>
        <v>Overhead Press</v>
      </c>
      <c r="F102" s="88"/>
      <c r="G102" s="83"/>
      <c r="H102" s="84"/>
      <c r="I102" s="83" t="str">
        <f>IF(D102="ACC"," ",IF('MAXES+CHART'!$D$16="lbs",MROUND(IF(D102="SQUAT",'MAXES+CHART'!$D$17*H102, IF(D102="BENCH",'MAXES+CHART'!$D$18*H102, IF(D102="DEADLIFT",'MAXES+CHART'!$D$19*H102,))),5),MROUND(IF(D102="SQUAT",'MAXES+CHART'!$D$17*H102, IF(D102="BENCH",'MAXES+CHART'!$D$18*H102, IF(D102="DEADLIFT",'MAXES+CHART'!$D$19*H102,))),2.5)))</f>
        <v xml:space="preserve"> </v>
      </c>
      <c r="K102" s="96"/>
      <c r="L102" s="55"/>
      <c r="M102" s="118"/>
      <c r="O102" s="57" t="str">
        <f t="shared" si="486"/>
        <v/>
      </c>
      <c r="P102" s="57" t="str">
        <f t="shared" si="487"/>
        <v/>
      </c>
      <c r="Q102" s="57" t="str">
        <f t="shared" si="488"/>
        <v/>
      </c>
      <c r="R102" s="57" t="str">
        <f t="shared" si="489"/>
        <v/>
      </c>
      <c r="S102" s="57" t="str">
        <f t="shared" si="490"/>
        <v/>
      </c>
      <c r="T102" s="57" t="str">
        <f t="shared" si="491"/>
        <v/>
      </c>
      <c r="U102" s="39"/>
      <c r="V102" s="58" t="str">
        <f t="shared" si="630"/>
        <v>ACC</v>
      </c>
      <c r="W102" s="93" t="str">
        <f t="shared" si="607"/>
        <v>Overhead Press</v>
      </c>
      <c r="X102" s="88" t="str">
        <f t="shared" si="559"/>
        <v/>
      </c>
      <c r="Y102" s="83" t="str">
        <f t="shared" si="560"/>
        <v/>
      </c>
      <c r="Z102" s="84" t="str">
        <f t="shared" si="561"/>
        <v/>
      </c>
      <c r="AA102" s="83" t="str">
        <f>IFERROR(IF(V102="ACC"," ",IF('MAXES+CHART'!$D$16="lbs",MROUND(IF(V102="SQUAT",'MAXES+CHART'!$D$17*Z102, IF(V102="BENCH",'MAXES+CHART'!$D$18*Z102, IF(V102="DEADLIFT",'MAXES+CHART'!$D$19*Z102,))),5),MROUND(IF(V102="SQUAT",'MAXES+CHART'!$D$17*Z102, IF(V102="BENCH",'MAXES+CHART'!$D$18*Z102, IF(V102="DEADLIFT",'MAXES+CHART'!$D$19*Z102,))),2.5))),"")</f>
        <v xml:space="preserve"> </v>
      </c>
      <c r="AC102" s="96"/>
      <c r="AD102" s="55"/>
      <c r="AE102" s="118"/>
      <c r="AG102" s="57" t="str">
        <f t="shared" si="492"/>
        <v/>
      </c>
      <c r="AH102" s="57" t="str">
        <f t="shared" si="493"/>
        <v/>
      </c>
      <c r="AI102" s="57" t="str">
        <f t="shared" si="494"/>
        <v/>
      </c>
      <c r="AJ102" s="57" t="str">
        <f t="shared" si="495"/>
        <v/>
      </c>
      <c r="AK102" s="57" t="str">
        <f t="shared" si="496"/>
        <v/>
      </c>
      <c r="AL102" s="57" t="str">
        <f t="shared" si="497"/>
        <v/>
      </c>
      <c r="AN102" s="39"/>
      <c r="AO102" s="58" t="str">
        <f t="shared" si="608"/>
        <v>ACC</v>
      </c>
      <c r="AP102" s="93" t="str">
        <f t="shared" si="609"/>
        <v>Overhead Press</v>
      </c>
      <c r="AQ102" s="88" t="str">
        <f t="shared" si="564"/>
        <v/>
      </c>
      <c r="AR102" s="83" t="str">
        <f t="shared" si="565"/>
        <v/>
      </c>
      <c r="AS102" s="84" t="str">
        <f t="shared" si="566"/>
        <v/>
      </c>
      <c r="AT102" s="83" t="str">
        <f>IFERROR(IF(AO102="ACC"," ",IF('MAXES+CHART'!$D$16="lbs",MROUND(IF(AO102="SQUAT",'MAXES+CHART'!$D$17*AS102, IF(AO102="BENCH",'MAXES+CHART'!$D$18*AS102, IF(AO102="DEADLIFT",'MAXES+CHART'!$D$19*AS102,))),5),MROUND(IF(AO102="SQUAT",'MAXES+CHART'!$D$17*AS102, IF(AO102="BENCH",'MAXES+CHART'!$D$18*AS102, IF(AO102="DEADLIFT",'MAXES+CHART'!$D$19*AS102,))),2.5))),"")</f>
        <v xml:space="preserve"> </v>
      </c>
      <c r="AV102" s="96"/>
      <c r="AW102" s="55"/>
      <c r="AX102" s="118"/>
      <c r="AZ102" s="57" t="str">
        <f t="shared" si="498"/>
        <v/>
      </c>
      <c r="BA102" s="57" t="str">
        <f t="shared" si="499"/>
        <v/>
      </c>
      <c r="BB102" s="57" t="str">
        <f t="shared" si="500"/>
        <v/>
      </c>
      <c r="BC102" s="57" t="str">
        <f t="shared" si="501"/>
        <v/>
      </c>
      <c r="BD102" s="57" t="str">
        <f t="shared" si="502"/>
        <v/>
      </c>
      <c r="BE102" s="57" t="str">
        <f t="shared" si="503"/>
        <v/>
      </c>
      <c r="BG102" s="39"/>
      <c r="BH102" s="58" t="str">
        <f t="shared" si="610"/>
        <v>ACC</v>
      </c>
      <c r="BI102" s="93" t="str">
        <f t="shared" si="611"/>
        <v>Overhead Press</v>
      </c>
      <c r="BJ102" s="88" t="str">
        <f t="shared" si="569"/>
        <v/>
      </c>
      <c r="BK102" s="83" t="str">
        <f t="shared" si="570"/>
        <v/>
      </c>
      <c r="BL102" s="84" t="str">
        <f t="shared" si="571"/>
        <v/>
      </c>
      <c r="BM102" s="83" t="str">
        <f>IFERROR(IF(BH102="ACC"," ",IF('MAXES+CHART'!$D$16="lbs",MROUND(IF(BH102="SQUAT",'MAXES+CHART'!$D$17*BL102, IF(BH102="BENCH",'MAXES+CHART'!$D$18*BL102, IF(BH102="DEADLIFT",'MAXES+CHART'!$D$19*BL102,))),5),MROUND(IF(BH102="SQUAT",'MAXES+CHART'!$D$17*BL102, IF(BH102="BENCH",'MAXES+CHART'!$D$18*BL102, IF(BH102="DEADLIFT",'MAXES+CHART'!$D$19*BL102,))),2.5))),"")</f>
        <v xml:space="preserve"> </v>
      </c>
      <c r="BO102" s="96"/>
      <c r="BP102" s="55"/>
      <c r="BQ102" s="118"/>
      <c r="BS102" s="57" t="str">
        <f t="shared" si="504"/>
        <v/>
      </c>
      <c r="BT102" s="57" t="str">
        <f t="shared" si="505"/>
        <v/>
      </c>
      <c r="BU102" s="57" t="str">
        <f t="shared" si="506"/>
        <v/>
      </c>
      <c r="BV102" s="57" t="str">
        <f t="shared" si="507"/>
        <v/>
      </c>
      <c r="BW102" s="57" t="str">
        <f t="shared" si="508"/>
        <v/>
      </c>
      <c r="BX102" s="57" t="str">
        <f t="shared" si="509"/>
        <v/>
      </c>
      <c r="CA102" s="39"/>
      <c r="CB102" s="58" t="str">
        <f t="shared" si="612"/>
        <v>ACC</v>
      </c>
      <c r="CC102" s="93" t="str">
        <f t="shared" si="613"/>
        <v>Overhead Press</v>
      </c>
      <c r="CD102" s="88" t="str">
        <f t="shared" si="574"/>
        <v/>
      </c>
      <c r="CE102" s="83" t="str">
        <f t="shared" si="575"/>
        <v/>
      </c>
      <c r="CF102" s="84" t="str">
        <f t="shared" si="576"/>
        <v/>
      </c>
      <c r="CG102" s="83" t="str">
        <f>IFERROR(IF(CB102="ACC"," ",IF('MAXES+CHART'!$D$16="lbs",MROUND(IF(CB102="SQUAT",'MAXES+CHART'!$D$17*CF102, IF(CB102="BENCH",'MAXES+CHART'!$D$18*CF102, IF(CB102="DEADLIFT",'MAXES+CHART'!$D$19*CF102,))),5),MROUND(IF(CB102="SQUAT",'MAXES+CHART'!$D$17*CF102, IF(CB102="BENCH",'MAXES+CHART'!$D$18*CF102, IF(CB102="DEADLIFT",'MAXES+CHART'!$D$19*CF102,))),2.5))),"")</f>
        <v xml:space="preserve"> </v>
      </c>
      <c r="CI102" s="96"/>
      <c r="CJ102" s="55"/>
      <c r="CK102" s="118"/>
      <c r="CM102" s="57" t="str">
        <f t="shared" si="510"/>
        <v/>
      </c>
      <c r="CN102" s="57" t="str">
        <f t="shared" si="511"/>
        <v/>
      </c>
      <c r="CO102" s="57" t="str">
        <f t="shared" si="512"/>
        <v/>
      </c>
      <c r="CP102" s="57" t="str">
        <f t="shared" si="513"/>
        <v/>
      </c>
      <c r="CQ102" s="57" t="str">
        <f t="shared" si="514"/>
        <v/>
      </c>
      <c r="CR102" s="57" t="str">
        <f t="shared" si="515"/>
        <v/>
      </c>
      <c r="CS102" s="39"/>
      <c r="CT102" s="58" t="str">
        <f t="shared" si="614"/>
        <v>ACC</v>
      </c>
      <c r="CU102" s="93" t="str">
        <f t="shared" si="615"/>
        <v>Overhead Press</v>
      </c>
      <c r="CV102" s="88" t="str">
        <f t="shared" si="458"/>
        <v/>
      </c>
      <c r="CW102" s="83" t="str">
        <f t="shared" si="459"/>
        <v/>
      </c>
      <c r="CX102" s="84" t="str">
        <f t="shared" si="460"/>
        <v/>
      </c>
      <c r="CY102" s="83" t="str">
        <f>IFERROR(IF(CT102="ACC"," ",IF('MAXES+CHART'!$D$16="lbs",MROUND(IF(CT102="SQUAT",'MAXES+CHART'!$D$17*CX102, IF(CT102="BENCH",'MAXES+CHART'!$D$18*CX102, IF(CT102="DEADLIFT",'MAXES+CHART'!$D$19*CX102,))),5),MROUND(IF(CT102="SQUAT",'MAXES+CHART'!$D$17*CX102, IF(CT102="BENCH",'MAXES+CHART'!$D$18*CX102, IF(CT102="DEADLIFT",'MAXES+CHART'!$D$19*CX102,))),2.5))),"")</f>
        <v xml:space="preserve"> </v>
      </c>
      <c r="DA102" s="96"/>
      <c r="DB102" s="55"/>
      <c r="DC102" s="118"/>
      <c r="DE102" s="57" t="str">
        <f t="shared" si="516"/>
        <v/>
      </c>
      <c r="DF102" s="57" t="str">
        <f t="shared" si="517"/>
        <v/>
      </c>
      <c r="DG102" s="57" t="str">
        <f t="shared" si="518"/>
        <v/>
      </c>
      <c r="DH102" s="57" t="str">
        <f t="shared" si="519"/>
        <v/>
      </c>
      <c r="DI102" s="57" t="str">
        <f t="shared" si="520"/>
        <v/>
      </c>
      <c r="DJ102" s="57" t="str">
        <f t="shared" si="521"/>
        <v/>
      </c>
      <c r="DL102" s="39"/>
      <c r="DM102" s="58" t="str">
        <f t="shared" si="616"/>
        <v>ACC</v>
      </c>
      <c r="DN102" s="93" t="str">
        <f t="shared" si="617"/>
        <v>Overhead Press</v>
      </c>
      <c r="DO102" s="88" t="str">
        <f t="shared" si="463"/>
        <v/>
      </c>
      <c r="DP102" s="83" t="str">
        <f t="shared" si="464"/>
        <v/>
      </c>
      <c r="DQ102" s="84" t="str">
        <f t="shared" si="465"/>
        <v/>
      </c>
      <c r="DR102" s="83" t="str">
        <f>IFERROR(IF(DM102="ACC"," ",IF('MAXES+CHART'!$D$16="lbs",MROUND(IF(DM102="SQUAT",'MAXES+CHART'!$D$17*DQ102, IF(DM102="BENCH",'MAXES+CHART'!$D$18*DQ102, IF(DM102="DEADLIFT",'MAXES+CHART'!$D$19*DQ102,))),5),MROUND(IF(DM102="SQUAT",'MAXES+CHART'!$D$17*DQ102, IF(DM102="BENCH",'MAXES+CHART'!$D$18*DQ102, IF(DM102="DEADLIFT",'MAXES+CHART'!$D$19*DQ102,))),2.5))),"")</f>
        <v xml:space="preserve"> </v>
      </c>
      <c r="DT102" s="96"/>
      <c r="DU102" s="55"/>
      <c r="DV102" s="118"/>
      <c r="DX102" s="57" t="str">
        <f t="shared" si="522"/>
        <v/>
      </c>
      <c r="DY102" s="57" t="str">
        <f t="shared" si="523"/>
        <v/>
      </c>
      <c r="DZ102" s="57" t="str">
        <f t="shared" si="524"/>
        <v/>
      </c>
      <c r="EA102" s="57" t="str">
        <f t="shared" si="525"/>
        <v/>
      </c>
      <c r="EB102" s="57" t="str">
        <f t="shared" si="526"/>
        <v/>
      </c>
      <c r="EC102" s="57" t="str">
        <f t="shared" si="527"/>
        <v/>
      </c>
      <c r="EE102" s="39"/>
      <c r="EF102" s="58" t="str">
        <f t="shared" si="618"/>
        <v>ACC</v>
      </c>
      <c r="EG102" s="93" t="str">
        <f t="shared" si="619"/>
        <v>Overhead Press</v>
      </c>
      <c r="EH102" s="88" t="str">
        <f t="shared" si="468"/>
        <v/>
      </c>
      <c r="EI102" s="83" t="str">
        <f t="shared" si="469"/>
        <v/>
      </c>
      <c r="EJ102" s="84" t="str">
        <f t="shared" si="470"/>
        <v/>
      </c>
      <c r="EK102" s="83" t="str">
        <f>IFERROR(IF(EF102="ACC"," ",IF('MAXES+CHART'!$D$16="lbs",MROUND(IF(EF102="SQUAT",'MAXES+CHART'!$D$17*EJ102, IF(EF102="BENCH",'MAXES+CHART'!$D$18*EJ102, IF(EF102="DEADLIFT",'MAXES+CHART'!$D$19*EJ102,))),5),MROUND(IF(EF102="SQUAT",'MAXES+CHART'!$D$17*EJ102, IF(EF102="BENCH",'MAXES+CHART'!$D$18*EJ102, IF(EF102="DEADLIFT",'MAXES+CHART'!$D$19*EJ102,))),2.5))),"")</f>
        <v xml:space="preserve"> </v>
      </c>
      <c r="EM102" s="96"/>
      <c r="EN102" s="55"/>
      <c r="EO102" s="118"/>
      <c r="EQ102" s="57" t="str">
        <f t="shared" si="528"/>
        <v/>
      </c>
      <c r="ER102" s="57" t="str">
        <f t="shared" si="529"/>
        <v/>
      </c>
      <c r="ES102" s="57" t="str">
        <f t="shared" si="530"/>
        <v/>
      </c>
      <c r="ET102" s="57" t="str">
        <f t="shared" si="531"/>
        <v/>
      </c>
      <c r="EU102" s="57" t="str">
        <f t="shared" si="532"/>
        <v/>
      </c>
      <c r="EV102" s="57" t="str">
        <f t="shared" si="533"/>
        <v/>
      </c>
      <c r="EY102" s="39"/>
      <c r="EZ102" s="58" t="str">
        <f t="shared" si="620"/>
        <v>ACC</v>
      </c>
      <c r="FA102" s="93" t="str">
        <f t="shared" si="621"/>
        <v>Overhead Press</v>
      </c>
      <c r="FB102" s="88" t="str">
        <f t="shared" si="585"/>
        <v/>
      </c>
      <c r="FC102" s="83" t="str">
        <f t="shared" si="586"/>
        <v/>
      </c>
      <c r="FD102" s="84" t="str">
        <f t="shared" si="587"/>
        <v/>
      </c>
      <c r="FE102" s="83" t="str">
        <f>IFERROR(IF(EZ102="ACC"," ",IF('MAXES+CHART'!$D$16="lbs",MROUND(IF(EZ102="SQUAT",'MAXES+CHART'!$D$17*FD102, IF(EZ102="BENCH",'MAXES+CHART'!$D$18*FD102, IF(EZ102="DEADLIFT",'MAXES+CHART'!$D$19*FD102,))),5),MROUND(IF(EZ102="SQUAT",'MAXES+CHART'!$D$17*FD102, IF(EZ102="BENCH",'MAXES+CHART'!$D$18*FD102, IF(EZ102="DEADLIFT",'MAXES+CHART'!$D$19*FD102,))),2.5))),"")</f>
        <v xml:space="preserve"> </v>
      </c>
      <c r="FG102" s="125"/>
      <c r="FH102" s="55"/>
      <c r="FI102" s="118"/>
      <c r="FK102" s="57" t="str">
        <f t="shared" si="534"/>
        <v/>
      </c>
      <c r="FL102" s="57" t="str">
        <f t="shared" si="535"/>
        <v/>
      </c>
      <c r="FM102" s="57" t="str">
        <f t="shared" si="536"/>
        <v/>
      </c>
      <c r="FN102" s="57" t="str">
        <f t="shared" si="537"/>
        <v/>
      </c>
      <c r="FO102" s="57" t="str">
        <f t="shared" si="538"/>
        <v/>
      </c>
      <c r="FP102" s="57" t="str">
        <f t="shared" si="539"/>
        <v/>
      </c>
      <c r="FQ102" s="39"/>
      <c r="FR102" s="58" t="str">
        <f t="shared" si="622"/>
        <v>ACC</v>
      </c>
      <c r="FS102" s="93" t="str">
        <f t="shared" si="623"/>
        <v>Overhead Press</v>
      </c>
      <c r="FT102" s="88" t="str">
        <f t="shared" si="473"/>
        <v/>
      </c>
      <c r="FU102" s="83" t="str">
        <f t="shared" si="474"/>
        <v/>
      </c>
      <c r="FV102" s="84" t="str">
        <f t="shared" si="475"/>
        <v/>
      </c>
      <c r="FW102" s="83" t="str">
        <f>IFERROR(IF(FR102="ACC"," ",IF('MAXES+CHART'!$D$16="lbs",MROUND(IF(FR102="SQUAT",'MAXES+CHART'!$D$17*FV102, IF(FR102="BENCH",'MAXES+CHART'!$D$18*FV102, IF(FR102="DEADLIFT",'MAXES+CHART'!$D$19*FV102,))),5),MROUND(IF(FR102="SQUAT",'MAXES+CHART'!$D$17*FV102, IF(FR102="BENCH",'MAXES+CHART'!$D$18*FV102, IF(FR102="DEADLIFT",'MAXES+CHART'!$D$19*FV102,))),2.5))),"")</f>
        <v xml:space="preserve"> </v>
      </c>
      <c r="FY102" s="96"/>
      <c r="FZ102" s="55"/>
      <c r="GA102" s="118"/>
      <c r="GC102" s="57" t="str">
        <f t="shared" si="540"/>
        <v/>
      </c>
      <c r="GD102" s="57" t="str">
        <f t="shared" si="541"/>
        <v/>
      </c>
      <c r="GE102" s="57" t="str">
        <f t="shared" si="542"/>
        <v/>
      </c>
      <c r="GF102" s="57" t="str">
        <f t="shared" si="543"/>
        <v/>
      </c>
      <c r="GG102" s="57" t="str">
        <f t="shared" si="544"/>
        <v/>
      </c>
      <c r="GH102" s="57" t="str">
        <f t="shared" si="545"/>
        <v/>
      </c>
      <c r="GJ102" s="39"/>
      <c r="GK102" s="58" t="str">
        <f t="shared" si="624"/>
        <v>ACC</v>
      </c>
      <c r="GL102" s="93" t="str">
        <f t="shared" si="625"/>
        <v>Overhead Press</v>
      </c>
      <c r="GM102" s="88" t="str">
        <f t="shared" si="478"/>
        <v/>
      </c>
      <c r="GN102" s="83" t="str">
        <f t="shared" si="479"/>
        <v/>
      </c>
      <c r="GO102" s="84" t="str">
        <f t="shared" si="480"/>
        <v/>
      </c>
      <c r="GP102" s="83" t="str">
        <f>IFERROR(IF(GK102="ACC"," ",IF('MAXES+CHART'!$D$16="lbs",MROUND(IF(GK102="SQUAT",'MAXES+CHART'!$D$17*GO102, IF(GK102="BENCH",'MAXES+CHART'!$D$18*GO102, IF(GK102="DEADLIFT",'MAXES+CHART'!$D$19*GO102,))),5),MROUND(IF(GK102="SQUAT",'MAXES+CHART'!$D$17*GO102, IF(GK102="BENCH",'MAXES+CHART'!$D$18*GO102, IF(GK102="DEADLIFT",'MAXES+CHART'!$D$19*GO102,))),2.5))),"")</f>
        <v xml:space="preserve"> </v>
      </c>
      <c r="GR102" s="96"/>
      <c r="GS102" s="55"/>
      <c r="GT102" s="118"/>
      <c r="GV102" s="57" t="str">
        <f t="shared" si="546"/>
        <v/>
      </c>
      <c r="GW102" s="57" t="str">
        <f t="shared" si="547"/>
        <v/>
      </c>
      <c r="GX102" s="57" t="str">
        <f t="shared" si="548"/>
        <v/>
      </c>
      <c r="GY102" s="57" t="str">
        <f t="shared" si="549"/>
        <v/>
      </c>
      <c r="GZ102" s="57" t="str">
        <f t="shared" si="550"/>
        <v/>
      </c>
      <c r="HA102" s="57" t="str">
        <f t="shared" si="551"/>
        <v/>
      </c>
      <c r="HC102" s="39"/>
      <c r="HD102" s="58" t="str">
        <f t="shared" si="626"/>
        <v>ACC</v>
      </c>
      <c r="HE102" s="93" t="str">
        <f t="shared" si="627"/>
        <v>Overhead Press</v>
      </c>
      <c r="HF102" s="88" t="str">
        <f t="shared" si="483"/>
        <v/>
      </c>
      <c r="HG102" s="83" t="str">
        <f t="shared" si="484"/>
        <v/>
      </c>
      <c r="HH102" s="84" t="str">
        <f t="shared" si="485"/>
        <v/>
      </c>
      <c r="HI102" s="83" t="str">
        <f>IFERROR(IF(HD102="ACC"," ",IF('MAXES+CHART'!$D$16="lbs",MROUND(IF(HD102="SQUAT",'MAXES+CHART'!$D$17*HH102, IF(HD102="BENCH",'MAXES+CHART'!$D$18*HH102, IF(HD102="DEADLIFT",'MAXES+CHART'!$D$19*HH102,))),5),MROUND(IF(HD102="SQUAT",'MAXES+CHART'!$D$17*HH102, IF(HD102="BENCH",'MAXES+CHART'!$D$18*HH102, IF(HD102="DEADLIFT",'MAXES+CHART'!$D$19*HH102,))),2.5))),"")</f>
        <v xml:space="preserve"> </v>
      </c>
      <c r="HK102" s="96"/>
      <c r="HL102" s="55"/>
      <c r="HM102" s="118"/>
      <c r="HO102" s="57" t="str">
        <f t="shared" si="552"/>
        <v/>
      </c>
      <c r="HP102" s="57" t="str">
        <f t="shared" si="553"/>
        <v/>
      </c>
      <c r="HQ102" s="57" t="str">
        <f t="shared" si="554"/>
        <v/>
      </c>
      <c r="HR102" s="57" t="str">
        <f t="shared" si="555"/>
        <v/>
      </c>
      <c r="HS102" s="57" t="str">
        <f t="shared" si="556"/>
        <v/>
      </c>
      <c r="HT102" s="57" t="str">
        <f t="shared" si="557"/>
        <v/>
      </c>
    </row>
    <row r="103" spans="3:228" outlineLevel="1" collapsed="1">
      <c r="C103" s="39" t="s">
        <v>69</v>
      </c>
      <c r="D103" s="54" t="s">
        <v>14</v>
      </c>
      <c r="E103" s="89" t="s">
        <v>79</v>
      </c>
      <c r="F103" s="85">
        <v>3</v>
      </c>
      <c r="G103" s="76">
        <v>10</v>
      </c>
      <c r="H103" s="122" t="s">
        <v>85</v>
      </c>
      <c r="I103" s="76" t="str">
        <f>IF(D103="ACC"," ",IF('MAXES+CHART'!$D$16="lbs",MROUND(IF(D103="SQUAT",'MAXES+CHART'!$D$17*H103, IF(D103="BENCH",'MAXES+CHART'!$D$18*H103, IF(D103="DEADLIFT",'MAXES+CHART'!$D$19*H103,))),5),MROUND(IF(D103="SQUAT",'MAXES+CHART'!$D$17*H103, IF(D103="BENCH",'MAXES+CHART'!$D$18*H103, IF(D103="DEADLIFT",'MAXES+CHART'!$D$19*H103,))),2.5)))</f>
        <v xml:space="preserve"> </v>
      </c>
      <c r="K103" s="95"/>
      <c r="M103" s="200"/>
      <c r="O103" s="57" t="str">
        <f t="shared" si="486"/>
        <v/>
      </c>
      <c r="P103" s="57" t="str">
        <f t="shared" si="487"/>
        <v/>
      </c>
      <c r="Q103" s="57" t="str">
        <f t="shared" si="488"/>
        <v/>
      </c>
      <c r="R103" s="57" t="str">
        <f t="shared" si="489"/>
        <v/>
      </c>
      <c r="S103" s="57" t="str">
        <f t="shared" si="490"/>
        <v/>
      </c>
      <c r="T103" s="57" t="str">
        <f t="shared" si="491"/>
        <v/>
      </c>
      <c r="U103" s="39" t="str">
        <f>IF(ISBLANK($C103),"",$C103)</f>
        <v>lats 3</v>
      </c>
      <c r="V103" s="54" t="str">
        <f t="shared" si="597"/>
        <v>ACC</v>
      </c>
      <c r="W103" s="89" t="str">
        <f t="shared" si="598"/>
        <v>Chest Supported Row</v>
      </c>
      <c r="X103" s="85">
        <v>4</v>
      </c>
      <c r="Y103" s="76">
        <f t="shared" si="560"/>
        <v>10</v>
      </c>
      <c r="Z103" s="122" t="s">
        <v>88</v>
      </c>
      <c r="AA103" s="76" t="str">
        <f>IFERROR(IF(V103="ACC"," ",IF('MAXES+CHART'!$D$16="lbs",MROUND(IF(V103="SQUAT",'MAXES+CHART'!$D$17*Z103, IF(V103="BENCH",'MAXES+CHART'!$D$18*Z103, IF(V103="DEADLIFT",'MAXES+CHART'!$D$19*Z103,))),5),MROUND(IF(V103="SQUAT",'MAXES+CHART'!$D$17*Z103, IF(V103="BENCH",'MAXES+CHART'!$D$18*Z103, IF(V103="DEADLIFT",'MAXES+CHART'!$D$19*Z103,))),2.5))),"")</f>
        <v xml:space="preserve"> </v>
      </c>
      <c r="AC103" s="95"/>
      <c r="AE103" s="200"/>
      <c r="AG103" s="57" t="str">
        <f t="shared" si="492"/>
        <v/>
      </c>
      <c r="AH103" s="57" t="str">
        <f t="shared" si="493"/>
        <v/>
      </c>
      <c r="AI103" s="57" t="str">
        <f t="shared" si="494"/>
        <v/>
      </c>
      <c r="AJ103" s="57" t="str">
        <f t="shared" si="495"/>
        <v/>
      </c>
      <c r="AK103" s="57" t="str">
        <f t="shared" si="496"/>
        <v/>
      </c>
      <c r="AL103" s="57" t="str">
        <f t="shared" si="497"/>
        <v/>
      </c>
      <c r="AN103" s="39" t="str">
        <f>IF(ISBLANK($C103),"",$C103)</f>
        <v>lats 3</v>
      </c>
      <c r="AO103" s="54" t="str">
        <f t="shared" si="599"/>
        <v>ACC</v>
      </c>
      <c r="AP103" s="89" t="str">
        <f t="shared" si="600"/>
        <v>Chest Supported Row</v>
      </c>
      <c r="AQ103" s="85">
        <v>4</v>
      </c>
      <c r="AR103" s="76">
        <f t="shared" si="565"/>
        <v>10</v>
      </c>
      <c r="AS103" s="122" t="s">
        <v>88</v>
      </c>
      <c r="AT103" s="76" t="str">
        <f>IFERROR(IF(AO103="ACC"," ",IF('MAXES+CHART'!$D$16="lbs",MROUND(IF(AO103="SQUAT",'MAXES+CHART'!$D$17*AS103, IF(AO103="BENCH",'MAXES+CHART'!$D$18*AS103, IF(AO103="DEADLIFT",'MAXES+CHART'!$D$19*AS103,))),5),MROUND(IF(AO103="SQUAT",'MAXES+CHART'!$D$17*AS103, IF(AO103="BENCH",'MAXES+CHART'!$D$18*AS103, IF(AO103="DEADLIFT",'MAXES+CHART'!$D$19*AS103,))),2.5))),"")</f>
        <v xml:space="preserve"> </v>
      </c>
      <c r="AV103" s="95"/>
      <c r="AX103" s="200"/>
      <c r="AZ103" s="57" t="str">
        <f t="shared" si="498"/>
        <v/>
      </c>
      <c r="BA103" s="57" t="str">
        <f t="shared" si="499"/>
        <v/>
      </c>
      <c r="BB103" s="57" t="str">
        <f t="shared" si="500"/>
        <v/>
      </c>
      <c r="BC103" s="57" t="str">
        <f t="shared" si="501"/>
        <v/>
      </c>
      <c r="BD103" s="57" t="str">
        <f t="shared" si="502"/>
        <v/>
      </c>
      <c r="BE103" s="57" t="str">
        <f t="shared" si="503"/>
        <v/>
      </c>
      <c r="BG103" s="39" t="str">
        <f>IF(ISBLANK($C103),"",$C103)</f>
        <v>lats 3</v>
      </c>
      <c r="BH103" s="54" t="str">
        <f t="shared" si="601"/>
        <v>ACC</v>
      </c>
      <c r="BI103" s="89" t="str">
        <f t="shared" si="602"/>
        <v>Chest Supported Row</v>
      </c>
      <c r="BJ103" s="85">
        <v>4</v>
      </c>
      <c r="BK103" s="76">
        <f t="shared" si="570"/>
        <v>10</v>
      </c>
      <c r="BL103" s="122" t="s">
        <v>88</v>
      </c>
      <c r="BM103" s="76" t="str">
        <f>IFERROR(IF(BH103="ACC"," ",IF('MAXES+CHART'!$D$16="lbs",MROUND(IF(BH103="SQUAT",'MAXES+CHART'!$D$17*BL103, IF(BH103="BENCH",'MAXES+CHART'!$D$18*BL103, IF(BH103="DEADLIFT",'MAXES+CHART'!$D$19*BL103,))),5),MROUND(IF(BH103="SQUAT",'MAXES+CHART'!$D$17*BL103, IF(BH103="BENCH",'MAXES+CHART'!$D$18*BL103, IF(BH103="DEADLIFT",'MAXES+CHART'!$D$19*BL103,))),2.5))),"")</f>
        <v xml:space="preserve"> </v>
      </c>
      <c r="BO103" s="95"/>
      <c r="BQ103" s="200"/>
      <c r="BS103" s="57" t="str">
        <f t="shared" si="504"/>
        <v/>
      </c>
      <c r="BT103" s="57" t="str">
        <f t="shared" si="505"/>
        <v/>
      </c>
      <c r="BU103" s="57" t="str">
        <f t="shared" si="506"/>
        <v/>
      </c>
      <c r="BV103" s="57" t="str">
        <f t="shared" si="507"/>
        <v/>
      </c>
      <c r="BW103" s="57" t="str">
        <f t="shared" si="508"/>
        <v/>
      </c>
      <c r="BX103" s="57" t="str">
        <f t="shared" si="509"/>
        <v/>
      </c>
      <c r="CA103" s="39" t="str">
        <f>IF(ISBLANK($C103),"",$C103)</f>
        <v>lats 3</v>
      </c>
      <c r="CB103" s="54" t="str">
        <f t="shared" si="603"/>
        <v>ACC</v>
      </c>
      <c r="CC103" s="89" t="str">
        <f t="shared" si="604"/>
        <v>Chest Supported Row</v>
      </c>
      <c r="CD103" s="85">
        <f t="shared" si="574"/>
        <v>3</v>
      </c>
      <c r="CE103" s="76">
        <f t="shared" si="575"/>
        <v>10</v>
      </c>
      <c r="CF103" s="122" t="s">
        <v>88</v>
      </c>
      <c r="CG103" s="76" t="str">
        <f>IFERROR(IF(CB103="ACC"," ",IF('MAXES+CHART'!$D$16="lbs",MROUND(IF(CB103="SQUAT",'MAXES+CHART'!$D$17*CF103, IF(CB103="BENCH",'MAXES+CHART'!$D$18*CF103, IF(CB103="DEADLIFT",'MAXES+CHART'!$D$19*CF103,))),5),MROUND(IF(CB103="SQUAT",'MAXES+CHART'!$D$17*CF103, IF(CB103="BENCH",'MAXES+CHART'!$D$18*CF103, IF(CB103="DEADLIFT",'MAXES+CHART'!$D$19*CF103,))),2.5))),"")</f>
        <v xml:space="preserve"> </v>
      </c>
      <c r="CI103" s="95"/>
      <c r="CK103" s="200"/>
      <c r="CM103" s="57" t="str">
        <f t="shared" si="510"/>
        <v/>
      </c>
      <c r="CN103" s="57" t="str">
        <f t="shared" si="511"/>
        <v/>
      </c>
      <c r="CO103" s="57" t="str">
        <f t="shared" si="512"/>
        <v/>
      </c>
      <c r="CP103" s="57" t="str">
        <f t="shared" si="513"/>
        <v/>
      </c>
      <c r="CQ103" s="57" t="str">
        <f t="shared" si="514"/>
        <v/>
      </c>
      <c r="CR103" s="57" t="str">
        <f t="shared" si="515"/>
        <v/>
      </c>
      <c r="CS103" s="39" t="str">
        <f>IF(ISBLANK($C103),"",$C103)</f>
        <v>lats 3</v>
      </c>
      <c r="CT103" s="54" t="str">
        <f t="shared" si="456"/>
        <v>ACC</v>
      </c>
      <c r="CU103" s="89" t="str">
        <f t="shared" si="457"/>
        <v>Chest Supported Row</v>
      </c>
      <c r="CV103" s="85">
        <v>4</v>
      </c>
      <c r="CW103" s="76">
        <v>8</v>
      </c>
      <c r="CX103" s="77" t="str">
        <f t="shared" si="460"/>
        <v>@8.5RPE</v>
      </c>
      <c r="CY103" s="76" t="str">
        <f>IFERROR(IF(CT103="ACC"," ",IF('MAXES+CHART'!$D$16="lbs",MROUND(IF(CT103="SQUAT",'MAXES+CHART'!$D$17*CX103, IF(CT103="BENCH",'MAXES+CHART'!$D$18*CX103, IF(CT103="DEADLIFT",'MAXES+CHART'!$D$19*CX103,))),5),MROUND(IF(CT103="SQUAT",'MAXES+CHART'!$D$17*CX103, IF(CT103="BENCH",'MAXES+CHART'!$D$18*CX103, IF(CT103="DEADLIFT",'MAXES+CHART'!$D$19*CX103,))),2.5))),"")</f>
        <v xml:space="preserve"> </v>
      </c>
      <c r="DA103" s="95"/>
      <c r="DC103" s="200"/>
      <c r="DE103" s="57" t="str">
        <f t="shared" si="516"/>
        <v/>
      </c>
      <c r="DF103" s="57" t="str">
        <f t="shared" si="517"/>
        <v/>
      </c>
      <c r="DG103" s="57" t="str">
        <f t="shared" si="518"/>
        <v/>
      </c>
      <c r="DH103" s="57" t="str">
        <f t="shared" si="519"/>
        <v/>
      </c>
      <c r="DI103" s="57" t="str">
        <f t="shared" si="520"/>
        <v/>
      </c>
      <c r="DJ103" s="57" t="str">
        <f t="shared" si="521"/>
        <v/>
      </c>
      <c r="DL103" s="39" t="str">
        <f>IF(ISBLANK($C103),"",$C103)</f>
        <v>lats 3</v>
      </c>
      <c r="DM103" s="54" t="str">
        <f t="shared" si="461"/>
        <v>ACC</v>
      </c>
      <c r="DN103" s="89" t="str">
        <f t="shared" si="462"/>
        <v>Chest Supported Row</v>
      </c>
      <c r="DO103" s="85">
        <v>4</v>
      </c>
      <c r="DP103" s="76">
        <v>8</v>
      </c>
      <c r="DQ103" s="77" t="str">
        <f t="shared" si="465"/>
        <v>@8.5RPE</v>
      </c>
      <c r="DR103" s="76" t="str">
        <f>IFERROR(IF(DM103="ACC"," ",IF('MAXES+CHART'!$D$16="lbs",MROUND(IF(DM103="SQUAT",'MAXES+CHART'!$D$17*DQ103, IF(DM103="BENCH",'MAXES+CHART'!$D$18*DQ103, IF(DM103="DEADLIFT",'MAXES+CHART'!$D$19*DQ103,))),5),MROUND(IF(DM103="SQUAT",'MAXES+CHART'!$D$17*DQ103, IF(DM103="BENCH",'MAXES+CHART'!$D$18*DQ103, IF(DM103="DEADLIFT",'MAXES+CHART'!$D$19*DQ103,))),2.5))),"")</f>
        <v xml:space="preserve"> </v>
      </c>
      <c r="DT103" s="95"/>
      <c r="DV103" s="200"/>
      <c r="DX103" s="57" t="str">
        <f t="shared" si="522"/>
        <v/>
      </c>
      <c r="DY103" s="57" t="str">
        <f t="shared" si="523"/>
        <v/>
      </c>
      <c r="DZ103" s="57" t="str">
        <f t="shared" si="524"/>
        <v/>
      </c>
      <c r="EA103" s="57" t="str">
        <f t="shared" si="525"/>
        <v/>
      </c>
      <c r="EB103" s="57" t="str">
        <f t="shared" si="526"/>
        <v/>
      </c>
      <c r="EC103" s="57" t="str">
        <f t="shared" si="527"/>
        <v/>
      </c>
      <c r="EE103" s="39" t="str">
        <f>IF(ISBLANK($C103),"",$C103)</f>
        <v>lats 3</v>
      </c>
      <c r="EF103" s="54" t="str">
        <f t="shared" si="466"/>
        <v>ACC</v>
      </c>
      <c r="EG103" s="89" t="str">
        <f t="shared" si="467"/>
        <v>Chest Supported Row</v>
      </c>
      <c r="EH103" s="85">
        <f t="shared" si="468"/>
        <v>3</v>
      </c>
      <c r="EI103" s="76">
        <v>8</v>
      </c>
      <c r="EJ103" s="77" t="str">
        <f t="shared" si="470"/>
        <v>@8.5RPE</v>
      </c>
      <c r="EK103" s="76" t="str">
        <f>IFERROR(IF(EF103="ACC"," ",IF('MAXES+CHART'!$D$16="lbs",MROUND(IF(EF103="SQUAT",'MAXES+CHART'!$D$17*EJ103, IF(EF103="BENCH",'MAXES+CHART'!$D$18*EJ103, IF(EF103="DEADLIFT",'MAXES+CHART'!$D$19*EJ103,))),5),MROUND(IF(EF103="SQUAT",'MAXES+CHART'!$D$17*EJ103, IF(EF103="BENCH",'MAXES+CHART'!$D$18*EJ103, IF(EF103="DEADLIFT",'MAXES+CHART'!$D$19*EJ103,))),2.5))),"")</f>
        <v xml:space="preserve"> </v>
      </c>
      <c r="EM103" s="95"/>
      <c r="EO103" s="200"/>
      <c r="EQ103" s="57" t="str">
        <f t="shared" si="528"/>
        <v/>
      </c>
      <c r="ER103" s="57" t="str">
        <f t="shared" si="529"/>
        <v/>
      </c>
      <c r="ES103" s="57" t="str">
        <f t="shared" si="530"/>
        <v/>
      </c>
      <c r="ET103" s="57" t="str">
        <f t="shared" si="531"/>
        <v/>
      </c>
      <c r="EU103" s="57" t="str">
        <f t="shared" si="532"/>
        <v/>
      </c>
      <c r="EV103" s="57" t="str">
        <f t="shared" si="533"/>
        <v/>
      </c>
      <c r="EY103" s="39"/>
      <c r="EZ103" s="54" t="str">
        <f t="shared" si="605"/>
        <v>ACC</v>
      </c>
      <c r="FA103" s="89" t="str">
        <f t="shared" si="606"/>
        <v>Chest Supported Row</v>
      </c>
      <c r="FB103" s="85">
        <f t="shared" si="585"/>
        <v>3</v>
      </c>
      <c r="FC103" s="76">
        <f t="shared" si="586"/>
        <v>10</v>
      </c>
      <c r="FD103" s="77" t="str">
        <f t="shared" si="587"/>
        <v>@7.5RPE</v>
      </c>
      <c r="FE103" s="76" t="str">
        <f>IFERROR(IF(EZ103="ACC"," ",IF('MAXES+CHART'!$D$16="lbs",MROUND(IF(EZ103="SQUAT",'MAXES+CHART'!$D$17*FD103, IF(EZ103="BENCH",'MAXES+CHART'!$D$18*FD103, IF(EZ103="DEADLIFT",'MAXES+CHART'!$D$19*FD103,))),5),MROUND(IF(EZ103="SQUAT",'MAXES+CHART'!$D$17*FD103, IF(EZ103="BENCH",'MAXES+CHART'!$D$18*FD103, IF(EZ103="DEADLIFT",'MAXES+CHART'!$D$19*FD103,))),2.5))),"")</f>
        <v xml:space="preserve"> </v>
      </c>
      <c r="FG103" s="124"/>
      <c r="FI103" s="206"/>
      <c r="FK103" s="57" t="str">
        <f t="shared" si="534"/>
        <v/>
      </c>
      <c r="FL103" s="57" t="str">
        <f t="shared" si="535"/>
        <v/>
      </c>
      <c r="FM103" s="57" t="str">
        <f t="shared" si="536"/>
        <v/>
      </c>
      <c r="FN103" s="57" t="str">
        <f t="shared" si="537"/>
        <v/>
      </c>
      <c r="FO103" s="57" t="str">
        <f t="shared" si="538"/>
        <v/>
      </c>
      <c r="FP103" s="57" t="str">
        <f t="shared" si="539"/>
        <v/>
      </c>
      <c r="FQ103" s="39" t="str">
        <f>IF(ISBLANK($C103),"",$C103)</f>
        <v>lats 3</v>
      </c>
      <c r="FR103" s="54" t="str">
        <f t="shared" si="471"/>
        <v>ACC</v>
      </c>
      <c r="FS103" s="89" t="str">
        <f t="shared" si="472"/>
        <v>Chest Supported Row</v>
      </c>
      <c r="FT103" s="85">
        <f t="shared" si="473"/>
        <v>3</v>
      </c>
      <c r="FU103" s="76">
        <f t="shared" si="474"/>
        <v>10</v>
      </c>
      <c r="FV103" s="77" t="str">
        <f t="shared" si="475"/>
        <v>@7.5RPE</v>
      </c>
      <c r="FW103" s="76" t="str">
        <f>IFERROR(IF(FR103="ACC"," ",IF('MAXES+CHART'!$D$16="lbs",MROUND(IF(FR103="SQUAT",'MAXES+CHART'!$D$17*FV103, IF(FR103="BENCH",'MAXES+CHART'!$D$18*FV103, IF(FR103="DEADLIFT",'MAXES+CHART'!$D$19*FV103,))),5),MROUND(IF(FR103="SQUAT",'MAXES+CHART'!$D$17*FV103, IF(FR103="BENCH",'MAXES+CHART'!$D$18*FV103, IF(FR103="DEADLIFT",'MAXES+CHART'!$D$19*FV103,))),2.5))),"")</f>
        <v xml:space="preserve"> </v>
      </c>
      <c r="FY103" s="95"/>
      <c r="GA103" s="200"/>
      <c r="GC103" s="57" t="str">
        <f t="shared" si="540"/>
        <v/>
      </c>
      <c r="GD103" s="57" t="str">
        <f t="shared" si="541"/>
        <v/>
      </c>
      <c r="GE103" s="57" t="str">
        <f t="shared" si="542"/>
        <v/>
      </c>
      <c r="GF103" s="57" t="str">
        <f t="shared" si="543"/>
        <v/>
      </c>
      <c r="GG103" s="57" t="str">
        <f t="shared" si="544"/>
        <v/>
      </c>
      <c r="GH103" s="57" t="str">
        <f t="shared" si="545"/>
        <v/>
      </c>
      <c r="GJ103" s="39" t="str">
        <f>IF(ISBLANK($C103),"",$C103)</f>
        <v>lats 3</v>
      </c>
      <c r="GK103" s="54" t="str">
        <f t="shared" si="476"/>
        <v>ACC</v>
      </c>
      <c r="GL103" s="89" t="str">
        <f t="shared" si="477"/>
        <v>Chest Supported Row</v>
      </c>
      <c r="GM103" s="85">
        <f t="shared" si="478"/>
        <v>3</v>
      </c>
      <c r="GN103" s="76">
        <f t="shared" si="479"/>
        <v>10</v>
      </c>
      <c r="GO103" s="77" t="str">
        <f t="shared" si="480"/>
        <v>@7.5RPE</v>
      </c>
      <c r="GP103" s="76" t="str">
        <f>IFERROR(IF(GK103="ACC"," ",IF('MAXES+CHART'!$D$16="lbs",MROUND(IF(GK103="SQUAT",'MAXES+CHART'!$D$17*GO103, IF(GK103="BENCH",'MAXES+CHART'!$D$18*GO103, IF(GK103="DEADLIFT",'MAXES+CHART'!$D$19*GO103,))),5),MROUND(IF(GK103="SQUAT",'MAXES+CHART'!$D$17*GO103, IF(GK103="BENCH",'MAXES+CHART'!$D$18*GO103, IF(GK103="DEADLIFT",'MAXES+CHART'!$D$19*GO103,))),2.5))),"")</f>
        <v xml:space="preserve"> </v>
      </c>
      <c r="GR103" s="95"/>
      <c r="GT103" s="200"/>
      <c r="GV103" s="57" t="str">
        <f t="shared" si="546"/>
        <v/>
      </c>
      <c r="GW103" s="57" t="str">
        <f t="shared" si="547"/>
        <v/>
      </c>
      <c r="GX103" s="57" t="str">
        <f t="shared" si="548"/>
        <v/>
      </c>
      <c r="GY103" s="57" t="str">
        <f t="shared" si="549"/>
        <v/>
      </c>
      <c r="GZ103" s="57" t="str">
        <f t="shared" si="550"/>
        <v/>
      </c>
      <c r="HA103" s="57" t="str">
        <f t="shared" si="551"/>
        <v/>
      </c>
      <c r="HC103" s="39" t="str">
        <f>IF(ISBLANK($C103),"",$C103)</f>
        <v>lats 3</v>
      </c>
      <c r="HD103" s="54" t="str">
        <f t="shared" si="481"/>
        <v>ACC</v>
      </c>
      <c r="HE103" s="89" t="str">
        <f t="shared" si="482"/>
        <v>Chest Supported Row</v>
      </c>
      <c r="HF103" s="85">
        <f t="shared" si="483"/>
        <v>3</v>
      </c>
      <c r="HG103" s="76">
        <f t="shared" si="484"/>
        <v>10</v>
      </c>
      <c r="HH103" s="77" t="str">
        <f t="shared" si="485"/>
        <v>@7.5RPE</v>
      </c>
      <c r="HI103" s="76" t="str">
        <f>IFERROR(IF(HD103="ACC"," ",IF('MAXES+CHART'!$D$16="lbs",MROUND(IF(HD103="SQUAT",'MAXES+CHART'!$D$17*HH103, IF(HD103="BENCH",'MAXES+CHART'!$D$18*HH103, IF(HD103="DEADLIFT",'MAXES+CHART'!$D$19*HH103,))),5),MROUND(IF(HD103="SQUAT",'MAXES+CHART'!$D$17*HH103, IF(HD103="BENCH",'MAXES+CHART'!$D$18*HH103, IF(HD103="DEADLIFT",'MAXES+CHART'!$D$19*HH103,))),2.5))),"")</f>
        <v xml:space="preserve"> </v>
      </c>
      <c r="HK103" s="95"/>
      <c r="HM103" s="200"/>
      <c r="HO103" s="57" t="str">
        <f t="shared" si="552"/>
        <v/>
      </c>
      <c r="HP103" s="57" t="str">
        <f t="shared" si="553"/>
        <v/>
      </c>
      <c r="HQ103" s="57" t="str">
        <f t="shared" si="554"/>
        <v/>
      </c>
      <c r="HR103" s="57" t="str">
        <f t="shared" si="555"/>
        <v/>
      </c>
      <c r="HS103" s="57" t="str">
        <f t="shared" si="556"/>
        <v/>
      </c>
      <c r="HT103" s="57" t="str">
        <f t="shared" si="557"/>
        <v/>
      </c>
    </row>
    <row r="104" spans="3:228" hidden="1" outlineLevel="2">
      <c r="C104" s="39"/>
      <c r="D104" s="58" t="str">
        <f>$D$103</f>
        <v>ACC</v>
      </c>
      <c r="E104" s="90" t="str">
        <f>$E103</f>
        <v>Chest Supported Row</v>
      </c>
      <c r="F104" s="86"/>
      <c r="G104" s="78"/>
      <c r="H104" s="79"/>
      <c r="I104" s="78" t="str">
        <f>IF(D104="ACC"," ",IF('MAXES+CHART'!$D$16="lbs",MROUND(IF(D104="SQUAT",'MAXES+CHART'!$D$17*H104, IF(D104="BENCH",'MAXES+CHART'!$D$18*H104, IF(D104="DEADLIFT",'MAXES+CHART'!$D$19*H104,))),5),MROUND(IF(D104="SQUAT",'MAXES+CHART'!$D$17*H104, IF(D104="BENCH",'MAXES+CHART'!$D$18*H104, IF(D104="DEADLIFT",'MAXES+CHART'!$D$19*H104,))),2.5)))</f>
        <v xml:space="preserve"> </v>
      </c>
      <c r="K104" s="95"/>
      <c r="M104" s="201"/>
      <c r="O104" s="57" t="str">
        <f t="shared" si="486"/>
        <v/>
      </c>
      <c r="P104" s="57" t="str">
        <f t="shared" si="487"/>
        <v/>
      </c>
      <c r="Q104" s="57" t="str">
        <f t="shared" si="488"/>
        <v/>
      </c>
      <c r="R104" s="57" t="str">
        <f t="shared" si="489"/>
        <v/>
      </c>
      <c r="S104" s="57" t="str">
        <f t="shared" si="490"/>
        <v/>
      </c>
      <c r="T104" s="57" t="str">
        <f t="shared" si="491"/>
        <v/>
      </c>
      <c r="U104" s="39"/>
      <c r="V104" s="58" t="str">
        <f>$V$103</f>
        <v>ACC</v>
      </c>
      <c r="W104" s="90" t="str">
        <f t="shared" ref="W104:W108" si="631">$W$103</f>
        <v>Chest Supported Row</v>
      </c>
      <c r="X104" s="86" t="str">
        <f t="shared" si="559"/>
        <v/>
      </c>
      <c r="Y104" s="78" t="str">
        <f t="shared" si="560"/>
        <v/>
      </c>
      <c r="Z104" s="79" t="str">
        <f t="shared" si="561"/>
        <v/>
      </c>
      <c r="AA104" s="78" t="str">
        <f>IFERROR(IF(V104="ACC"," ",IF('MAXES+CHART'!$D$16="lbs",MROUND(IF(V104="SQUAT",'MAXES+CHART'!$D$17*Z104, IF(V104="BENCH",'MAXES+CHART'!$D$18*Z104, IF(V104="DEADLIFT",'MAXES+CHART'!$D$19*Z104,))),5),MROUND(IF(V104="SQUAT",'MAXES+CHART'!$D$17*Z104, IF(V104="BENCH",'MAXES+CHART'!$D$18*Z104, IF(V104="DEADLIFT",'MAXES+CHART'!$D$19*Z104,))),2.5))),"")</f>
        <v xml:space="preserve"> </v>
      </c>
      <c r="AC104" s="95"/>
      <c r="AE104" s="201"/>
      <c r="AG104" s="57" t="str">
        <f t="shared" si="492"/>
        <v/>
      </c>
      <c r="AH104" s="57" t="str">
        <f t="shared" si="493"/>
        <v/>
      </c>
      <c r="AI104" s="57" t="str">
        <f t="shared" si="494"/>
        <v/>
      </c>
      <c r="AJ104" s="57" t="str">
        <f t="shared" si="495"/>
        <v/>
      </c>
      <c r="AK104" s="57" t="str">
        <f t="shared" si="496"/>
        <v/>
      </c>
      <c r="AL104" s="57" t="str">
        <f t="shared" si="497"/>
        <v/>
      </c>
      <c r="AN104" s="39"/>
      <c r="AO104" s="58" t="str">
        <f t="shared" ref="AO104:AO108" si="632">$AO$103</f>
        <v>ACC</v>
      </c>
      <c r="AP104" s="90" t="str">
        <f t="shared" ref="AP104:AP108" si="633">$AP$103</f>
        <v>Chest Supported Row</v>
      </c>
      <c r="AQ104" s="86" t="str">
        <f t="shared" si="564"/>
        <v/>
      </c>
      <c r="AR104" s="78" t="str">
        <f t="shared" si="565"/>
        <v/>
      </c>
      <c r="AS104" s="79" t="str">
        <f t="shared" si="566"/>
        <v/>
      </c>
      <c r="AT104" s="78" t="str">
        <f>IFERROR(IF(AO104="ACC"," ",IF('MAXES+CHART'!$D$16="lbs",MROUND(IF(AO104="SQUAT",'MAXES+CHART'!$D$17*AS104, IF(AO104="BENCH",'MAXES+CHART'!$D$18*AS104, IF(AO104="DEADLIFT",'MAXES+CHART'!$D$19*AS104,))),5),MROUND(IF(AO104="SQUAT",'MAXES+CHART'!$D$17*AS104, IF(AO104="BENCH",'MAXES+CHART'!$D$18*AS104, IF(AO104="DEADLIFT",'MAXES+CHART'!$D$19*AS104,))),2.5))),"")</f>
        <v xml:space="preserve"> </v>
      </c>
      <c r="AV104" s="95"/>
      <c r="AX104" s="201"/>
      <c r="AZ104" s="57" t="str">
        <f t="shared" si="498"/>
        <v/>
      </c>
      <c r="BA104" s="57" t="str">
        <f t="shared" si="499"/>
        <v/>
      </c>
      <c r="BB104" s="57" t="str">
        <f t="shared" si="500"/>
        <v/>
      </c>
      <c r="BC104" s="57" t="str">
        <f t="shared" si="501"/>
        <v/>
      </c>
      <c r="BD104" s="57" t="str">
        <f t="shared" si="502"/>
        <v/>
      </c>
      <c r="BE104" s="57" t="str">
        <f t="shared" si="503"/>
        <v/>
      </c>
      <c r="BG104" s="39"/>
      <c r="BH104" s="58" t="str">
        <f t="shared" ref="BH104:BH108" si="634">$BH$103</f>
        <v>ACC</v>
      </c>
      <c r="BI104" s="90" t="str">
        <f t="shared" ref="BI104:BI108" si="635">$BI$103</f>
        <v>Chest Supported Row</v>
      </c>
      <c r="BJ104" s="86" t="str">
        <f t="shared" si="569"/>
        <v/>
      </c>
      <c r="BK104" s="78" t="str">
        <f t="shared" si="570"/>
        <v/>
      </c>
      <c r="BL104" s="79" t="str">
        <f t="shared" si="571"/>
        <v/>
      </c>
      <c r="BM104" s="78" t="str">
        <f>IFERROR(IF(BH104="ACC"," ",IF('MAXES+CHART'!$D$16="lbs",MROUND(IF(BH104="SQUAT",'MAXES+CHART'!$D$17*BL104, IF(BH104="BENCH",'MAXES+CHART'!$D$18*BL104, IF(BH104="DEADLIFT",'MAXES+CHART'!$D$19*BL104,))),5),MROUND(IF(BH104="SQUAT",'MAXES+CHART'!$D$17*BL104, IF(BH104="BENCH",'MAXES+CHART'!$D$18*BL104, IF(BH104="DEADLIFT",'MAXES+CHART'!$D$19*BL104,))),2.5))),"")</f>
        <v xml:space="preserve"> </v>
      </c>
      <c r="BO104" s="95"/>
      <c r="BQ104" s="201"/>
      <c r="BS104" s="57" t="str">
        <f t="shared" si="504"/>
        <v/>
      </c>
      <c r="BT104" s="57" t="str">
        <f t="shared" si="505"/>
        <v/>
      </c>
      <c r="BU104" s="57" t="str">
        <f t="shared" si="506"/>
        <v/>
      </c>
      <c r="BV104" s="57" t="str">
        <f t="shared" si="507"/>
        <v/>
      </c>
      <c r="BW104" s="57" t="str">
        <f t="shared" si="508"/>
        <v/>
      </c>
      <c r="BX104" s="57" t="str">
        <f t="shared" si="509"/>
        <v/>
      </c>
      <c r="CA104" s="39"/>
      <c r="CB104" s="58" t="str">
        <f t="shared" ref="CB104:CB108" si="636">$CB$103</f>
        <v>ACC</v>
      </c>
      <c r="CC104" s="90" t="str">
        <f t="shared" ref="CC104:CC108" si="637">$CC$103</f>
        <v>Chest Supported Row</v>
      </c>
      <c r="CD104" s="86" t="str">
        <f t="shared" si="574"/>
        <v/>
      </c>
      <c r="CE104" s="78" t="str">
        <f t="shared" si="575"/>
        <v/>
      </c>
      <c r="CF104" s="79" t="str">
        <f t="shared" si="576"/>
        <v/>
      </c>
      <c r="CG104" s="78" t="str">
        <f>IFERROR(IF(CB104="ACC"," ",IF('MAXES+CHART'!$D$16="lbs",MROUND(IF(CB104="SQUAT",'MAXES+CHART'!$D$17*CF104, IF(CB104="BENCH",'MAXES+CHART'!$D$18*CF104, IF(CB104="DEADLIFT",'MAXES+CHART'!$D$19*CF104,))),5),MROUND(IF(CB104="SQUAT",'MAXES+CHART'!$D$17*CF104, IF(CB104="BENCH",'MAXES+CHART'!$D$18*CF104, IF(CB104="DEADLIFT",'MAXES+CHART'!$D$19*CF104,))),2.5))),"")</f>
        <v xml:space="preserve"> </v>
      </c>
      <c r="CI104" s="95"/>
      <c r="CK104" s="201"/>
      <c r="CM104" s="57" t="str">
        <f t="shared" si="510"/>
        <v/>
      </c>
      <c r="CN104" s="57" t="str">
        <f t="shared" si="511"/>
        <v/>
      </c>
      <c r="CO104" s="57" t="str">
        <f t="shared" si="512"/>
        <v/>
      </c>
      <c r="CP104" s="57" t="str">
        <f t="shared" si="513"/>
        <v/>
      </c>
      <c r="CQ104" s="57" t="str">
        <f t="shared" si="514"/>
        <v/>
      </c>
      <c r="CR104" s="57" t="str">
        <f t="shared" si="515"/>
        <v/>
      </c>
      <c r="CS104" s="39"/>
      <c r="CT104" s="58" t="str">
        <f t="shared" ref="CT104:CT108" si="638">$CT$103</f>
        <v>ACC</v>
      </c>
      <c r="CU104" s="90" t="str">
        <f t="shared" ref="CU104:CU108" si="639">$CU$103</f>
        <v>Chest Supported Row</v>
      </c>
      <c r="CV104" s="86" t="str">
        <f t="shared" si="458"/>
        <v/>
      </c>
      <c r="CW104" s="78" t="str">
        <f t="shared" si="459"/>
        <v/>
      </c>
      <c r="CX104" s="79" t="str">
        <f t="shared" si="460"/>
        <v/>
      </c>
      <c r="CY104" s="78" t="str">
        <f>IFERROR(IF(CT104="ACC"," ",IF('MAXES+CHART'!$D$16="lbs",MROUND(IF(CT104="SQUAT",'MAXES+CHART'!$D$17*CX104, IF(CT104="BENCH",'MAXES+CHART'!$D$18*CX104, IF(CT104="DEADLIFT",'MAXES+CHART'!$D$19*CX104,))),5),MROUND(IF(CT104="SQUAT",'MAXES+CHART'!$D$17*CX104, IF(CT104="BENCH",'MAXES+CHART'!$D$18*CX104, IF(CT104="DEADLIFT",'MAXES+CHART'!$D$19*CX104,))),2.5))),"")</f>
        <v xml:space="preserve"> </v>
      </c>
      <c r="DA104" s="95"/>
      <c r="DC104" s="201"/>
      <c r="DE104" s="57" t="str">
        <f t="shared" si="516"/>
        <v/>
      </c>
      <c r="DF104" s="57" t="str">
        <f t="shared" si="517"/>
        <v/>
      </c>
      <c r="DG104" s="57" t="str">
        <f t="shared" si="518"/>
        <v/>
      </c>
      <c r="DH104" s="57" t="str">
        <f t="shared" si="519"/>
        <v/>
      </c>
      <c r="DI104" s="57" t="str">
        <f t="shared" si="520"/>
        <v/>
      </c>
      <c r="DJ104" s="57" t="str">
        <f t="shared" si="521"/>
        <v/>
      </c>
      <c r="DL104" s="39"/>
      <c r="DM104" s="58" t="str">
        <f t="shared" ref="DM104:DM108" si="640">$DM$103</f>
        <v>ACC</v>
      </c>
      <c r="DN104" s="90" t="str">
        <f t="shared" ref="DN104:DN108" si="641">$DN$103</f>
        <v>Chest Supported Row</v>
      </c>
      <c r="DO104" s="86" t="str">
        <f t="shared" si="463"/>
        <v/>
      </c>
      <c r="DP104" s="78" t="str">
        <f t="shared" si="464"/>
        <v/>
      </c>
      <c r="DQ104" s="79" t="str">
        <f t="shared" si="465"/>
        <v/>
      </c>
      <c r="DR104" s="78" t="str">
        <f>IFERROR(IF(DM104="ACC"," ",IF('MAXES+CHART'!$D$16="lbs",MROUND(IF(DM104="SQUAT",'MAXES+CHART'!$D$17*DQ104, IF(DM104="BENCH",'MAXES+CHART'!$D$18*DQ104, IF(DM104="DEADLIFT",'MAXES+CHART'!$D$19*DQ104,))),5),MROUND(IF(DM104="SQUAT",'MAXES+CHART'!$D$17*DQ104, IF(DM104="BENCH",'MAXES+CHART'!$D$18*DQ104, IF(DM104="DEADLIFT",'MAXES+CHART'!$D$19*DQ104,))),2.5))),"")</f>
        <v xml:space="preserve"> </v>
      </c>
      <c r="DT104" s="95"/>
      <c r="DV104" s="201"/>
      <c r="DX104" s="57" t="str">
        <f t="shared" si="522"/>
        <v/>
      </c>
      <c r="DY104" s="57" t="str">
        <f t="shared" si="523"/>
        <v/>
      </c>
      <c r="DZ104" s="57" t="str">
        <f t="shared" si="524"/>
        <v/>
      </c>
      <c r="EA104" s="57" t="str">
        <f t="shared" si="525"/>
        <v/>
      </c>
      <c r="EB104" s="57" t="str">
        <f t="shared" si="526"/>
        <v/>
      </c>
      <c r="EC104" s="57" t="str">
        <f t="shared" si="527"/>
        <v/>
      </c>
      <c r="EE104" s="39"/>
      <c r="EF104" s="58" t="str">
        <f t="shared" ref="EF104:EF108" si="642">$EF$103</f>
        <v>ACC</v>
      </c>
      <c r="EG104" s="90" t="str">
        <f t="shared" ref="EG104:EG108" si="643">$EG$103</f>
        <v>Chest Supported Row</v>
      </c>
      <c r="EH104" s="86" t="str">
        <f t="shared" si="468"/>
        <v/>
      </c>
      <c r="EI104" s="78" t="str">
        <f t="shared" si="469"/>
        <v/>
      </c>
      <c r="EJ104" s="79" t="str">
        <f t="shared" si="470"/>
        <v/>
      </c>
      <c r="EK104" s="78" t="str">
        <f>IFERROR(IF(EF104="ACC"," ",IF('MAXES+CHART'!$D$16="lbs",MROUND(IF(EF104="SQUAT",'MAXES+CHART'!$D$17*EJ104, IF(EF104="BENCH",'MAXES+CHART'!$D$18*EJ104, IF(EF104="DEADLIFT",'MAXES+CHART'!$D$19*EJ104,))),5),MROUND(IF(EF104="SQUAT",'MAXES+CHART'!$D$17*EJ104, IF(EF104="BENCH",'MAXES+CHART'!$D$18*EJ104, IF(EF104="DEADLIFT",'MAXES+CHART'!$D$19*EJ104,))),2.5))),"")</f>
        <v xml:space="preserve"> </v>
      </c>
      <c r="EM104" s="95"/>
      <c r="EO104" s="201"/>
      <c r="EQ104" s="57" t="str">
        <f t="shared" si="528"/>
        <v/>
      </c>
      <c r="ER104" s="57" t="str">
        <f t="shared" si="529"/>
        <v/>
      </c>
      <c r="ES104" s="57" t="str">
        <f t="shared" si="530"/>
        <v/>
      </c>
      <c r="ET104" s="57" t="str">
        <f t="shared" si="531"/>
        <v/>
      </c>
      <c r="EU104" s="57" t="str">
        <f t="shared" si="532"/>
        <v/>
      </c>
      <c r="EV104" s="57" t="str">
        <f t="shared" si="533"/>
        <v/>
      </c>
      <c r="EY104" s="39"/>
      <c r="EZ104" s="58" t="str">
        <f t="shared" ref="EZ104:EZ108" si="644">$EZ$103</f>
        <v>ACC</v>
      </c>
      <c r="FA104" s="90" t="str">
        <f t="shared" ref="FA104:FA108" si="645">$FA$103</f>
        <v>Chest Supported Row</v>
      </c>
      <c r="FB104" s="86" t="str">
        <f t="shared" si="585"/>
        <v/>
      </c>
      <c r="FC104" s="78" t="str">
        <f t="shared" si="586"/>
        <v/>
      </c>
      <c r="FD104" s="79" t="str">
        <f t="shared" si="587"/>
        <v/>
      </c>
      <c r="FE104" s="78" t="str">
        <f>IFERROR(IF(EZ104="ACC"," ",IF('MAXES+CHART'!$D$16="lbs",MROUND(IF(EZ104="SQUAT",'MAXES+CHART'!$D$17*FD104, IF(EZ104="BENCH",'MAXES+CHART'!$D$18*FD104, IF(EZ104="DEADLIFT",'MAXES+CHART'!$D$19*FD104,))),5),MROUND(IF(EZ104="SQUAT",'MAXES+CHART'!$D$17*FD104, IF(EZ104="BENCH",'MAXES+CHART'!$D$18*FD104, IF(EZ104="DEADLIFT",'MAXES+CHART'!$D$19*FD104,))),2.5))),"")</f>
        <v xml:space="preserve"> </v>
      </c>
      <c r="FG104" s="124"/>
      <c r="FI104" s="207"/>
      <c r="FK104" s="57" t="str">
        <f t="shared" si="534"/>
        <v/>
      </c>
      <c r="FL104" s="57" t="str">
        <f t="shared" si="535"/>
        <v/>
      </c>
      <c r="FM104" s="57" t="str">
        <f t="shared" si="536"/>
        <v/>
      </c>
      <c r="FN104" s="57" t="str">
        <f t="shared" si="537"/>
        <v/>
      </c>
      <c r="FO104" s="57" t="str">
        <f t="shared" si="538"/>
        <v/>
      </c>
      <c r="FP104" s="57" t="str">
        <f t="shared" si="539"/>
        <v/>
      </c>
      <c r="FQ104" s="39"/>
      <c r="FR104" s="58" t="str">
        <f t="shared" ref="FR104:FR108" si="646">$FR$103</f>
        <v>ACC</v>
      </c>
      <c r="FS104" s="90" t="str">
        <f t="shared" ref="FS104:FS108" si="647">$FS$103</f>
        <v>Chest Supported Row</v>
      </c>
      <c r="FT104" s="86" t="str">
        <f t="shared" si="473"/>
        <v/>
      </c>
      <c r="FU104" s="78" t="str">
        <f t="shared" si="474"/>
        <v/>
      </c>
      <c r="FV104" s="79" t="str">
        <f t="shared" si="475"/>
        <v/>
      </c>
      <c r="FW104" s="78" t="str">
        <f>IFERROR(IF(FR104="ACC"," ",IF('MAXES+CHART'!$D$16="lbs",MROUND(IF(FR104="SQUAT",'MAXES+CHART'!$D$17*FV104, IF(FR104="BENCH",'MAXES+CHART'!$D$18*FV104, IF(FR104="DEADLIFT",'MAXES+CHART'!$D$19*FV104,))),5),MROUND(IF(FR104="SQUAT",'MAXES+CHART'!$D$17*FV104, IF(FR104="BENCH",'MAXES+CHART'!$D$18*FV104, IF(FR104="DEADLIFT",'MAXES+CHART'!$D$19*FV104,))),2.5))),"")</f>
        <v xml:space="preserve"> </v>
      </c>
      <c r="FY104" s="95"/>
      <c r="GA104" s="201"/>
      <c r="GC104" s="57" t="str">
        <f t="shared" si="540"/>
        <v/>
      </c>
      <c r="GD104" s="57" t="str">
        <f t="shared" si="541"/>
        <v/>
      </c>
      <c r="GE104" s="57" t="str">
        <f t="shared" si="542"/>
        <v/>
      </c>
      <c r="GF104" s="57" t="str">
        <f t="shared" si="543"/>
        <v/>
      </c>
      <c r="GG104" s="57" t="str">
        <f t="shared" si="544"/>
        <v/>
      </c>
      <c r="GH104" s="57" t="str">
        <f t="shared" si="545"/>
        <v/>
      </c>
      <c r="GJ104" s="39"/>
      <c r="GK104" s="58" t="str">
        <f t="shared" ref="GK104:GK108" si="648">$GK$103</f>
        <v>ACC</v>
      </c>
      <c r="GL104" s="90" t="str">
        <f t="shared" ref="GL104:GL108" si="649">$GL$103</f>
        <v>Chest Supported Row</v>
      </c>
      <c r="GM104" s="86" t="str">
        <f t="shared" si="478"/>
        <v/>
      </c>
      <c r="GN104" s="78" t="str">
        <f t="shared" si="479"/>
        <v/>
      </c>
      <c r="GO104" s="79" t="str">
        <f t="shared" si="480"/>
        <v/>
      </c>
      <c r="GP104" s="78" t="str">
        <f>IFERROR(IF(GK104="ACC"," ",IF('MAXES+CHART'!$D$16="lbs",MROUND(IF(GK104="SQUAT",'MAXES+CHART'!$D$17*GO104, IF(GK104="BENCH",'MAXES+CHART'!$D$18*GO104, IF(GK104="DEADLIFT",'MAXES+CHART'!$D$19*GO104,))),5),MROUND(IF(GK104="SQUAT",'MAXES+CHART'!$D$17*GO104, IF(GK104="BENCH",'MAXES+CHART'!$D$18*GO104, IF(GK104="DEADLIFT",'MAXES+CHART'!$D$19*GO104,))),2.5))),"")</f>
        <v xml:space="preserve"> </v>
      </c>
      <c r="GR104" s="95"/>
      <c r="GT104" s="201"/>
      <c r="GV104" s="57" t="str">
        <f t="shared" si="546"/>
        <v/>
      </c>
      <c r="GW104" s="57" t="str">
        <f t="shared" si="547"/>
        <v/>
      </c>
      <c r="GX104" s="57" t="str">
        <f t="shared" si="548"/>
        <v/>
      </c>
      <c r="GY104" s="57" t="str">
        <f t="shared" si="549"/>
        <v/>
      </c>
      <c r="GZ104" s="57" t="str">
        <f t="shared" si="550"/>
        <v/>
      </c>
      <c r="HA104" s="57" t="str">
        <f t="shared" si="551"/>
        <v/>
      </c>
      <c r="HC104" s="39"/>
      <c r="HD104" s="58" t="str">
        <f t="shared" ref="HD104:HD108" si="650">$HD$103</f>
        <v>ACC</v>
      </c>
      <c r="HE104" s="90" t="str">
        <f t="shared" ref="HE104:HE108" si="651">$HE$103</f>
        <v>Chest Supported Row</v>
      </c>
      <c r="HF104" s="86" t="str">
        <f t="shared" si="483"/>
        <v/>
      </c>
      <c r="HG104" s="78" t="str">
        <f t="shared" si="484"/>
        <v/>
      </c>
      <c r="HH104" s="79" t="str">
        <f t="shared" si="485"/>
        <v/>
      </c>
      <c r="HI104" s="78" t="str">
        <f>IFERROR(IF(HD104="ACC"," ",IF('MAXES+CHART'!$D$16="lbs",MROUND(IF(HD104="SQUAT",'MAXES+CHART'!$D$17*HH104, IF(HD104="BENCH",'MAXES+CHART'!$D$18*HH104, IF(HD104="DEADLIFT",'MAXES+CHART'!$D$19*HH104,))),5),MROUND(IF(HD104="SQUAT",'MAXES+CHART'!$D$17*HH104, IF(HD104="BENCH",'MAXES+CHART'!$D$18*HH104, IF(HD104="DEADLIFT",'MAXES+CHART'!$D$19*HH104,))),2.5))),"")</f>
        <v xml:space="preserve"> </v>
      </c>
      <c r="HK104" s="95"/>
      <c r="HM104" s="201"/>
      <c r="HO104" s="57" t="str">
        <f t="shared" si="552"/>
        <v/>
      </c>
      <c r="HP104" s="57" t="str">
        <f t="shared" si="553"/>
        <v/>
      </c>
      <c r="HQ104" s="57" t="str">
        <f t="shared" si="554"/>
        <v/>
      </c>
      <c r="HR104" s="57" t="str">
        <f t="shared" si="555"/>
        <v/>
      </c>
      <c r="HS104" s="57" t="str">
        <f t="shared" si="556"/>
        <v/>
      </c>
      <c r="HT104" s="57" t="str">
        <f t="shared" si="557"/>
        <v/>
      </c>
    </row>
    <row r="105" spans="3:228" hidden="1" outlineLevel="2">
      <c r="C105" s="39"/>
      <c r="D105" s="58" t="str">
        <f t="shared" ref="D105:D108" si="652">$D$103</f>
        <v>ACC</v>
      </c>
      <c r="E105" s="91" t="str">
        <f t="shared" ref="E105:E108" si="653">$E104</f>
        <v>Chest Supported Row</v>
      </c>
      <c r="F105" s="85"/>
      <c r="G105" s="76"/>
      <c r="H105" s="77"/>
      <c r="I105" s="76" t="str">
        <f>IF(D105="ACC"," ",IF('MAXES+CHART'!$D$16="lbs",MROUND(IF(D105="SQUAT",'MAXES+CHART'!$D$17*H105, IF(D105="BENCH",'MAXES+CHART'!$D$18*H105, IF(D105="DEADLIFT",'MAXES+CHART'!$D$19*H105,))),5),MROUND(IF(D105="SQUAT",'MAXES+CHART'!$D$17*H105, IF(D105="BENCH",'MAXES+CHART'!$D$18*H105, IF(D105="DEADLIFT",'MAXES+CHART'!$D$19*H105,))),2.5)))</f>
        <v xml:space="preserve"> </v>
      </c>
      <c r="K105" s="95"/>
      <c r="M105" s="202"/>
      <c r="O105" s="57" t="str">
        <f t="shared" si="486"/>
        <v/>
      </c>
      <c r="P105" s="57" t="str">
        <f t="shared" si="487"/>
        <v/>
      </c>
      <c r="Q105" s="57" t="str">
        <f t="shared" si="488"/>
        <v/>
      </c>
      <c r="R105" s="57" t="str">
        <f t="shared" si="489"/>
        <v/>
      </c>
      <c r="S105" s="57" t="str">
        <f t="shared" si="490"/>
        <v/>
      </c>
      <c r="T105" s="57" t="str">
        <f t="shared" si="491"/>
        <v/>
      </c>
      <c r="U105" s="39"/>
      <c r="V105" s="58" t="str">
        <f t="shared" ref="V105:V108" si="654">$V$103</f>
        <v>ACC</v>
      </c>
      <c r="W105" s="91" t="str">
        <f t="shared" si="631"/>
        <v>Chest Supported Row</v>
      </c>
      <c r="X105" s="85" t="str">
        <f t="shared" si="559"/>
        <v/>
      </c>
      <c r="Y105" s="76" t="str">
        <f t="shared" si="560"/>
        <v/>
      </c>
      <c r="Z105" s="77" t="str">
        <f t="shared" si="561"/>
        <v/>
      </c>
      <c r="AA105" s="76" t="str">
        <f>IFERROR(IF(V105="ACC"," ",IF('MAXES+CHART'!$D$16="lbs",MROUND(IF(V105="SQUAT",'MAXES+CHART'!$D$17*Z105, IF(V105="BENCH",'MAXES+CHART'!$D$18*Z105, IF(V105="DEADLIFT",'MAXES+CHART'!$D$19*Z105,))),5),MROUND(IF(V105="SQUAT",'MAXES+CHART'!$D$17*Z105, IF(V105="BENCH",'MAXES+CHART'!$D$18*Z105, IF(V105="DEADLIFT",'MAXES+CHART'!$D$19*Z105,))),2.5))),"")</f>
        <v xml:space="preserve"> </v>
      </c>
      <c r="AC105" s="95"/>
      <c r="AE105" s="202"/>
      <c r="AG105" s="57" t="str">
        <f t="shared" si="492"/>
        <v/>
      </c>
      <c r="AH105" s="57" t="str">
        <f t="shared" si="493"/>
        <v/>
      </c>
      <c r="AI105" s="57" t="str">
        <f t="shared" si="494"/>
        <v/>
      </c>
      <c r="AJ105" s="57" t="str">
        <f t="shared" si="495"/>
        <v/>
      </c>
      <c r="AK105" s="57" t="str">
        <f t="shared" si="496"/>
        <v/>
      </c>
      <c r="AL105" s="57" t="str">
        <f t="shared" si="497"/>
        <v/>
      </c>
      <c r="AN105" s="39"/>
      <c r="AO105" s="58" t="str">
        <f t="shared" si="632"/>
        <v>ACC</v>
      </c>
      <c r="AP105" s="91" t="str">
        <f t="shared" si="633"/>
        <v>Chest Supported Row</v>
      </c>
      <c r="AQ105" s="85" t="str">
        <f t="shared" si="564"/>
        <v/>
      </c>
      <c r="AR105" s="76" t="str">
        <f t="shared" si="565"/>
        <v/>
      </c>
      <c r="AS105" s="77" t="str">
        <f t="shared" si="566"/>
        <v/>
      </c>
      <c r="AT105" s="76" t="str">
        <f>IFERROR(IF(AO105="ACC"," ",IF('MAXES+CHART'!$D$16="lbs",MROUND(IF(AO105="SQUAT",'MAXES+CHART'!$D$17*AS105, IF(AO105="BENCH",'MAXES+CHART'!$D$18*AS105, IF(AO105="DEADLIFT",'MAXES+CHART'!$D$19*AS105,))),5),MROUND(IF(AO105="SQUAT",'MAXES+CHART'!$D$17*AS105, IF(AO105="BENCH",'MAXES+CHART'!$D$18*AS105, IF(AO105="DEADLIFT",'MAXES+CHART'!$D$19*AS105,))),2.5))),"")</f>
        <v xml:space="preserve"> </v>
      </c>
      <c r="AV105" s="95"/>
      <c r="AX105" s="202"/>
      <c r="AZ105" s="57" t="str">
        <f t="shared" si="498"/>
        <v/>
      </c>
      <c r="BA105" s="57" t="str">
        <f t="shared" si="499"/>
        <v/>
      </c>
      <c r="BB105" s="57" t="str">
        <f t="shared" si="500"/>
        <v/>
      </c>
      <c r="BC105" s="57" t="str">
        <f t="shared" si="501"/>
        <v/>
      </c>
      <c r="BD105" s="57" t="str">
        <f t="shared" si="502"/>
        <v/>
      </c>
      <c r="BE105" s="57" t="str">
        <f t="shared" si="503"/>
        <v/>
      </c>
      <c r="BG105" s="39"/>
      <c r="BH105" s="58" t="str">
        <f t="shared" si="634"/>
        <v>ACC</v>
      </c>
      <c r="BI105" s="91" t="str">
        <f t="shared" si="635"/>
        <v>Chest Supported Row</v>
      </c>
      <c r="BJ105" s="85" t="str">
        <f t="shared" si="569"/>
        <v/>
      </c>
      <c r="BK105" s="76" t="str">
        <f t="shared" si="570"/>
        <v/>
      </c>
      <c r="BL105" s="77" t="str">
        <f t="shared" si="571"/>
        <v/>
      </c>
      <c r="BM105" s="76" t="str">
        <f>IFERROR(IF(BH105="ACC"," ",IF('MAXES+CHART'!$D$16="lbs",MROUND(IF(BH105="SQUAT",'MAXES+CHART'!$D$17*BL105, IF(BH105="BENCH",'MAXES+CHART'!$D$18*BL105, IF(BH105="DEADLIFT",'MAXES+CHART'!$D$19*BL105,))),5),MROUND(IF(BH105="SQUAT",'MAXES+CHART'!$D$17*BL105, IF(BH105="BENCH",'MAXES+CHART'!$D$18*BL105, IF(BH105="DEADLIFT",'MAXES+CHART'!$D$19*BL105,))),2.5))),"")</f>
        <v xml:space="preserve"> </v>
      </c>
      <c r="BO105" s="95"/>
      <c r="BQ105" s="202"/>
      <c r="BS105" s="57" t="str">
        <f t="shared" si="504"/>
        <v/>
      </c>
      <c r="BT105" s="57" t="str">
        <f t="shared" si="505"/>
        <v/>
      </c>
      <c r="BU105" s="57" t="str">
        <f t="shared" si="506"/>
        <v/>
      </c>
      <c r="BV105" s="57" t="str">
        <f t="shared" si="507"/>
        <v/>
      </c>
      <c r="BW105" s="57" t="str">
        <f t="shared" si="508"/>
        <v/>
      </c>
      <c r="BX105" s="57" t="str">
        <f t="shared" si="509"/>
        <v/>
      </c>
      <c r="CA105" s="39"/>
      <c r="CB105" s="58" t="str">
        <f t="shared" si="636"/>
        <v>ACC</v>
      </c>
      <c r="CC105" s="91" t="str">
        <f t="shared" si="637"/>
        <v>Chest Supported Row</v>
      </c>
      <c r="CD105" s="85" t="str">
        <f t="shared" si="574"/>
        <v/>
      </c>
      <c r="CE105" s="76" t="str">
        <f t="shared" si="575"/>
        <v/>
      </c>
      <c r="CF105" s="77" t="str">
        <f t="shared" si="576"/>
        <v/>
      </c>
      <c r="CG105" s="76" t="str">
        <f>IFERROR(IF(CB105="ACC"," ",IF('MAXES+CHART'!$D$16="lbs",MROUND(IF(CB105="SQUAT",'MAXES+CHART'!$D$17*CF105, IF(CB105="BENCH",'MAXES+CHART'!$D$18*CF105, IF(CB105="DEADLIFT",'MAXES+CHART'!$D$19*CF105,))),5),MROUND(IF(CB105="SQUAT",'MAXES+CHART'!$D$17*CF105, IF(CB105="BENCH",'MAXES+CHART'!$D$18*CF105, IF(CB105="DEADLIFT",'MAXES+CHART'!$D$19*CF105,))),2.5))),"")</f>
        <v xml:space="preserve"> </v>
      </c>
      <c r="CI105" s="95"/>
      <c r="CK105" s="202"/>
      <c r="CM105" s="57" t="str">
        <f t="shared" si="510"/>
        <v/>
      </c>
      <c r="CN105" s="57" t="str">
        <f t="shared" si="511"/>
        <v/>
      </c>
      <c r="CO105" s="57" t="str">
        <f t="shared" si="512"/>
        <v/>
      </c>
      <c r="CP105" s="57" t="str">
        <f t="shared" si="513"/>
        <v/>
      </c>
      <c r="CQ105" s="57" t="str">
        <f t="shared" si="514"/>
        <v/>
      </c>
      <c r="CR105" s="57" t="str">
        <f t="shared" si="515"/>
        <v/>
      </c>
      <c r="CS105" s="39"/>
      <c r="CT105" s="58" t="str">
        <f t="shared" si="638"/>
        <v>ACC</v>
      </c>
      <c r="CU105" s="91" t="str">
        <f t="shared" si="639"/>
        <v>Chest Supported Row</v>
      </c>
      <c r="CV105" s="85" t="str">
        <f t="shared" si="458"/>
        <v/>
      </c>
      <c r="CW105" s="76" t="str">
        <f t="shared" si="459"/>
        <v/>
      </c>
      <c r="CX105" s="77" t="str">
        <f t="shared" si="460"/>
        <v/>
      </c>
      <c r="CY105" s="76" t="str">
        <f>IFERROR(IF(CT105="ACC"," ",IF('MAXES+CHART'!$D$16="lbs",MROUND(IF(CT105="SQUAT",'MAXES+CHART'!$D$17*CX105, IF(CT105="BENCH",'MAXES+CHART'!$D$18*CX105, IF(CT105="DEADLIFT",'MAXES+CHART'!$D$19*CX105,))),5),MROUND(IF(CT105="SQUAT",'MAXES+CHART'!$D$17*CX105, IF(CT105="BENCH",'MAXES+CHART'!$D$18*CX105, IF(CT105="DEADLIFT",'MAXES+CHART'!$D$19*CX105,))),2.5))),"")</f>
        <v xml:space="preserve"> </v>
      </c>
      <c r="DA105" s="95"/>
      <c r="DC105" s="202"/>
      <c r="DE105" s="57" t="str">
        <f t="shared" si="516"/>
        <v/>
      </c>
      <c r="DF105" s="57" t="str">
        <f t="shared" si="517"/>
        <v/>
      </c>
      <c r="DG105" s="57" t="str">
        <f t="shared" si="518"/>
        <v/>
      </c>
      <c r="DH105" s="57" t="str">
        <f t="shared" si="519"/>
        <v/>
      </c>
      <c r="DI105" s="57" t="str">
        <f t="shared" si="520"/>
        <v/>
      </c>
      <c r="DJ105" s="57" t="str">
        <f t="shared" si="521"/>
        <v/>
      </c>
      <c r="DL105" s="39"/>
      <c r="DM105" s="58" t="str">
        <f t="shared" si="640"/>
        <v>ACC</v>
      </c>
      <c r="DN105" s="91" t="str">
        <f t="shared" si="641"/>
        <v>Chest Supported Row</v>
      </c>
      <c r="DO105" s="85" t="str">
        <f t="shared" si="463"/>
        <v/>
      </c>
      <c r="DP105" s="76" t="str">
        <f t="shared" si="464"/>
        <v/>
      </c>
      <c r="DQ105" s="77" t="str">
        <f t="shared" si="465"/>
        <v/>
      </c>
      <c r="DR105" s="76" t="str">
        <f>IFERROR(IF(DM105="ACC"," ",IF('MAXES+CHART'!$D$16="lbs",MROUND(IF(DM105="SQUAT",'MAXES+CHART'!$D$17*DQ105, IF(DM105="BENCH",'MAXES+CHART'!$D$18*DQ105, IF(DM105="DEADLIFT",'MAXES+CHART'!$D$19*DQ105,))),5),MROUND(IF(DM105="SQUAT",'MAXES+CHART'!$D$17*DQ105, IF(DM105="BENCH",'MAXES+CHART'!$D$18*DQ105, IF(DM105="DEADLIFT",'MAXES+CHART'!$D$19*DQ105,))),2.5))),"")</f>
        <v xml:space="preserve"> </v>
      </c>
      <c r="DT105" s="95"/>
      <c r="DV105" s="202"/>
      <c r="DX105" s="57" t="str">
        <f t="shared" si="522"/>
        <v/>
      </c>
      <c r="DY105" s="57" t="str">
        <f t="shared" si="523"/>
        <v/>
      </c>
      <c r="DZ105" s="57" t="str">
        <f t="shared" si="524"/>
        <v/>
      </c>
      <c r="EA105" s="57" t="str">
        <f t="shared" si="525"/>
        <v/>
      </c>
      <c r="EB105" s="57" t="str">
        <f t="shared" si="526"/>
        <v/>
      </c>
      <c r="EC105" s="57" t="str">
        <f t="shared" si="527"/>
        <v/>
      </c>
      <c r="EE105" s="39"/>
      <c r="EF105" s="58" t="str">
        <f t="shared" si="642"/>
        <v>ACC</v>
      </c>
      <c r="EG105" s="91" t="str">
        <f t="shared" si="643"/>
        <v>Chest Supported Row</v>
      </c>
      <c r="EH105" s="85" t="str">
        <f t="shared" si="468"/>
        <v/>
      </c>
      <c r="EI105" s="76" t="str">
        <f t="shared" si="469"/>
        <v/>
      </c>
      <c r="EJ105" s="77" t="str">
        <f t="shared" si="470"/>
        <v/>
      </c>
      <c r="EK105" s="76" t="str">
        <f>IFERROR(IF(EF105="ACC"," ",IF('MAXES+CHART'!$D$16="lbs",MROUND(IF(EF105="SQUAT",'MAXES+CHART'!$D$17*EJ105, IF(EF105="BENCH",'MAXES+CHART'!$D$18*EJ105, IF(EF105="DEADLIFT",'MAXES+CHART'!$D$19*EJ105,))),5),MROUND(IF(EF105="SQUAT",'MAXES+CHART'!$D$17*EJ105, IF(EF105="BENCH",'MAXES+CHART'!$D$18*EJ105, IF(EF105="DEADLIFT",'MAXES+CHART'!$D$19*EJ105,))),2.5))),"")</f>
        <v xml:space="preserve"> </v>
      </c>
      <c r="EM105" s="95"/>
      <c r="EO105" s="202"/>
      <c r="EQ105" s="57" t="str">
        <f t="shared" si="528"/>
        <v/>
      </c>
      <c r="ER105" s="57" t="str">
        <f t="shared" si="529"/>
        <v/>
      </c>
      <c r="ES105" s="57" t="str">
        <f t="shared" si="530"/>
        <v/>
      </c>
      <c r="ET105" s="57" t="str">
        <f t="shared" si="531"/>
        <v/>
      </c>
      <c r="EU105" s="57" t="str">
        <f t="shared" si="532"/>
        <v/>
      </c>
      <c r="EV105" s="57" t="str">
        <f t="shared" si="533"/>
        <v/>
      </c>
      <c r="EY105" s="39"/>
      <c r="EZ105" s="58" t="str">
        <f t="shared" si="644"/>
        <v>ACC</v>
      </c>
      <c r="FA105" s="91" t="str">
        <f t="shared" si="645"/>
        <v>Chest Supported Row</v>
      </c>
      <c r="FB105" s="85" t="str">
        <f t="shared" si="585"/>
        <v/>
      </c>
      <c r="FC105" s="76" t="str">
        <f t="shared" si="586"/>
        <v/>
      </c>
      <c r="FD105" s="77" t="str">
        <f t="shared" si="587"/>
        <v/>
      </c>
      <c r="FE105" s="76" t="str">
        <f>IFERROR(IF(EZ105="ACC"," ",IF('MAXES+CHART'!$D$16="lbs",MROUND(IF(EZ105="SQUAT",'MAXES+CHART'!$D$17*FD105, IF(EZ105="BENCH",'MAXES+CHART'!$D$18*FD105, IF(EZ105="DEADLIFT",'MAXES+CHART'!$D$19*FD105,))),5),MROUND(IF(EZ105="SQUAT",'MAXES+CHART'!$D$17*FD105, IF(EZ105="BENCH",'MAXES+CHART'!$D$18*FD105, IF(EZ105="DEADLIFT",'MAXES+CHART'!$D$19*FD105,))),2.5))),"")</f>
        <v xml:space="preserve"> </v>
      </c>
      <c r="FG105" s="124"/>
      <c r="FI105" s="208"/>
      <c r="FK105" s="57" t="str">
        <f t="shared" si="534"/>
        <v/>
      </c>
      <c r="FL105" s="57" t="str">
        <f t="shared" si="535"/>
        <v/>
      </c>
      <c r="FM105" s="57" t="str">
        <f t="shared" si="536"/>
        <v/>
      </c>
      <c r="FN105" s="57" t="str">
        <f t="shared" si="537"/>
        <v/>
      </c>
      <c r="FO105" s="57" t="str">
        <f t="shared" si="538"/>
        <v/>
      </c>
      <c r="FP105" s="57" t="str">
        <f t="shared" si="539"/>
        <v/>
      </c>
      <c r="FQ105" s="39"/>
      <c r="FR105" s="58" t="str">
        <f t="shared" si="646"/>
        <v>ACC</v>
      </c>
      <c r="FS105" s="91" t="str">
        <f t="shared" si="647"/>
        <v>Chest Supported Row</v>
      </c>
      <c r="FT105" s="85" t="str">
        <f t="shared" si="473"/>
        <v/>
      </c>
      <c r="FU105" s="76" t="str">
        <f t="shared" si="474"/>
        <v/>
      </c>
      <c r="FV105" s="77" t="str">
        <f t="shared" si="475"/>
        <v/>
      </c>
      <c r="FW105" s="76" t="str">
        <f>IFERROR(IF(FR105="ACC"," ",IF('MAXES+CHART'!$D$16="lbs",MROUND(IF(FR105="SQUAT",'MAXES+CHART'!$D$17*FV105, IF(FR105="BENCH",'MAXES+CHART'!$D$18*FV105, IF(FR105="DEADLIFT",'MAXES+CHART'!$D$19*FV105,))),5),MROUND(IF(FR105="SQUAT",'MAXES+CHART'!$D$17*FV105, IF(FR105="BENCH",'MAXES+CHART'!$D$18*FV105, IF(FR105="DEADLIFT",'MAXES+CHART'!$D$19*FV105,))),2.5))),"")</f>
        <v xml:space="preserve"> </v>
      </c>
      <c r="FY105" s="95"/>
      <c r="GA105" s="202"/>
      <c r="GC105" s="57" t="str">
        <f t="shared" si="540"/>
        <v/>
      </c>
      <c r="GD105" s="57" t="str">
        <f t="shared" si="541"/>
        <v/>
      </c>
      <c r="GE105" s="57" t="str">
        <f t="shared" si="542"/>
        <v/>
      </c>
      <c r="GF105" s="57" t="str">
        <f t="shared" si="543"/>
        <v/>
      </c>
      <c r="GG105" s="57" t="str">
        <f t="shared" si="544"/>
        <v/>
      </c>
      <c r="GH105" s="57" t="str">
        <f t="shared" si="545"/>
        <v/>
      </c>
      <c r="GJ105" s="39"/>
      <c r="GK105" s="58" t="str">
        <f t="shared" si="648"/>
        <v>ACC</v>
      </c>
      <c r="GL105" s="91" t="str">
        <f t="shared" si="649"/>
        <v>Chest Supported Row</v>
      </c>
      <c r="GM105" s="85" t="str">
        <f t="shared" si="478"/>
        <v/>
      </c>
      <c r="GN105" s="76" t="str">
        <f t="shared" si="479"/>
        <v/>
      </c>
      <c r="GO105" s="77" t="str">
        <f t="shared" si="480"/>
        <v/>
      </c>
      <c r="GP105" s="76" t="str">
        <f>IFERROR(IF(GK105="ACC"," ",IF('MAXES+CHART'!$D$16="lbs",MROUND(IF(GK105="SQUAT",'MAXES+CHART'!$D$17*GO105, IF(GK105="BENCH",'MAXES+CHART'!$D$18*GO105, IF(GK105="DEADLIFT",'MAXES+CHART'!$D$19*GO105,))),5),MROUND(IF(GK105="SQUAT",'MAXES+CHART'!$D$17*GO105, IF(GK105="BENCH",'MAXES+CHART'!$D$18*GO105, IF(GK105="DEADLIFT",'MAXES+CHART'!$D$19*GO105,))),2.5))),"")</f>
        <v xml:space="preserve"> </v>
      </c>
      <c r="GR105" s="95"/>
      <c r="GT105" s="202"/>
      <c r="GV105" s="57" t="str">
        <f t="shared" si="546"/>
        <v/>
      </c>
      <c r="GW105" s="57" t="str">
        <f t="shared" si="547"/>
        <v/>
      </c>
      <c r="GX105" s="57" t="str">
        <f t="shared" si="548"/>
        <v/>
      </c>
      <c r="GY105" s="57" t="str">
        <f t="shared" si="549"/>
        <v/>
      </c>
      <c r="GZ105" s="57" t="str">
        <f t="shared" si="550"/>
        <v/>
      </c>
      <c r="HA105" s="57" t="str">
        <f t="shared" si="551"/>
        <v/>
      </c>
      <c r="HC105" s="39"/>
      <c r="HD105" s="58" t="str">
        <f t="shared" si="650"/>
        <v>ACC</v>
      </c>
      <c r="HE105" s="91" t="str">
        <f t="shared" si="651"/>
        <v>Chest Supported Row</v>
      </c>
      <c r="HF105" s="85" t="str">
        <f t="shared" si="483"/>
        <v/>
      </c>
      <c r="HG105" s="76" t="str">
        <f t="shared" si="484"/>
        <v/>
      </c>
      <c r="HH105" s="77" t="str">
        <f t="shared" si="485"/>
        <v/>
      </c>
      <c r="HI105" s="76" t="str">
        <f>IFERROR(IF(HD105="ACC"," ",IF('MAXES+CHART'!$D$16="lbs",MROUND(IF(HD105="SQUAT",'MAXES+CHART'!$D$17*HH105, IF(HD105="BENCH",'MAXES+CHART'!$D$18*HH105, IF(HD105="DEADLIFT",'MAXES+CHART'!$D$19*HH105,))),5),MROUND(IF(HD105="SQUAT",'MAXES+CHART'!$D$17*HH105, IF(HD105="BENCH",'MAXES+CHART'!$D$18*HH105, IF(HD105="DEADLIFT",'MAXES+CHART'!$D$19*HH105,))),2.5))),"")</f>
        <v xml:space="preserve"> </v>
      </c>
      <c r="HK105" s="95"/>
      <c r="HM105" s="202"/>
      <c r="HO105" s="57" t="str">
        <f t="shared" si="552"/>
        <v/>
      </c>
      <c r="HP105" s="57" t="str">
        <f t="shared" si="553"/>
        <v/>
      </c>
      <c r="HQ105" s="57" t="str">
        <f t="shared" si="554"/>
        <v/>
      </c>
      <c r="HR105" s="57" t="str">
        <f t="shared" si="555"/>
        <v/>
      </c>
      <c r="HS105" s="57" t="str">
        <f t="shared" si="556"/>
        <v/>
      </c>
      <c r="HT105" s="57" t="str">
        <f t="shared" si="557"/>
        <v/>
      </c>
    </row>
    <row r="106" spans="3:228" hidden="1" outlineLevel="2">
      <c r="C106" s="39"/>
      <c r="D106" s="58" t="str">
        <f t="shared" si="652"/>
        <v>ACC</v>
      </c>
      <c r="E106" s="90" t="str">
        <f t="shared" si="653"/>
        <v>Chest Supported Row</v>
      </c>
      <c r="F106" s="86"/>
      <c r="G106" s="78"/>
      <c r="H106" s="79"/>
      <c r="I106" s="78" t="str">
        <f>IF(D106="ACC"," ",IF('MAXES+CHART'!$D$16="lbs",MROUND(IF(D106="SQUAT",'MAXES+CHART'!$D$17*H106, IF(D106="BENCH",'MAXES+CHART'!$D$18*H106, IF(D106="DEADLIFT",'MAXES+CHART'!$D$19*H106,))),5),MROUND(IF(D106="SQUAT",'MAXES+CHART'!$D$17*H106, IF(D106="BENCH",'MAXES+CHART'!$D$18*H106, IF(D106="DEADLIFT",'MAXES+CHART'!$D$19*H106,))),2.5)))</f>
        <v xml:space="preserve"> </v>
      </c>
      <c r="K106" s="95"/>
      <c r="M106" s="117"/>
      <c r="O106" s="57" t="str">
        <f t="shared" si="486"/>
        <v/>
      </c>
      <c r="P106" s="57" t="str">
        <f t="shared" si="487"/>
        <v/>
      </c>
      <c r="Q106" s="57" t="str">
        <f t="shared" si="488"/>
        <v/>
      </c>
      <c r="R106" s="57" t="str">
        <f t="shared" si="489"/>
        <v/>
      </c>
      <c r="S106" s="57" t="str">
        <f t="shared" si="490"/>
        <v/>
      </c>
      <c r="T106" s="57" t="str">
        <f t="shared" si="491"/>
        <v/>
      </c>
      <c r="U106" s="39"/>
      <c r="V106" s="58" t="str">
        <f t="shared" si="654"/>
        <v>ACC</v>
      </c>
      <c r="W106" s="90" t="str">
        <f t="shared" si="631"/>
        <v>Chest Supported Row</v>
      </c>
      <c r="X106" s="86" t="str">
        <f t="shared" si="559"/>
        <v/>
      </c>
      <c r="Y106" s="78" t="str">
        <f t="shared" si="560"/>
        <v/>
      </c>
      <c r="Z106" s="79" t="str">
        <f t="shared" si="561"/>
        <v/>
      </c>
      <c r="AA106" s="78" t="str">
        <f>IFERROR(IF(V106="ACC"," ",IF('MAXES+CHART'!$D$16="lbs",MROUND(IF(V106="SQUAT",'MAXES+CHART'!$D$17*Z106, IF(V106="BENCH",'MAXES+CHART'!$D$18*Z106, IF(V106="DEADLIFT",'MAXES+CHART'!$D$19*Z106,))),5),MROUND(IF(V106="SQUAT",'MAXES+CHART'!$D$17*Z106, IF(V106="BENCH",'MAXES+CHART'!$D$18*Z106, IF(V106="DEADLIFT",'MAXES+CHART'!$D$19*Z106,))),2.5))),"")</f>
        <v xml:space="preserve"> </v>
      </c>
      <c r="AC106" s="95"/>
      <c r="AE106" s="117"/>
      <c r="AG106" s="57" t="str">
        <f t="shared" si="492"/>
        <v/>
      </c>
      <c r="AH106" s="57" t="str">
        <f t="shared" si="493"/>
        <v/>
      </c>
      <c r="AI106" s="57" t="str">
        <f t="shared" si="494"/>
        <v/>
      </c>
      <c r="AJ106" s="57" t="str">
        <f t="shared" si="495"/>
        <v/>
      </c>
      <c r="AK106" s="57" t="str">
        <f t="shared" si="496"/>
        <v/>
      </c>
      <c r="AL106" s="57" t="str">
        <f t="shared" si="497"/>
        <v/>
      </c>
      <c r="AN106" s="39"/>
      <c r="AO106" s="58" t="str">
        <f t="shared" si="632"/>
        <v>ACC</v>
      </c>
      <c r="AP106" s="90" t="str">
        <f t="shared" si="633"/>
        <v>Chest Supported Row</v>
      </c>
      <c r="AQ106" s="86" t="str">
        <f t="shared" si="564"/>
        <v/>
      </c>
      <c r="AR106" s="78" t="str">
        <f t="shared" si="565"/>
        <v/>
      </c>
      <c r="AS106" s="79" t="str">
        <f t="shared" si="566"/>
        <v/>
      </c>
      <c r="AT106" s="78" t="str">
        <f>IFERROR(IF(AO106="ACC"," ",IF('MAXES+CHART'!$D$16="lbs",MROUND(IF(AO106="SQUAT",'MAXES+CHART'!$D$17*AS106, IF(AO106="BENCH",'MAXES+CHART'!$D$18*AS106, IF(AO106="DEADLIFT",'MAXES+CHART'!$D$19*AS106,))),5),MROUND(IF(AO106="SQUAT",'MAXES+CHART'!$D$17*AS106, IF(AO106="BENCH",'MAXES+CHART'!$D$18*AS106, IF(AO106="DEADLIFT",'MAXES+CHART'!$D$19*AS106,))),2.5))),"")</f>
        <v xml:space="preserve"> </v>
      </c>
      <c r="AV106" s="95"/>
      <c r="AX106" s="117"/>
      <c r="AZ106" s="57" t="str">
        <f t="shared" si="498"/>
        <v/>
      </c>
      <c r="BA106" s="57" t="str">
        <f t="shared" si="499"/>
        <v/>
      </c>
      <c r="BB106" s="57" t="str">
        <f t="shared" si="500"/>
        <v/>
      </c>
      <c r="BC106" s="57" t="str">
        <f t="shared" si="501"/>
        <v/>
      </c>
      <c r="BD106" s="57" t="str">
        <f t="shared" si="502"/>
        <v/>
      </c>
      <c r="BE106" s="57" t="str">
        <f t="shared" si="503"/>
        <v/>
      </c>
      <c r="BG106" s="39"/>
      <c r="BH106" s="58" t="str">
        <f t="shared" si="634"/>
        <v>ACC</v>
      </c>
      <c r="BI106" s="90" t="str">
        <f t="shared" si="635"/>
        <v>Chest Supported Row</v>
      </c>
      <c r="BJ106" s="86" t="str">
        <f t="shared" si="569"/>
        <v/>
      </c>
      <c r="BK106" s="78" t="str">
        <f t="shared" si="570"/>
        <v/>
      </c>
      <c r="BL106" s="79" t="str">
        <f t="shared" si="571"/>
        <v/>
      </c>
      <c r="BM106" s="78" t="str">
        <f>IFERROR(IF(BH106="ACC"," ",IF('MAXES+CHART'!$D$16="lbs",MROUND(IF(BH106="SQUAT",'MAXES+CHART'!$D$17*BL106, IF(BH106="BENCH",'MAXES+CHART'!$D$18*BL106, IF(BH106="DEADLIFT",'MAXES+CHART'!$D$19*BL106,))),5),MROUND(IF(BH106="SQUAT",'MAXES+CHART'!$D$17*BL106, IF(BH106="BENCH",'MAXES+CHART'!$D$18*BL106, IF(BH106="DEADLIFT",'MAXES+CHART'!$D$19*BL106,))),2.5))),"")</f>
        <v xml:space="preserve"> </v>
      </c>
      <c r="BO106" s="95"/>
      <c r="BQ106" s="117"/>
      <c r="BS106" s="57" t="str">
        <f t="shared" si="504"/>
        <v/>
      </c>
      <c r="BT106" s="57" t="str">
        <f t="shared" si="505"/>
        <v/>
      </c>
      <c r="BU106" s="57" t="str">
        <f t="shared" si="506"/>
        <v/>
      </c>
      <c r="BV106" s="57" t="str">
        <f t="shared" si="507"/>
        <v/>
      </c>
      <c r="BW106" s="57" t="str">
        <f t="shared" si="508"/>
        <v/>
      </c>
      <c r="BX106" s="57" t="str">
        <f t="shared" si="509"/>
        <v/>
      </c>
      <c r="CA106" s="39"/>
      <c r="CB106" s="58" t="str">
        <f t="shared" si="636"/>
        <v>ACC</v>
      </c>
      <c r="CC106" s="90" t="str">
        <f t="shared" si="637"/>
        <v>Chest Supported Row</v>
      </c>
      <c r="CD106" s="86" t="str">
        <f t="shared" si="574"/>
        <v/>
      </c>
      <c r="CE106" s="78" t="str">
        <f t="shared" si="575"/>
        <v/>
      </c>
      <c r="CF106" s="79" t="str">
        <f t="shared" si="576"/>
        <v/>
      </c>
      <c r="CG106" s="78" t="str">
        <f>IFERROR(IF(CB106="ACC"," ",IF('MAXES+CHART'!$D$16="lbs",MROUND(IF(CB106="SQUAT",'MAXES+CHART'!$D$17*CF106, IF(CB106="BENCH",'MAXES+CHART'!$D$18*CF106, IF(CB106="DEADLIFT",'MAXES+CHART'!$D$19*CF106,))),5),MROUND(IF(CB106="SQUAT",'MAXES+CHART'!$D$17*CF106, IF(CB106="BENCH",'MAXES+CHART'!$D$18*CF106, IF(CB106="DEADLIFT",'MAXES+CHART'!$D$19*CF106,))),2.5))),"")</f>
        <v xml:space="preserve"> </v>
      </c>
      <c r="CI106" s="95"/>
      <c r="CK106" s="117"/>
      <c r="CM106" s="57" t="str">
        <f t="shared" si="510"/>
        <v/>
      </c>
      <c r="CN106" s="57" t="str">
        <f t="shared" si="511"/>
        <v/>
      </c>
      <c r="CO106" s="57" t="str">
        <f t="shared" si="512"/>
        <v/>
      </c>
      <c r="CP106" s="57" t="str">
        <f t="shared" si="513"/>
        <v/>
      </c>
      <c r="CQ106" s="57" t="str">
        <f t="shared" si="514"/>
        <v/>
      </c>
      <c r="CR106" s="57" t="str">
        <f t="shared" si="515"/>
        <v/>
      </c>
      <c r="CS106" s="39"/>
      <c r="CT106" s="58" t="str">
        <f t="shared" si="638"/>
        <v>ACC</v>
      </c>
      <c r="CU106" s="90" t="str">
        <f t="shared" si="639"/>
        <v>Chest Supported Row</v>
      </c>
      <c r="CV106" s="86" t="str">
        <f t="shared" si="458"/>
        <v/>
      </c>
      <c r="CW106" s="78" t="str">
        <f t="shared" si="459"/>
        <v/>
      </c>
      <c r="CX106" s="79" t="str">
        <f t="shared" si="460"/>
        <v/>
      </c>
      <c r="CY106" s="78" t="str">
        <f>IFERROR(IF(CT106="ACC"," ",IF('MAXES+CHART'!$D$16="lbs",MROUND(IF(CT106="SQUAT",'MAXES+CHART'!$D$17*CX106, IF(CT106="BENCH",'MAXES+CHART'!$D$18*CX106, IF(CT106="DEADLIFT",'MAXES+CHART'!$D$19*CX106,))),5),MROUND(IF(CT106="SQUAT",'MAXES+CHART'!$D$17*CX106, IF(CT106="BENCH",'MAXES+CHART'!$D$18*CX106, IF(CT106="DEADLIFT",'MAXES+CHART'!$D$19*CX106,))),2.5))),"")</f>
        <v xml:space="preserve"> </v>
      </c>
      <c r="DA106" s="95"/>
      <c r="DC106" s="117"/>
      <c r="DE106" s="57" t="str">
        <f t="shared" si="516"/>
        <v/>
      </c>
      <c r="DF106" s="57" t="str">
        <f t="shared" si="517"/>
        <v/>
      </c>
      <c r="DG106" s="57" t="str">
        <f t="shared" si="518"/>
        <v/>
      </c>
      <c r="DH106" s="57" t="str">
        <f t="shared" si="519"/>
        <v/>
      </c>
      <c r="DI106" s="57" t="str">
        <f t="shared" si="520"/>
        <v/>
      </c>
      <c r="DJ106" s="57" t="str">
        <f t="shared" si="521"/>
        <v/>
      </c>
      <c r="DL106" s="39"/>
      <c r="DM106" s="58" t="str">
        <f t="shared" si="640"/>
        <v>ACC</v>
      </c>
      <c r="DN106" s="90" t="str">
        <f t="shared" si="641"/>
        <v>Chest Supported Row</v>
      </c>
      <c r="DO106" s="86" t="str">
        <f t="shared" si="463"/>
        <v/>
      </c>
      <c r="DP106" s="78" t="str">
        <f t="shared" si="464"/>
        <v/>
      </c>
      <c r="DQ106" s="79" t="str">
        <f t="shared" si="465"/>
        <v/>
      </c>
      <c r="DR106" s="78" t="str">
        <f>IFERROR(IF(DM106="ACC"," ",IF('MAXES+CHART'!$D$16="lbs",MROUND(IF(DM106="SQUAT",'MAXES+CHART'!$D$17*DQ106, IF(DM106="BENCH",'MAXES+CHART'!$D$18*DQ106, IF(DM106="DEADLIFT",'MAXES+CHART'!$D$19*DQ106,))),5),MROUND(IF(DM106="SQUAT",'MAXES+CHART'!$D$17*DQ106, IF(DM106="BENCH",'MAXES+CHART'!$D$18*DQ106, IF(DM106="DEADLIFT",'MAXES+CHART'!$D$19*DQ106,))),2.5))),"")</f>
        <v xml:space="preserve"> </v>
      </c>
      <c r="DT106" s="95"/>
      <c r="DV106" s="117"/>
      <c r="DX106" s="57" t="str">
        <f t="shared" si="522"/>
        <v/>
      </c>
      <c r="DY106" s="57" t="str">
        <f t="shared" si="523"/>
        <v/>
      </c>
      <c r="DZ106" s="57" t="str">
        <f t="shared" si="524"/>
        <v/>
      </c>
      <c r="EA106" s="57" t="str">
        <f t="shared" si="525"/>
        <v/>
      </c>
      <c r="EB106" s="57" t="str">
        <f t="shared" si="526"/>
        <v/>
      </c>
      <c r="EC106" s="57" t="str">
        <f t="shared" si="527"/>
        <v/>
      </c>
      <c r="EE106" s="39"/>
      <c r="EF106" s="58" t="str">
        <f t="shared" si="642"/>
        <v>ACC</v>
      </c>
      <c r="EG106" s="90" t="str">
        <f t="shared" si="643"/>
        <v>Chest Supported Row</v>
      </c>
      <c r="EH106" s="86" t="str">
        <f t="shared" si="468"/>
        <v/>
      </c>
      <c r="EI106" s="78" t="str">
        <f t="shared" si="469"/>
        <v/>
      </c>
      <c r="EJ106" s="79" t="str">
        <f t="shared" si="470"/>
        <v/>
      </c>
      <c r="EK106" s="78" t="str">
        <f>IFERROR(IF(EF106="ACC"," ",IF('MAXES+CHART'!$D$16="lbs",MROUND(IF(EF106="SQUAT",'MAXES+CHART'!$D$17*EJ106, IF(EF106="BENCH",'MAXES+CHART'!$D$18*EJ106, IF(EF106="DEADLIFT",'MAXES+CHART'!$D$19*EJ106,))),5),MROUND(IF(EF106="SQUAT",'MAXES+CHART'!$D$17*EJ106, IF(EF106="BENCH",'MAXES+CHART'!$D$18*EJ106, IF(EF106="DEADLIFT",'MAXES+CHART'!$D$19*EJ106,))),2.5))),"")</f>
        <v xml:space="preserve"> </v>
      </c>
      <c r="EM106" s="95"/>
      <c r="EO106" s="117"/>
      <c r="EQ106" s="57" t="str">
        <f t="shared" si="528"/>
        <v/>
      </c>
      <c r="ER106" s="57" t="str">
        <f t="shared" si="529"/>
        <v/>
      </c>
      <c r="ES106" s="57" t="str">
        <f t="shared" si="530"/>
        <v/>
      </c>
      <c r="ET106" s="57" t="str">
        <f t="shared" si="531"/>
        <v/>
      </c>
      <c r="EU106" s="57" t="str">
        <f t="shared" si="532"/>
        <v/>
      </c>
      <c r="EV106" s="57" t="str">
        <f t="shared" si="533"/>
        <v/>
      </c>
      <c r="EY106" s="39"/>
      <c r="EZ106" s="58" t="str">
        <f t="shared" si="644"/>
        <v>ACC</v>
      </c>
      <c r="FA106" s="90" t="str">
        <f t="shared" si="645"/>
        <v>Chest Supported Row</v>
      </c>
      <c r="FB106" s="86" t="str">
        <f t="shared" si="585"/>
        <v/>
      </c>
      <c r="FC106" s="78" t="str">
        <f t="shared" si="586"/>
        <v/>
      </c>
      <c r="FD106" s="79" t="str">
        <f t="shared" si="587"/>
        <v/>
      </c>
      <c r="FE106" s="78" t="str">
        <f>IFERROR(IF(EZ106="ACC"," ",IF('MAXES+CHART'!$D$16="lbs",MROUND(IF(EZ106="SQUAT",'MAXES+CHART'!$D$17*FD106, IF(EZ106="BENCH",'MAXES+CHART'!$D$18*FD106, IF(EZ106="DEADLIFT",'MAXES+CHART'!$D$19*FD106,))),5),MROUND(IF(EZ106="SQUAT",'MAXES+CHART'!$D$17*FD106, IF(EZ106="BENCH",'MAXES+CHART'!$D$18*FD106, IF(EZ106="DEADLIFT",'MAXES+CHART'!$D$19*FD106,))),2.5))),"")</f>
        <v xml:space="preserve"> </v>
      </c>
      <c r="FG106" s="124"/>
      <c r="FI106" s="117"/>
      <c r="FK106" s="57" t="str">
        <f t="shared" si="534"/>
        <v/>
      </c>
      <c r="FL106" s="57" t="str">
        <f t="shared" si="535"/>
        <v/>
      </c>
      <c r="FM106" s="57" t="str">
        <f t="shared" si="536"/>
        <v/>
      </c>
      <c r="FN106" s="57" t="str">
        <f t="shared" si="537"/>
        <v/>
      </c>
      <c r="FO106" s="57" t="str">
        <f t="shared" si="538"/>
        <v/>
      </c>
      <c r="FP106" s="57" t="str">
        <f t="shared" si="539"/>
        <v/>
      </c>
      <c r="FQ106" s="39"/>
      <c r="FR106" s="58" t="str">
        <f t="shared" si="646"/>
        <v>ACC</v>
      </c>
      <c r="FS106" s="90" t="str">
        <f t="shared" si="647"/>
        <v>Chest Supported Row</v>
      </c>
      <c r="FT106" s="86" t="str">
        <f t="shared" si="473"/>
        <v/>
      </c>
      <c r="FU106" s="78" t="str">
        <f t="shared" si="474"/>
        <v/>
      </c>
      <c r="FV106" s="79" t="str">
        <f t="shared" si="475"/>
        <v/>
      </c>
      <c r="FW106" s="78" t="str">
        <f>IFERROR(IF(FR106="ACC"," ",IF('MAXES+CHART'!$D$16="lbs",MROUND(IF(FR106="SQUAT",'MAXES+CHART'!$D$17*FV106, IF(FR106="BENCH",'MAXES+CHART'!$D$18*FV106, IF(FR106="DEADLIFT",'MAXES+CHART'!$D$19*FV106,))),5),MROUND(IF(FR106="SQUAT",'MAXES+CHART'!$D$17*FV106, IF(FR106="BENCH",'MAXES+CHART'!$D$18*FV106, IF(FR106="DEADLIFT",'MAXES+CHART'!$D$19*FV106,))),2.5))),"")</f>
        <v xml:space="preserve"> </v>
      </c>
      <c r="FY106" s="95"/>
      <c r="GA106" s="117"/>
      <c r="GC106" s="57" t="str">
        <f t="shared" si="540"/>
        <v/>
      </c>
      <c r="GD106" s="57" t="str">
        <f t="shared" si="541"/>
        <v/>
      </c>
      <c r="GE106" s="57" t="str">
        <f t="shared" si="542"/>
        <v/>
      </c>
      <c r="GF106" s="57" t="str">
        <f t="shared" si="543"/>
        <v/>
      </c>
      <c r="GG106" s="57" t="str">
        <f t="shared" si="544"/>
        <v/>
      </c>
      <c r="GH106" s="57" t="str">
        <f t="shared" si="545"/>
        <v/>
      </c>
      <c r="GJ106" s="39"/>
      <c r="GK106" s="58" t="str">
        <f t="shared" si="648"/>
        <v>ACC</v>
      </c>
      <c r="GL106" s="90" t="str">
        <f t="shared" si="649"/>
        <v>Chest Supported Row</v>
      </c>
      <c r="GM106" s="86" t="str">
        <f t="shared" si="478"/>
        <v/>
      </c>
      <c r="GN106" s="78" t="str">
        <f t="shared" si="479"/>
        <v/>
      </c>
      <c r="GO106" s="79" t="str">
        <f t="shared" si="480"/>
        <v/>
      </c>
      <c r="GP106" s="78" t="str">
        <f>IFERROR(IF(GK106="ACC"," ",IF('MAXES+CHART'!$D$16="lbs",MROUND(IF(GK106="SQUAT",'MAXES+CHART'!$D$17*GO106, IF(GK106="BENCH",'MAXES+CHART'!$D$18*GO106, IF(GK106="DEADLIFT",'MAXES+CHART'!$D$19*GO106,))),5),MROUND(IF(GK106="SQUAT",'MAXES+CHART'!$D$17*GO106, IF(GK106="BENCH",'MAXES+CHART'!$D$18*GO106, IF(GK106="DEADLIFT",'MAXES+CHART'!$D$19*GO106,))),2.5))),"")</f>
        <v xml:space="preserve"> </v>
      </c>
      <c r="GR106" s="95"/>
      <c r="GT106" s="117"/>
      <c r="GV106" s="57" t="str">
        <f t="shared" si="546"/>
        <v/>
      </c>
      <c r="GW106" s="57" t="str">
        <f t="shared" si="547"/>
        <v/>
      </c>
      <c r="GX106" s="57" t="str">
        <f t="shared" si="548"/>
        <v/>
      </c>
      <c r="GY106" s="57" t="str">
        <f t="shared" si="549"/>
        <v/>
      </c>
      <c r="GZ106" s="57" t="str">
        <f t="shared" si="550"/>
        <v/>
      </c>
      <c r="HA106" s="57" t="str">
        <f t="shared" si="551"/>
        <v/>
      </c>
      <c r="HC106" s="39"/>
      <c r="HD106" s="58" t="str">
        <f t="shared" si="650"/>
        <v>ACC</v>
      </c>
      <c r="HE106" s="90" t="str">
        <f t="shared" si="651"/>
        <v>Chest Supported Row</v>
      </c>
      <c r="HF106" s="86" t="str">
        <f t="shared" si="483"/>
        <v/>
      </c>
      <c r="HG106" s="78" t="str">
        <f t="shared" si="484"/>
        <v/>
      </c>
      <c r="HH106" s="79" t="str">
        <f t="shared" si="485"/>
        <v/>
      </c>
      <c r="HI106" s="78" t="str">
        <f>IFERROR(IF(HD106="ACC"," ",IF('MAXES+CHART'!$D$16="lbs",MROUND(IF(HD106="SQUAT",'MAXES+CHART'!$D$17*HH106, IF(HD106="BENCH",'MAXES+CHART'!$D$18*HH106, IF(HD106="DEADLIFT",'MAXES+CHART'!$D$19*HH106,))),5),MROUND(IF(HD106="SQUAT",'MAXES+CHART'!$D$17*HH106, IF(HD106="BENCH",'MAXES+CHART'!$D$18*HH106, IF(HD106="DEADLIFT",'MAXES+CHART'!$D$19*HH106,))),2.5))),"")</f>
        <v xml:space="preserve"> </v>
      </c>
      <c r="HK106" s="95"/>
      <c r="HM106" s="117"/>
      <c r="HO106" s="57" t="str">
        <f t="shared" si="552"/>
        <v/>
      </c>
      <c r="HP106" s="57" t="str">
        <f t="shared" si="553"/>
        <v/>
      </c>
      <c r="HQ106" s="57" t="str">
        <f t="shared" si="554"/>
        <v/>
      </c>
      <c r="HR106" s="57" t="str">
        <f t="shared" si="555"/>
        <v/>
      </c>
      <c r="HS106" s="57" t="str">
        <f t="shared" si="556"/>
        <v/>
      </c>
      <c r="HT106" s="57" t="str">
        <f t="shared" si="557"/>
        <v/>
      </c>
    </row>
    <row r="107" spans="3:228" hidden="1" outlineLevel="2">
      <c r="C107" s="39"/>
      <c r="D107" s="58" t="str">
        <f t="shared" si="652"/>
        <v>ACC</v>
      </c>
      <c r="E107" s="91" t="str">
        <f t="shared" si="653"/>
        <v>Chest Supported Row</v>
      </c>
      <c r="F107" s="85"/>
      <c r="G107" s="76"/>
      <c r="H107" s="77"/>
      <c r="I107" s="76" t="str">
        <f>IF(D107="ACC"," ",IF('MAXES+CHART'!$D$16="lbs",MROUND(IF(D107="SQUAT",'MAXES+CHART'!$D$17*H107, IF(D107="BENCH",'MAXES+CHART'!$D$18*H107, IF(D107="DEADLIFT",'MAXES+CHART'!$D$19*H107,))),5),MROUND(IF(D107="SQUAT",'MAXES+CHART'!$D$17*H107, IF(D107="BENCH",'MAXES+CHART'!$D$18*H107, IF(D107="DEADLIFT",'MAXES+CHART'!$D$19*H107,))),2.5)))</f>
        <v xml:space="preserve"> </v>
      </c>
      <c r="K107" s="95"/>
      <c r="M107" s="119" t="str">
        <f ca="1">"e1RM: "&amp;IFERROR(MROUND(IF(H104="",  I103/VLOOKUP(K103,'MAXES+CHART'!$B$3:$N$11,G103+1,FALSE),  OFFSET(H103,MATCH(MAX(H104:H108),H104:H108,0),1)/VLOOKUP(OFFSET(H103,MATCH(MAX(H104:H108),H104:H108,0),3),'MAXES+CHART'!$B$3:$N$11,OFFSET(H103,MATCH(MAX(H104:H108),H104:H108,0),-1)+1,FALSE)),1),"")</f>
        <v xml:space="preserve">e1RM: </v>
      </c>
      <c r="O107" s="57" t="str">
        <f t="shared" si="486"/>
        <v/>
      </c>
      <c r="P107" s="57" t="str">
        <f t="shared" si="487"/>
        <v/>
      </c>
      <c r="Q107" s="57" t="str">
        <f t="shared" si="488"/>
        <v/>
      </c>
      <c r="R107" s="57" t="str">
        <f t="shared" si="489"/>
        <v/>
      </c>
      <c r="S107" s="57" t="str">
        <f t="shared" si="490"/>
        <v/>
      </c>
      <c r="T107" s="57" t="str">
        <f t="shared" si="491"/>
        <v/>
      </c>
      <c r="U107" s="39"/>
      <c r="V107" s="58" t="str">
        <f t="shared" si="654"/>
        <v>ACC</v>
      </c>
      <c r="W107" s="91" t="str">
        <f t="shared" si="631"/>
        <v>Chest Supported Row</v>
      </c>
      <c r="X107" s="85" t="str">
        <f t="shared" si="559"/>
        <v/>
      </c>
      <c r="Y107" s="76" t="str">
        <f t="shared" si="560"/>
        <v/>
      </c>
      <c r="Z107" s="77" t="str">
        <f t="shared" si="561"/>
        <v/>
      </c>
      <c r="AA107" s="76" t="str">
        <f>IFERROR(IF(V107="ACC"," ",IF('MAXES+CHART'!$D$16="lbs",MROUND(IF(V107="SQUAT",'MAXES+CHART'!$D$17*Z107, IF(V107="BENCH",'MAXES+CHART'!$D$18*Z107, IF(V107="DEADLIFT",'MAXES+CHART'!$D$19*Z107,))),5),MROUND(IF(V107="SQUAT",'MAXES+CHART'!$D$17*Z107, IF(V107="BENCH",'MAXES+CHART'!$D$18*Z107, IF(V107="DEADLIFT",'MAXES+CHART'!$D$19*Z107,))),2.5))),"")</f>
        <v xml:space="preserve"> </v>
      </c>
      <c r="AC107" s="95"/>
      <c r="AE107" s="119" t="str">
        <f ca="1">"e1RM: "&amp;IFERROR(MROUND(IF(Z104="",  AA103/VLOOKUP(AC103,'MAXES+CHART'!$B$3:$N$11,Y103+1,FALSE),  OFFSET(Z103,MATCH(MAX(Z104:Z108),Z104:Z108,0),1)/VLOOKUP(OFFSET(Z103,MATCH(MAX(Z104:Z108),Z104:Z108,0),3),'MAXES+CHART'!$B$3:$N$11,OFFSET(Z103,MATCH(MAX(Z104:Z108),Z104:Z108,0),-1)+1,FALSE)),1),"")</f>
        <v xml:space="preserve">e1RM: </v>
      </c>
      <c r="AG107" s="57" t="str">
        <f t="shared" si="492"/>
        <v/>
      </c>
      <c r="AH107" s="57" t="str">
        <f t="shared" si="493"/>
        <v/>
      </c>
      <c r="AI107" s="57" t="str">
        <f t="shared" si="494"/>
        <v/>
      </c>
      <c r="AJ107" s="57" t="str">
        <f t="shared" si="495"/>
        <v/>
      </c>
      <c r="AK107" s="57" t="str">
        <f t="shared" si="496"/>
        <v/>
      </c>
      <c r="AL107" s="57" t="str">
        <f t="shared" si="497"/>
        <v/>
      </c>
      <c r="AN107" s="39"/>
      <c r="AO107" s="58" t="str">
        <f t="shared" si="632"/>
        <v>ACC</v>
      </c>
      <c r="AP107" s="91" t="str">
        <f t="shared" si="633"/>
        <v>Chest Supported Row</v>
      </c>
      <c r="AQ107" s="85" t="str">
        <f t="shared" si="564"/>
        <v/>
      </c>
      <c r="AR107" s="76" t="str">
        <f t="shared" si="565"/>
        <v/>
      </c>
      <c r="AS107" s="77" t="str">
        <f t="shared" si="566"/>
        <v/>
      </c>
      <c r="AT107" s="76" t="str">
        <f>IFERROR(IF(AO107="ACC"," ",IF('MAXES+CHART'!$D$16="lbs",MROUND(IF(AO107="SQUAT",'MAXES+CHART'!$D$17*AS107, IF(AO107="BENCH",'MAXES+CHART'!$D$18*AS107, IF(AO107="DEADLIFT",'MAXES+CHART'!$D$19*AS107,))),5),MROUND(IF(AO107="SQUAT",'MAXES+CHART'!$D$17*AS107, IF(AO107="BENCH",'MAXES+CHART'!$D$18*AS107, IF(AO107="DEADLIFT",'MAXES+CHART'!$D$19*AS107,))),2.5))),"")</f>
        <v xml:space="preserve"> </v>
      </c>
      <c r="AV107" s="95"/>
      <c r="AX107" s="119" t="str">
        <f ca="1">"e1RM: "&amp;IFERROR(MROUND(IF(AS104="",  AT103/VLOOKUP(AV103,'MAXES+CHART'!$B$3:$N$11,AR103+1,FALSE),  OFFSET(AS103,MATCH(MAX(AS104:AS108),AS104:AS108,0),1)/VLOOKUP(OFFSET(AS103,MATCH(MAX(AS104:AS108),AS104:AS108,0),3),'MAXES+CHART'!$B$3:$N$11,OFFSET(AS103,MATCH(MAX(AS104:AS108),AS104:AS108,0),-1)+1,FALSE)),1),"")</f>
        <v xml:space="preserve">e1RM: </v>
      </c>
      <c r="AZ107" s="57" t="str">
        <f t="shared" si="498"/>
        <v/>
      </c>
      <c r="BA107" s="57" t="str">
        <f t="shared" si="499"/>
        <v/>
      </c>
      <c r="BB107" s="57" t="str">
        <f t="shared" si="500"/>
        <v/>
      </c>
      <c r="BC107" s="57" t="str">
        <f t="shared" si="501"/>
        <v/>
      </c>
      <c r="BD107" s="57" t="str">
        <f t="shared" si="502"/>
        <v/>
      </c>
      <c r="BE107" s="57" t="str">
        <f t="shared" si="503"/>
        <v/>
      </c>
      <c r="BG107" s="39"/>
      <c r="BH107" s="58" t="str">
        <f t="shared" si="634"/>
        <v>ACC</v>
      </c>
      <c r="BI107" s="91" t="str">
        <f t="shared" si="635"/>
        <v>Chest Supported Row</v>
      </c>
      <c r="BJ107" s="85" t="str">
        <f t="shared" si="569"/>
        <v/>
      </c>
      <c r="BK107" s="76" t="str">
        <f t="shared" si="570"/>
        <v/>
      </c>
      <c r="BL107" s="77" t="str">
        <f t="shared" si="571"/>
        <v/>
      </c>
      <c r="BM107" s="76" t="str">
        <f>IFERROR(IF(BH107="ACC"," ",IF('MAXES+CHART'!$D$16="lbs",MROUND(IF(BH107="SQUAT",'MAXES+CHART'!$D$17*BL107, IF(BH107="BENCH",'MAXES+CHART'!$D$18*BL107, IF(BH107="DEADLIFT",'MAXES+CHART'!$D$19*BL107,))),5),MROUND(IF(BH107="SQUAT",'MAXES+CHART'!$D$17*BL107, IF(BH107="BENCH",'MAXES+CHART'!$D$18*BL107, IF(BH107="DEADLIFT",'MAXES+CHART'!$D$19*BL107,))),2.5))),"")</f>
        <v xml:space="preserve"> </v>
      </c>
      <c r="BO107" s="95"/>
      <c r="BQ107" s="119" t="str">
        <f ca="1">"e1RM: "&amp;IFERROR(MROUND(IF(BL104="",  BM103/VLOOKUP(BO103,'MAXES+CHART'!$B$3:$N$11,BK103+1,FALSE),  OFFSET(BL103,MATCH(MAX(BL104:BL108),BL104:BL108,0),1)/VLOOKUP(OFFSET(BL103,MATCH(MAX(BL104:BL108),BL104:BL108,0),3),'MAXES+CHART'!$B$3:$N$11,OFFSET(BL103,MATCH(MAX(BL104:BL108),BL104:BL108,0),-1)+1,FALSE)),1),"")</f>
        <v xml:space="preserve">e1RM: </v>
      </c>
      <c r="BS107" s="57" t="str">
        <f t="shared" si="504"/>
        <v/>
      </c>
      <c r="BT107" s="57" t="str">
        <f t="shared" si="505"/>
        <v/>
      </c>
      <c r="BU107" s="57" t="str">
        <f t="shared" si="506"/>
        <v/>
      </c>
      <c r="BV107" s="57" t="str">
        <f t="shared" si="507"/>
        <v/>
      </c>
      <c r="BW107" s="57" t="str">
        <f t="shared" si="508"/>
        <v/>
      </c>
      <c r="BX107" s="57" t="str">
        <f t="shared" si="509"/>
        <v/>
      </c>
      <c r="CA107" s="39"/>
      <c r="CB107" s="58" t="str">
        <f t="shared" si="636"/>
        <v>ACC</v>
      </c>
      <c r="CC107" s="91" t="str">
        <f t="shared" si="637"/>
        <v>Chest Supported Row</v>
      </c>
      <c r="CD107" s="85" t="str">
        <f t="shared" si="574"/>
        <v/>
      </c>
      <c r="CE107" s="76" t="str">
        <f t="shared" si="575"/>
        <v/>
      </c>
      <c r="CF107" s="77" t="str">
        <f t="shared" si="576"/>
        <v/>
      </c>
      <c r="CG107" s="76" t="str">
        <f>IFERROR(IF(CB107="ACC"," ",IF('MAXES+CHART'!$D$16="lbs",MROUND(IF(CB107="SQUAT",'MAXES+CHART'!$D$17*CF107, IF(CB107="BENCH",'MAXES+CHART'!$D$18*CF107, IF(CB107="DEADLIFT",'MAXES+CHART'!$D$19*CF107,))),5),MROUND(IF(CB107="SQUAT",'MAXES+CHART'!$D$17*CF107, IF(CB107="BENCH",'MAXES+CHART'!$D$18*CF107, IF(CB107="DEADLIFT",'MAXES+CHART'!$D$19*CF107,))),2.5))),"")</f>
        <v xml:space="preserve"> </v>
      </c>
      <c r="CI107" s="95"/>
      <c r="CK107" s="119" t="str">
        <f ca="1">"e1RM: "&amp;IFERROR(MROUND(IF(CF104="",  CG103/VLOOKUP(CI103,'MAXES+CHART'!$B$3:$N$11,CE103+1,FALSE),  OFFSET(CF103,MATCH(MAX(CF104:CF108),CF104:CF108,0),1)/VLOOKUP(OFFSET(CF103,MATCH(MAX(CF104:CF108),CF104:CF108,0),3),'MAXES+CHART'!$B$3:$N$11,OFFSET(CF103,MATCH(MAX(CF104:CF108),CF104:CF108,0),-1)+1,FALSE)),1),"")</f>
        <v xml:space="preserve">e1RM: </v>
      </c>
      <c r="CM107" s="57" t="str">
        <f t="shared" si="510"/>
        <v/>
      </c>
      <c r="CN107" s="57" t="str">
        <f t="shared" si="511"/>
        <v/>
      </c>
      <c r="CO107" s="57" t="str">
        <f t="shared" si="512"/>
        <v/>
      </c>
      <c r="CP107" s="57" t="str">
        <f t="shared" si="513"/>
        <v/>
      </c>
      <c r="CQ107" s="57" t="str">
        <f t="shared" si="514"/>
        <v/>
      </c>
      <c r="CR107" s="57" t="str">
        <f t="shared" si="515"/>
        <v/>
      </c>
      <c r="CS107" s="39"/>
      <c r="CT107" s="58" t="str">
        <f t="shared" si="638"/>
        <v>ACC</v>
      </c>
      <c r="CU107" s="91" t="str">
        <f t="shared" si="639"/>
        <v>Chest Supported Row</v>
      </c>
      <c r="CV107" s="85" t="str">
        <f t="shared" si="458"/>
        <v/>
      </c>
      <c r="CW107" s="76" t="str">
        <f t="shared" si="459"/>
        <v/>
      </c>
      <c r="CX107" s="77" t="str">
        <f t="shared" si="460"/>
        <v/>
      </c>
      <c r="CY107" s="76" t="str">
        <f>IFERROR(IF(CT107="ACC"," ",IF('MAXES+CHART'!$D$16="lbs",MROUND(IF(CT107="SQUAT",'MAXES+CHART'!$D$17*CX107, IF(CT107="BENCH",'MAXES+CHART'!$D$18*CX107, IF(CT107="DEADLIFT",'MAXES+CHART'!$D$19*CX107,))),5),MROUND(IF(CT107="SQUAT",'MAXES+CHART'!$D$17*CX107, IF(CT107="BENCH",'MAXES+CHART'!$D$18*CX107, IF(CT107="DEADLIFT",'MAXES+CHART'!$D$19*CX107,))),2.5))),"")</f>
        <v xml:space="preserve"> </v>
      </c>
      <c r="DA107" s="95"/>
      <c r="DC107" s="119" t="str">
        <f ca="1">"e1RM: "&amp;IFERROR(MROUND(IF(CX104="",  CY103/VLOOKUP(DA103,'MAXES+CHART'!$B$3:$N$11,CW103+1,FALSE),  OFFSET(CX103,MATCH(MAX(CX104:CX108),CX104:CX108,0),1)/VLOOKUP(OFFSET(CX103,MATCH(MAX(CX104:CX108),CX104:CX108,0),3),'MAXES+CHART'!$B$3:$N$11,OFFSET(CX103,MATCH(MAX(CX104:CX108),CX104:CX108,0),-1)+1,FALSE)),1),"")</f>
        <v xml:space="preserve">e1RM: </v>
      </c>
      <c r="DE107" s="57" t="str">
        <f t="shared" si="516"/>
        <v/>
      </c>
      <c r="DF107" s="57" t="str">
        <f t="shared" si="517"/>
        <v/>
      </c>
      <c r="DG107" s="57" t="str">
        <f t="shared" si="518"/>
        <v/>
      </c>
      <c r="DH107" s="57" t="str">
        <f t="shared" si="519"/>
        <v/>
      </c>
      <c r="DI107" s="57" t="str">
        <f t="shared" si="520"/>
        <v/>
      </c>
      <c r="DJ107" s="57" t="str">
        <f t="shared" si="521"/>
        <v/>
      </c>
      <c r="DL107" s="39"/>
      <c r="DM107" s="58" t="str">
        <f t="shared" si="640"/>
        <v>ACC</v>
      </c>
      <c r="DN107" s="91" t="str">
        <f t="shared" si="641"/>
        <v>Chest Supported Row</v>
      </c>
      <c r="DO107" s="85" t="str">
        <f t="shared" si="463"/>
        <v/>
      </c>
      <c r="DP107" s="76" t="str">
        <f t="shared" si="464"/>
        <v/>
      </c>
      <c r="DQ107" s="77" t="str">
        <f t="shared" si="465"/>
        <v/>
      </c>
      <c r="DR107" s="76" t="str">
        <f>IFERROR(IF(DM107="ACC"," ",IF('MAXES+CHART'!$D$16="lbs",MROUND(IF(DM107="SQUAT",'MAXES+CHART'!$D$17*DQ107, IF(DM107="BENCH",'MAXES+CHART'!$D$18*DQ107, IF(DM107="DEADLIFT",'MAXES+CHART'!$D$19*DQ107,))),5),MROUND(IF(DM107="SQUAT",'MAXES+CHART'!$D$17*DQ107, IF(DM107="BENCH",'MAXES+CHART'!$D$18*DQ107, IF(DM107="DEADLIFT",'MAXES+CHART'!$D$19*DQ107,))),2.5))),"")</f>
        <v xml:space="preserve"> </v>
      </c>
      <c r="DT107" s="95"/>
      <c r="DV107" s="119" t="str">
        <f ca="1">"e1RM: "&amp;IFERROR(MROUND(IF(DQ104="",  DR103/VLOOKUP(DT103,'MAXES+CHART'!$B$3:$N$11,DP103+1,FALSE),  OFFSET(DQ103,MATCH(MAX(DQ104:DQ108),DQ104:DQ108,0),1)/VLOOKUP(OFFSET(DQ103,MATCH(MAX(DQ104:DQ108),DQ104:DQ108,0),3),'MAXES+CHART'!$B$3:$N$11,OFFSET(DQ103,MATCH(MAX(DQ104:DQ108),DQ104:DQ108,0),-1)+1,FALSE)),1),"")</f>
        <v xml:space="preserve">e1RM: </v>
      </c>
      <c r="DX107" s="57" t="str">
        <f t="shared" si="522"/>
        <v/>
      </c>
      <c r="DY107" s="57" t="str">
        <f t="shared" si="523"/>
        <v/>
      </c>
      <c r="DZ107" s="57" t="str">
        <f t="shared" si="524"/>
        <v/>
      </c>
      <c r="EA107" s="57" t="str">
        <f t="shared" si="525"/>
        <v/>
      </c>
      <c r="EB107" s="57" t="str">
        <f t="shared" si="526"/>
        <v/>
      </c>
      <c r="EC107" s="57" t="str">
        <f t="shared" si="527"/>
        <v/>
      </c>
      <c r="EE107" s="39"/>
      <c r="EF107" s="58" t="str">
        <f t="shared" si="642"/>
        <v>ACC</v>
      </c>
      <c r="EG107" s="91" t="str">
        <f t="shared" si="643"/>
        <v>Chest Supported Row</v>
      </c>
      <c r="EH107" s="85" t="str">
        <f t="shared" si="468"/>
        <v/>
      </c>
      <c r="EI107" s="76" t="str">
        <f t="shared" si="469"/>
        <v/>
      </c>
      <c r="EJ107" s="77" t="str">
        <f t="shared" si="470"/>
        <v/>
      </c>
      <c r="EK107" s="76" t="str">
        <f>IFERROR(IF(EF107="ACC"," ",IF('MAXES+CHART'!$D$16="lbs",MROUND(IF(EF107="SQUAT",'MAXES+CHART'!$D$17*EJ107, IF(EF107="BENCH",'MAXES+CHART'!$D$18*EJ107, IF(EF107="DEADLIFT",'MAXES+CHART'!$D$19*EJ107,))),5),MROUND(IF(EF107="SQUAT",'MAXES+CHART'!$D$17*EJ107, IF(EF107="BENCH",'MAXES+CHART'!$D$18*EJ107, IF(EF107="DEADLIFT",'MAXES+CHART'!$D$19*EJ107,))),2.5))),"")</f>
        <v xml:space="preserve"> </v>
      </c>
      <c r="EM107" s="95"/>
      <c r="EO107" s="119" t="str">
        <f ca="1">"e1RM: "&amp;IFERROR(MROUND(IF(EJ104="",  EK103/VLOOKUP(EM103,'MAXES+CHART'!$B$3:$N$11,EI103+1,FALSE),  OFFSET(EJ103,MATCH(MAX(EJ104:EJ108),EJ104:EJ108,0),1)/VLOOKUP(OFFSET(EJ103,MATCH(MAX(EJ104:EJ108),EJ104:EJ108,0),3),'MAXES+CHART'!$B$3:$N$11,OFFSET(EJ103,MATCH(MAX(EJ104:EJ108),EJ104:EJ108,0),-1)+1,FALSE)),1),"")</f>
        <v xml:space="preserve">e1RM: </v>
      </c>
      <c r="EQ107" s="57" t="str">
        <f t="shared" si="528"/>
        <v/>
      </c>
      <c r="ER107" s="57" t="str">
        <f t="shared" si="529"/>
        <v/>
      </c>
      <c r="ES107" s="57" t="str">
        <f t="shared" si="530"/>
        <v/>
      </c>
      <c r="ET107" s="57" t="str">
        <f t="shared" si="531"/>
        <v/>
      </c>
      <c r="EU107" s="57" t="str">
        <f t="shared" si="532"/>
        <v/>
      </c>
      <c r="EV107" s="57" t="str">
        <f t="shared" si="533"/>
        <v/>
      </c>
      <c r="EY107" s="39"/>
      <c r="EZ107" s="58" t="str">
        <f t="shared" si="644"/>
        <v>ACC</v>
      </c>
      <c r="FA107" s="91" t="str">
        <f t="shared" si="645"/>
        <v>Chest Supported Row</v>
      </c>
      <c r="FB107" s="85" t="str">
        <f t="shared" si="585"/>
        <v/>
      </c>
      <c r="FC107" s="76" t="str">
        <f t="shared" si="586"/>
        <v/>
      </c>
      <c r="FD107" s="77" t="str">
        <f t="shared" si="587"/>
        <v/>
      </c>
      <c r="FE107" s="76" t="str">
        <f>IFERROR(IF(EZ107="ACC"," ",IF('MAXES+CHART'!$D$16="lbs",MROUND(IF(EZ107="SQUAT",'MAXES+CHART'!$D$17*FD107, IF(EZ107="BENCH",'MAXES+CHART'!$D$18*FD107, IF(EZ107="DEADLIFT",'MAXES+CHART'!$D$19*FD107,))),5),MROUND(IF(EZ107="SQUAT",'MAXES+CHART'!$D$17*FD107, IF(EZ107="BENCH",'MAXES+CHART'!$D$18*FD107, IF(EZ107="DEADLIFT",'MAXES+CHART'!$D$19*FD107,))),2.5))),"")</f>
        <v xml:space="preserve"> </v>
      </c>
      <c r="FG107" s="124"/>
      <c r="FI107" s="119" t="str">
        <f ca="1">"e1RM: "&amp;IFERROR(MROUND(IF(FD104="",  FE103/VLOOKUP(FG103,'MAXES+CHART'!$B$3:$N$11,FC103+1,FALSE),  OFFSET(FD103,MATCH(MAX(FD104:FD108),FD104:FD108,0),1)/VLOOKUP(OFFSET(FD103,MATCH(MAX(FD104:FD108),FD104:FD108,0),3),'MAXES+CHART'!$B$3:$N$11,OFFSET(FD103,MATCH(MAX(FD104:FD108),FD104:FD108,0),-1)+1,FALSE)),1),"")</f>
        <v xml:space="preserve">e1RM: </v>
      </c>
      <c r="FK107" s="57" t="str">
        <f t="shared" si="534"/>
        <v/>
      </c>
      <c r="FL107" s="57" t="str">
        <f t="shared" si="535"/>
        <v/>
      </c>
      <c r="FM107" s="57" t="str">
        <f t="shared" si="536"/>
        <v/>
      </c>
      <c r="FN107" s="57" t="str">
        <f t="shared" si="537"/>
        <v/>
      </c>
      <c r="FO107" s="57" t="str">
        <f t="shared" si="538"/>
        <v/>
      </c>
      <c r="FP107" s="57" t="str">
        <f t="shared" si="539"/>
        <v/>
      </c>
      <c r="FQ107" s="39"/>
      <c r="FR107" s="58" t="str">
        <f t="shared" si="646"/>
        <v>ACC</v>
      </c>
      <c r="FS107" s="91" t="str">
        <f t="shared" si="647"/>
        <v>Chest Supported Row</v>
      </c>
      <c r="FT107" s="85" t="str">
        <f t="shared" si="473"/>
        <v/>
      </c>
      <c r="FU107" s="76" t="str">
        <f t="shared" si="474"/>
        <v/>
      </c>
      <c r="FV107" s="77" t="str">
        <f t="shared" si="475"/>
        <v/>
      </c>
      <c r="FW107" s="76" t="str">
        <f>IFERROR(IF(FR107="ACC"," ",IF('MAXES+CHART'!$D$16="lbs",MROUND(IF(FR107="SQUAT",'MAXES+CHART'!$D$17*FV107, IF(FR107="BENCH",'MAXES+CHART'!$D$18*FV107, IF(FR107="DEADLIFT",'MAXES+CHART'!$D$19*FV107,))),5),MROUND(IF(FR107="SQUAT",'MAXES+CHART'!$D$17*FV107, IF(FR107="BENCH",'MAXES+CHART'!$D$18*FV107, IF(FR107="DEADLIFT",'MAXES+CHART'!$D$19*FV107,))),2.5))),"")</f>
        <v xml:space="preserve"> </v>
      </c>
      <c r="FY107" s="95"/>
      <c r="GA107" s="119" t="str">
        <f ca="1">"e1RM: "&amp;IFERROR(MROUND(IF(FV104="",  FW103/VLOOKUP(FY103,'MAXES+CHART'!$B$3:$N$11,FU103+1,FALSE),  OFFSET(FV103,MATCH(MAX(FV104:FV108),FV104:FV108,0),1)/VLOOKUP(OFFSET(FV103,MATCH(MAX(FV104:FV108),FV104:FV108,0),3),'MAXES+CHART'!$B$3:$N$11,OFFSET(FV103,MATCH(MAX(FV104:FV108),FV104:FV108,0),-1)+1,FALSE)),1),"")</f>
        <v xml:space="preserve">e1RM: </v>
      </c>
      <c r="GC107" s="57" t="str">
        <f t="shared" si="540"/>
        <v/>
      </c>
      <c r="GD107" s="57" t="str">
        <f t="shared" si="541"/>
        <v/>
      </c>
      <c r="GE107" s="57" t="str">
        <f t="shared" si="542"/>
        <v/>
      </c>
      <c r="GF107" s="57" t="str">
        <f t="shared" si="543"/>
        <v/>
      </c>
      <c r="GG107" s="57" t="str">
        <f t="shared" si="544"/>
        <v/>
      </c>
      <c r="GH107" s="57" t="str">
        <f t="shared" si="545"/>
        <v/>
      </c>
      <c r="GJ107" s="39"/>
      <c r="GK107" s="58" t="str">
        <f t="shared" si="648"/>
        <v>ACC</v>
      </c>
      <c r="GL107" s="91" t="str">
        <f t="shared" si="649"/>
        <v>Chest Supported Row</v>
      </c>
      <c r="GM107" s="85" t="str">
        <f t="shared" si="478"/>
        <v/>
      </c>
      <c r="GN107" s="76" t="str">
        <f t="shared" si="479"/>
        <v/>
      </c>
      <c r="GO107" s="77" t="str">
        <f t="shared" si="480"/>
        <v/>
      </c>
      <c r="GP107" s="76" t="str">
        <f>IFERROR(IF(GK107="ACC"," ",IF('MAXES+CHART'!$D$16="lbs",MROUND(IF(GK107="SQUAT",'MAXES+CHART'!$D$17*GO107, IF(GK107="BENCH",'MAXES+CHART'!$D$18*GO107, IF(GK107="DEADLIFT",'MAXES+CHART'!$D$19*GO107,))),5),MROUND(IF(GK107="SQUAT",'MAXES+CHART'!$D$17*GO107, IF(GK107="BENCH",'MAXES+CHART'!$D$18*GO107, IF(GK107="DEADLIFT",'MAXES+CHART'!$D$19*GO107,))),2.5))),"")</f>
        <v xml:space="preserve"> </v>
      </c>
      <c r="GR107" s="95"/>
      <c r="GT107" s="119" t="str">
        <f ca="1">"e1RM: "&amp;IFERROR(MROUND(IF(GO104="",  GP103/VLOOKUP(GR103,'MAXES+CHART'!$B$3:$N$11,GN103+1,FALSE),  OFFSET(GO103,MATCH(MAX(GO104:GO108),GO104:GO108,0),1)/VLOOKUP(OFFSET(GO103,MATCH(MAX(GO104:GO108),GO104:GO108,0),3),'MAXES+CHART'!$B$3:$N$11,OFFSET(GO103,MATCH(MAX(GO104:GO108),GO104:GO108,0),-1)+1,FALSE)),1),"")</f>
        <v xml:space="preserve">e1RM: </v>
      </c>
      <c r="GV107" s="57" t="str">
        <f t="shared" si="546"/>
        <v/>
      </c>
      <c r="GW107" s="57" t="str">
        <f t="shared" si="547"/>
        <v/>
      </c>
      <c r="GX107" s="57" t="str">
        <f t="shared" si="548"/>
        <v/>
      </c>
      <c r="GY107" s="57" t="str">
        <f t="shared" si="549"/>
        <v/>
      </c>
      <c r="GZ107" s="57" t="str">
        <f t="shared" si="550"/>
        <v/>
      </c>
      <c r="HA107" s="57" t="str">
        <f t="shared" si="551"/>
        <v/>
      </c>
      <c r="HC107" s="39"/>
      <c r="HD107" s="58" t="str">
        <f t="shared" si="650"/>
        <v>ACC</v>
      </c>
      <c r="HE107" s="91" t="str">
        <f t="shared" si="651"/>
        <v>Chest Supported Row</v>
      </c>
      <c r="HF107" s="85" t="str">
        <f t="shared" si="483"/>
        <v/>
      </c>
      <c r="HG107" s="76" t="str">
        <f t="shared" si="484"/>
        <v/>
      </c>
      <c r="HH107" s="77" t="str">
        <f t="shared" si="485"/>
        <v/>
      </c>
      <c r="HI107" s="76" t="str">
        <f>IFERROR(IF(HD107="ACC"," ",IF('MAXES+CHART'!$D$16="lbs",MROUND(IF(HD107="SQUAT",'MAXES+CHART'!$D$17*HH107, IF(HD107="BENCH",'MAXES+CHART'!$D$18*HH107, IF(HD107="DEADLIFT",'MAXES+CHART'!$D$19*HH107,))),5),MROUND(IF(HD107="SQUAT",'MAXES+CHART'!$D$17*HH107, IF(HD107="BENCH",'MAXES+CHART'!$D$18*HH107, IF(HD107="DEADLIFT",'MAXES+CHART'!$D$19*HH107,))),2.5))),"")</f>
        <v xml:space="preserve"> </v>
      </c>
      <c r="HK107" s="95"/>
      <c r="HM107" s="119" t="str">
        <f ca="1">"e1RM: "&amp;IFERROR(MROUND(IF(HH104="",  HI103/VLOOKUP(HK103,'MAXES+CHART'!$B$3:$N$11,HG103+1,FALSE),  OFFSET(HH103,MATCH(MAX(HH104:HH108),HH104:HH108,0),1)/VLOOKUP(OFFSET(HH103,MATCH(MAX(HH104:HH108),HH104:HH108,0),3),'MAXES+CHART'!$B$3:$N$11,OFFSET(HH103,MATCH(MAX(HH104:HH108),HH104:HH108,0),-1)+1,FALSE)),1),"")</f>
        <v xml:space="preserve">e1RM: </v>
      </c>
      <c r="HO107" s="57" t="str">
        <f t="shared" si="552"/>
        <v/>
      </c>
      <c r="HP107" s="57" t="str">
        <f t="shared" si="553"/>
        <v/>
      </c>
      <c r="HQ107" s="57" t="str">
        <f t="shared" si="554"/>
        <v/>
      </c>
      <c r="HR107" s="57" t="str">
        <f t="shared" si="555"/>
        <v/>
      </c>
      <c r="HS107" s="57" t="str">
        <f t="shared" si="556"/>
        <v/>
      </c>
      <c r="HT107" s="57" t="str">
        <f t="shared" si="557"/>
        <v/>
      </c>
    </row>
    <row r="108" spans="3:228" hidden="1" outlineLevel="2">
      <c r="C108" s="39"/>
      <c r="D108" s="58" t="str">
        <f t="shared" si="652"/>
        <v>ACC</v>
      </c>
      <c r="E108" s="90" t="str">
        <f t="shared" si="653"/>
        <v>Chest Supported Row</v>
      </c>
      <c r="F108" s="86"/>
      <c r="G108" s="78"/>
      <c r="H108" s="79"/>
      <c r="I108" s="78" t="str">
        <f>IF(D108="ACC"," ",IF('MAXES+CHART'!$D$16="lbs",MROUND(IF(D108="SQUAT",'MAXES+CHART'!$D$17*H108, IF(D108="BENCH",'MAXES+CHART'!$D$18*H108, IF(D108="DEADLIFT",'MAXES+CHART'!$D$19*H108,))),5),MROUND(IF(D108="SQUAT",'MAXES+CHART'!$D$17*H108, IF(D108="BENCH",'MAXES+CHART'!$D$18*H108, IF(D108="DEADLIFT",'MAXES+CHART'!$D$19*H108,))),2.5)))</f>
        <v xml:space="preserve"> </v>
      </c>
      <c r="K108" s="95"/>
      <c r="M108" s="118"/>
      <c r="O108" s="57" t="str">
        <f t="shared" si="486"/>
        <v/>
      </c>
      <c r="P108" s="57" t="str">
        <f t="shared" si="487"/>
        <v/>
      </c>
      <c r="Q108" s="57" t="str">
        <f t="shared" si="488"/>
        <v/>
      </c>
      <c r="R108" s="57" t="str">
        <f t="shared" si="489"/>
        <v/>
      </c>
      <c r="S108" s="57" t="str">
        <f t="shared" si="490"/>
        <v/>
      </c>
      <c r="T108" s="57" t="str">
        <f t="shared" si="491"/>
        <v/>
      </c>
      <c r="U108" s="39"/>
      <c r="V108" s="58" t="str">
        <f t="shared" si="654"/>
        <v>ACC</v>
      </c>
      <c r="W108" s="90" t="str">
        <f t="shared" si="631"/>
        <v>Chest Supported Row</v>
      </c>
      <c r="X108" s="86" t="str">
        <f t="shared" si="559"/>
        <v/>
      </c>
      <c r="Y108" s="78" t="str">
        <f t="shared" si="560"/>
        <v/>
      </c>
      <c r="Z108" s="79" t="str">
        <f t="shared" si="561"/>
        <v/>
      </c>
      <c r="AA108" s="78" t="str">
        <f>IFERROR(IF(V108="ACC"," ",IF('MAXES+CHART'!$D$16="lbs",MROUND(IF(V108="SQUAT",'MAXES+CHART'!$D$17*Z108, IF(V108="BENCH",'MAXES+CHART'!$D$18*Z108, IF(V108="DEADLIFT",'MAXES+CHART'!$D$19*Z108,))),5),MROUND(IF(V108="SQUAT",'MAXES+CHART'!$D$17*Z108, IF(V108="BENCH",'MAXES+CHART'!$D$18*Z108, IF(V108="DEADLIFT",'MAXES+CHART'!$D$19*Z108,))),2.5))),"")</f>
        <v xml:space="preserve"> </v>
      </c>
      <c r="AC108" s="95"/>
      <c r="AE108" s="118"/>
      <c r="AG108" s="57" t="str">
        <f t="shared" si="492"/>
        <v/>
      </c>
      <c r="AH108" s="57" t="str">
        <f t="shared" si="493"/>
        <v/>
      </c>
      <c r="AI108" s="57" t="str">
        <f t="shared" si="494"/>
        <v/>
      </c>
      <c r="AJ108" s="57" t="str">
        <f t="shared" si="495"/>
        <v/>
      </c>
      <c r="AK108" s="57" t="str">
        <f t="shared" si="496"/>
        <v/>
      </c>
      <c r="AL108" s="57" t="str">
        <f t="shared" si="497"/>
        <v/>
      </c>
      <c r="AN108" s="39"/>
      <c r="AO108" s="58" t="str">
        <f t="shared" si="632"/>
        <v>ACC</v>
      </c>
      <c r="AP108" s="90" t="str">
        <f t="shared" si="633"/>
        <v>Chest Supported Row</v>
      </c>
      <c r="AQ108" s="86" t="str">
        <f t="shared" si="564"/>
        <v/>
      </c>
      <c r="AR108" s="78" t="str">
        <f t="shared" si="565"/>
        <v/>
      </c>
      <c r="AS108" s="79" t="str">
        <f t="shared" si="566"/>
        <v/>
      </c>
      <c r="AT108" s="78" t="str">
        <f>IFERROR(IF(AO108="ACC"," ",IF('MAXES+CHART'!$D$16="lbs",MROUND(IF(AO108="SQUAT",'MAXES+CHART'!$D$17*AS108, IF(AO108="BENCH",'MAXES+CHART'!$D$18*AS108, IF(AO108="DEADLIFT",'MAXES+CHART'!$D$19*AS108,))),5),MROUND(IF(AO108="SQUAT",'MAXES+CHART'!$D$17*AS108, IF(AO108="BENCH",'MAXES+CHART'!$D$18*AS108, IF(AO108="DEADLIFT",'MAXES+CHART'!$D$19*AS108,))),2.5))),"")</f>
        <v xml:space="preserve"> </v>
      </c>
      <c r="AV108" s="95"/>
      <c r="AX108" s="118"/>
      <c r="AZ108" s="57" t="str">
        <f t="shared" si="498"/>
        <v/>
      </c>
      <c r="BA108" s="57" t="str">
        <f t="shared" si="499"/>
        <v/>
      </c>
      <c r="BB108" s="57" t="str">
        <f t="shared" si="500"/>
        <v/>
      </c>
      <c r="BC108" s="57" t="str">
        <f t="shared" si="501"/>
        <v/>
      </c>
      <c r="BD108" s="57" t="str">
        <f t="shared" si="502"/>
        <v/>
      </c>
      <c r="BE108" s="57" t="str">
        <f t="shared" si="503"/>
        <v/>
      </c>
      <c r="BG108" s="39"/>
      <c r="BH108" s="58" t="str">
        <f t="shared" si="634"/>
        <v>ACC</v>
      </c>
      <c r="BI108" s="90" t="str">
        <f t="shared" si="635"/>
        <v>Chest Supported Row</v>
      </c>
      <c r="BJ108" s="86" t="str">
        <f t="shared" si="569"/>
        <v/>
      </c>
      <c r="BK108" s="78" t="str">
        <f t="shared" si="570"/>
        <v/>
      </c>
      <c r="BL108" s="79" t="str">
        <f t="shared" si="571"/>
        <v/>
      </c>
      <c r="BM108" s="78" t="str">
        <f>IFERROR(IF(BH108="ACC"," ",IF('MAXES+CHART'!$D$16="lbs",MROUND(IF(BH108="SQUAT",'MAXES+CHART'!$D$17*BL108, IF(BH108="BENCH",'MAXES+CHART'!$D$18*BL108, IF(BH108="DEADLIFT",'MAXES+CHART'!$D$19*BL108,))),5),MROUND(IF(BH108="SQUAT",'MAXES+CHART'!$D$17*BL108, IF(BH108="BENCH",'MAXES+CHART'!$D$18*BL108, IF(BH108="DEADLIFT",'MAXES+CHART'!$D$19*BL108,))),2.5))),"")</f>
        <v xml:space="preserve"> </v>
      </c>
      <c r="BO108" s="95"/>
      <c r="BQ108" s="118"/>
      <c r="BS108" s="57" t="str">
        <f t="shared" si="504"/>
        <v/>
      </c>
      <c r="BT108" s="57" t="str">
        <f t="shared" si="505"/>
        <v/>
      </c>
      <c r="BU108" s="57" t="str">
        <f t="shared" si="506"/>
        <v/>
      </c>
      <c r="BV108" s="57" t="str">
        <f t="shared" si="507"/>
        <v/>
      </c>
      <c r="BW108" s="57" t="str">
        <f t="shared" si="508"/>
        <v/>
      </c>
      <c r="BX108" s="57" t="str">
        <f t="shared" si="509"/>
        <v/>
      </c>
      <c r="CA108" s="39"/>
      <c r="CB108" s="58" t="str">
        <f t="shared" si="636"/>
        <v>ACC</v>
      </c>
      <c r="CC108" s="90" t="str">
        <f t="shared" si="637"/>
        <v>Chest Supported Row</v>
      </c>
      <c r="CD108" s="86" t="str">
        <f t="shared" si="574"/>
        <v/>
      </c>
      <c r="CE108" s="78" t="str">
        <f t="shared" si="575"/>
        <v/>
      </c>
      <c r="CF108" s="79" t="str">
        <f t="shared" si="576"/>
        <v/>
      </c>
      <c r="CG108" s="78" t="str">
        <f>IFERROR(IF(CB108="ACC"," ",IF('MAXES+CHART'!$D$16="lbs",MROUND(IF(CB108="SQUAT",'MAXES+CHART'!$D$17*CF108, IF(CB108="BENCH",'MAXES+CHART'!$D$18*CF108, IF(CB108="DEADLIFT",'MAXES+CHART'!$D$19*CF108,))),5),MROUND(IF(CB108="SQUAT",'MAXES+CHART'!$D$17*CF108, IF(CB108="BENCH",'MAXES+CHART'!$D$18*CF108, IF(CB108="DEADLIFT",'MAXES+CHART'!$D$19*CF108,))),2.5))),"")</f>
        <v xml:space="preserve"> </v>
      </c>
      <c r="CI108" s="95"/>
      <c r="CK108" s="118"/>
      <c r="CM108" s="57" t="str">
        <f t="shared" si="510"/>
        <v/>
      </c>
      <c r="CN108" s="57" t="str">
        <f t="shared" si="511"/>
        <v/>
      </c>
      <c r="CO108" s="57" t="str">
        <f t="shared" si="512"/>
        <v/>
      </c>
      <c r="CP108" s="57" t="str">
        <f t="shared" si="513"/>
        <v/>
      </c>
      <c r="CQ108" s="57" t="str">
        <f t="shared" si="514"/>
        <v/>
      </c>
      <c r="CR108" s="57" t="str">
        <f t="shared" si="515"/>
        <v/>
      </c>
      <c r="CS108" s="39"/>
      <c r="CT108" s="58" t="str">
        <f t="shared" si="638"/>
        <v>ACC</v>
      </c>
      <c r="CU108" s="90" t="str">
        <f t="shared" si="639"/>
        <v>Chest Supported Row</v>
      </c>
      <c r="CV108" s="86" t="str">
        <f t="shared" si="458"/>
        <v/>
      </c>
      <c r="CW108" s="78" t="str">
        <f t="shared" si="459"/>
        <v/>
      </c>
      <c r="CX108" s="79" t="str">
        <f t="shared" si="460"/>
        <v/>
      </c>
      <c r="CY108" s="78" t="str">
        <f>IFERROR(IF(CT108="ACC"," ",IF('MAXES+CHART'!$D$16="lbs",MROUND(IF(CT108="SQUAT",'MAXES+CHART'!$D$17*CX108, IF(CT108="BENCH",'MAXES+CHART'!$D$18*CX108, IF(CT108="DEADLIFT",'MAXES+CHART'!$D$19*CX108,))),5),MROUND(IF(CT108="SQUAT",'MAXES+CHART'!$D$17*CX108, IF(CT108="BENCH",'MAXES+CHART'!$D$18*CX108, IF(CT108="DEADLIFT",'MAXES+CHART'!$D$19*CX108,))),2.5))),"")</f>
        <v xml:space="preserve"> </v>
      </c>
      <c r="DA108" s="95"/>
      <c r="DC108" s="118"/>
      <c r="DE108" s="57" t="str">
        <f t="shared" si="516"/>
        <v/>
      </c>
      <c r="DF108" s="57" t="str">
        <f t="shared" si="517"/>
        <v/>
      </c>
      <c r="DG108" s="57" t="str">
        <f t="shared" si="518"/>
        <v/>
      </c>
      <c r="DH108" s="57" t="str">
        <f t="shared" si="519"/>
        <v/>
      </c>
      <c r="DI108" s="57" t="str">
        <f t="shared" si="520"/>
        <v/>
      </c>
      <c r="DJ108" s="57" t="str">
        <f t="shared" si="521"/>
        <v/>
      </c>
      <c r="DL108" s="39"/>
      <c r="DM108" s="58" t="str">
        <f t="shared" si="640"/>
        <v>ACC</v>
      </c>
      <c r="DN108" s="90" t="str">
        <f t="shared" si="641"/>
        <v>Chest Supported Row</v>
      </c>
      <c r="DO108" s="86" t="str">
        <f t="shared" si="463"/>
        <v/>
      </c>
      <c r="DP108" s="78" t="str">
        <f t="shared" si="464"/>
        <v/>
      </c>
      <c r="DQ108" s="79" t="str">
        <f t="shared" si="465"/>
        <v/>
      </c>
      <c r="DR108" s="78" t="str">
        <f>IFERROR(IF(DM108="ACC"," ",IF('MAXES+CHART'!$D$16="lbs",MROUND(IF(DM108="SQUAT",'MAXES+CHART'!$D$17*DQ108, IF(DM108="BENCH",'MAXES+CHART'!$D$18*DQ108, IF(DM108="DEADLIFT",'MAXES+CHART'!$D$19*DQ108,))),5),MROUND(IF(DM108="SQUAT",'MAXES+CHART'!$D$17*DQ108, IF(DM108="BENCH",'MAXES+CHART'!$D$18*DQ108, IF(DM108="DEADLIFT",'MAXES+CHART'!$D$19*DQ108,))),2.5))),"")</f>
        <v xml:space="preserve"> </v>
      </c>
      <c r="DT108" s="95"/>
      <c r="DV108" s="118"/>
      <c r="DX108" s="57" t="str">
        <f t="shared" si="522"/>
        <v/>
      </c>
      <c r="DY108" s="57" t="str">
        <f t="shared" si="523"/>
        <v/>
      </c>
      <c r="DZ108" s="57" t="str">
        <f t="shared" si="524"/>
        <v/>
      </c>
      <c r="EA108" s="57" t="str">
        <f t="shared" si="525"/>
        <v/>
      </c>
      <c r="EB108" s="57" t="str">
        <f t="shared" si="526"/>
        <v/>
      </c>
      <c r="EC108" s="57" t="str">
        <f t="shared" si="527"/>
        <v/>
      </c>
      <c r="EE108" s="39"/>
      <c r="EF108" s="58" t="str">
        <f t="shared" si="642"/>
        <v>ACC</v>
      </c>
      <c r="EG108" s="90" t="str">
        <f t="shared" si="643"/>
        <v>Chest Supported Row</v>
      </c>
      <c r="EH108" s="86" t="str">
        <f t="shared" si="468"/>
        <v/>
      </c>
      <c r="EI108" s="78" t="str">
        <f t="shared" si="469"/>
        <v/>
      </c>
      <c r="EJ108" s="79" t="str">
        <f t="shared" si="470"/>
        <v/>
      </c>
      <c r="EK108" s="78" t="str">
        <f>IFERROR(IF(EF108="ACC"," ",IF('MAXES+CHART'!$D$16="lbs",MROUND(IF(EF108="SQUAT",'MAXES+CHART'!$D$17*EJ108, IF(EF108="BENCH",'MAXES+CHART'!$D$18*EJ108, IF(EF108="DEADLIFT",'MAXES+CHART'!$D$19*EJ108,))),5),MROUND(IF(EF108="SQUAT",'MAXES+CHART'!$D$17*EJ108, IF(EF108="BENCH",'MAXES+CHART'!$D$18*EJ108, IF(EF108="DEADLIFT",'MAXES+CHART'!$D$19*EJ108,))),2.5))),"")</f>
        <v xml:space="preserve"> </v>
      </c>
      <c r="EM108" s="95"/>
      <c r="EO108" s="118"/>
      <c r="EQ108" s="57" t="str">
        <f t="shared" si="528"/>
        <v/>
      </c>
      <c r="ER108" s="57" t="str">
        <f t="shared" si="529"/>
        <v/>
      </c>
      <c r="ES108" s="57" t="str">
        <f t="shared" si="530"/>
        <v/>
      </c>
      <c r="ET108" s="57" t="str">
        <f t="shared" si="531"/>
        <v/>
      </c>
      <c r="EU108" s="57" t="str">
        <f t="shared" si="532"/>
        <v/>
      </c>
      <c r="EV108" s="57" t="str">
        <f t="shared" si="533"/>
        <v/>
      </c>
      <c r="EY108" s="39"/>
      <c r="EZ108" s="58" t="str">
        <f t="shared" si="644"/>
        <v>ACC</v>
      </c>
      <c r="FA108" s="90" t="str">
        <f t="shared" si="645"/>
        <v>Chest Supported Row</v>
      </c>
      <c r="FB108" s="86" t="str">
        <f t="shared" si="585"/>
        <v/>
      </c>
      <c r="FC108" s="78" t="str">
        <f t="shared" si="586"/>
        <v/>
      </c>
      <c r="FD108" s="79" t="str">
        <f t="shared" si="587"/>
        <v/>
      </c>
      <c r="FE108" s="78" t="str">
        <f>IFERROR(IF(EZ108="ACC"," ",IF('MAXES+CHART'!$D$16="lbs",MROUND(IF(EZ108="SQUAT",'MAXES+CHART'!$D$17*FD108, IF(EZ108="BENCH",'MAXES+CHART'!$D$18*FD108, IF(EZ108="DEADLIFT",'MAXES+CHART'!$D$19*FD108,))),5),MROUND(IF(EZ108="SQUAT",'MAXES+CHART'!$D$17*FD108, IF(EZ108="BENCH",'MAXES+CHART'!$D$18*FD108, IF(EZ108="DEADLIFT",'MAXES+CHART'!$D$19*FD108,))),2.5))),"")</f>
        <v xml:space="preserve"> </v>
      </c>
      <c r="FG108" s="124"/>
      <c r="FI108" s="118"/>
      <c r="FK108" s="57" t="str">
        <f t="shared" si="534"/>
        <v/>
      </c>
      <c r="FL108" s="57" t="str">
        <f t="shared" si="535"/>
        <v/>
      </c>
      <c r="FM108" s="57" t="str">
        <f t="shared" si="536"/>
        <v/>
      </c>
      <c r="FN108" s="57" t="str">
        <f t="shared" si="537"/>
        <v/>
      </c>
      <c r="FO108" s="57" t="str">
        <f t="shared" si="538"/>
        <v/>
      </c>
      <c r="FP108" s="57" t="str">
        <f t="shared" si="539"/>
        <v/>
      </c>
      <c r="FQ108" s="39"/>
      <c r="FR108" s="58" t="str">
        <f t="shared" si="646"/>
        <v>ACC</v>
      </c>
      <c r="FS108" s="90" t="str">
        <f t="shared" si="647"/>
        <v>Chest Supported Row</v>
      </c>
      <c r="FT108" s="86" t="str">
        <f t="shared" si="473"/>
        <v/>
      </c>
      <c r="FU108" s="78" t="str">
        <f t="shared" si="474"/>
        <v/>
      </c>
      <c r="FV108" s="79" t="str">
        <f t="shared" si="475"/>
        <v/>
      </c>
      <c r="FW108" s="78" t="str">
        <f>IFERROR(IF(FR108="ACC"," ",IF('MAXES+CHART'!$D$16="lbs",MROUND(IF(FR108="SQUAT",'MAXES+CHART'!$D$17*FV108, IF(FR108="BENCH",'MAXES+CHART'!$D$18*FV108, IF(FR108="DEADLIFT",'MAXES+CHART'!$D$19*FV108,))),5),MROUND(IF(FR108="SQUAT",'MAXES+CHART'!$D$17*FV108, IF(FR108="BENCH",'MAXES+CHART'!$D$18*FV108, IF(FR108="DEADLIFT",'MAXES+CHART'!$D$19*FV108,))),2.5))),"")</f>
        <v xml:space="preserve"> </v>
      </c>
      <c r="FY108" s="95"/>
      <c r="GA108" s="118"/>
      <c r="GC108" s="57" t="str">
        <f t="shared" si="540"/>
        <v/>
      </c>
      <c r="GD108" s="57" t="str">
        <f t="shared" si="541"/>
        <v/>
      </c>
      <c r="GE108" s="57" t="str">
        <f t="shared" si="542"/>
        <v/>
      </c>
      <c r="GF108" s="57" t="str">
        <f t="shared" si="543"/>
        <v/>
      </c>
      <c r="GG108" s="57" t="str">
        <f t="shared" si="544"/>
        <v/>
      </c>
      <c r="GH108" s="57" t="str">
        <f t="shared" si="545"/>
        <v/>
      </c>
      <c r="GJ108" s="39"/>
      <c r="GK108" s="58" t="str">
        <f t="shared" si="648"/>
        <v>ACC</v>
      </c>
      <c r="GL108" s="90" t="str">
        <f t="shared" si="649"/>
        <v>Chest Supported Row</v>
      </c>
      <c r="GM108" s="86" t="str">
        <f t="shared" si="478"/>
        <v/>
      </c>
      <c r="GN108" s="78" t="str">
        <f t="shared" si="479"/>
        <v/>
      </c>
      <c r="GO108" s="79" t="str">
        <f t="shared" si="480"/>
        <v/>
      </c>
      <c r="GP108" s="78" t="str">
        <f>IFERROR(IF(GK108="ACC"," ",IF('MAXES+CHART'!$D$16="lbs",MROUND(IF(GK108="SQUAT",'MAXES+CHART'!$D$17*GO108, IF(GK108="BENCH",'MAXES+CHART'!$D$18*GO108, IF(GK108="DEADLIFT",'MAXES+CHART'!$D$19*GO108,))),5),MROUND(IF(GK108="SQUAT",'MAXES+CHART'!$D$17*GO108, IF(GK108="BENCH",'MAXES+CHART'!$D$18*GO108, IF(GK108="DEADLIFT",'MAXES+CHART'!$D$19*GO108,))),2.5))),"")</f>
        <v xml:space="preserve"> </v>
      </c>
      <c r="GR108" s="95"/>
      <c r="GT108" s="118"/>
      <c r="GV108" s="57" t="str">
        <f t="shared" si="546"/>
        <v/>
      </c>
      <c r="GW108" s="57" t="str">
        <f t="shared" si="547"/>
        <v/>
      </c>
      <c r="GX108" s="57" t="str">
        <f t="shared" si="548"/>
        <v/>
      </c>
      <c r="GY108" s="57" t="str">
        <f t="shared" si="549"/>
        <v/>
      </c>
      <c r="GZ108" s="57" t="str">
        <f t="shared" si="550"/>
        <v/>
      </c>
      <c r="HA108" s="57" t="str">
        <f t="shared" si="551"/>
        <v/>
      </c>
      <c r="HC108" s="39"/>
      <c r="HD108" s="58" t="str">
        <f t="shared" si="650"/>
        <v>ACC</v>
      </c>
      <c r="HE108" s="90" t="str">
        <f t="shared" si="651"/>
        <v>Chest Supported Row</v>
      </c>
      <c r="HF108" s="86" t="str">
        <f t="shared" si="483"/>
        <v/>
      </c>
      <c r="HG108" s="78" t="str">
        <f t="shared" si="484"/>
        <v/>
      </c>
      <c r="HH108" s="79" t="str">
        <f t="shared" si="485"/>
        <v/>
      </c>
      <c r="HI108" s="78" t="str">
        <f>IFERROR(IF(HD108="ACC"," ",IF('MAXES+CHART'!$D$16="lbs",MROUND(IF(HD108="SQUAT",'MAXES+CHART'!$D$17*HH108, IF(HD108="BENCH",'MAXES+CHART'!$D$18*HH108, IF(HD108="DEADLIFT",'MAXES+CHART'!$D$19*HH108,))),5),MROUND(IF(HD108="SQUAT",'MAXES+CHART'!$D$17*HH108, IF(HD108="BENCH",'MAXES+CHART'!$D$18*HH108, IF(HD108="DEADLIFT",'MAXES+CHART'!$D$19*HH108,))),2.5))),"")</f>
        <v xml:space="preserve"> </v>
      </c>
      <c r="HK108" s="95"/>
      <c r="HM108" s="118"/>
      <c r="HO108" s="57" t="str">
        <f t="shared" si="552"/>
        <v/>
      </c>
      <c r="HP108" s="57" t="str">
        <f t="shared" si="553"/>
        <v/>
      </c>
      <c r="HQ108" s="57" t="str">
        <f t="shared" si="554"/>
        <v/>
      </c>
      <c r="HR108" s="57" t="str">
        <f t="shared" si="555"/>
        <v/>
      </c>
      <c r="HS108" s="57" t="str">
        <f t="shared" si="556"/>
        <v/>
      </c>
      <c r="HT108" s="57" t="str">
        <f t="shared" si="557"/>
        <v/>
      </c>
    </row>
    <row r="109" spans="3:228" outlineLevel="1" collapsed="1">
      <c r="C109" s="39" t="s">
        <v>70</v>
      </c>
      <c r="D109" s="54" t="s">
        <v>14</v>
      </c>
      <c r="E109" s="92" t="s">
        <v>80</v>
      </c>
      <c r="F109" s="87">
        <v>3</v>
      </c>
      <c r="G109" s="81">
        <v>4</v>
      </c>
      <c r="H109" s="123" t="s">
        <v>83</v>
      </c>
      <c r="I109" s="81" t="str">
        <f>IF(D109="ACC"," ",IF('MAXES+CHART'!$D$16="lbs",MROUND(IF(D109="SQUAT",'MAXES+CHART'!$D$17*H109, IF(D109="BENCH",'MAXES+CHART'!$D$18*H109, IF(D109="DEADLIFT",'MAXES+CHART'!$D$19*H109,))),5),MROUND(IF(D109="SQUAT",'MAXES+CHART'!$D$17*H109, IF(D109="BENCH",'MAXES+CHART'!$D$18*H109, IF(D109="DEADLIFT",'MAXES+CHART'!$D$19*H109,))),2.5)))</f>
        <v xml:space="preserve"> </v>
      </c>
      <c r="K109" s="96"/>
      <c r="L109" s="55"/>
      <c r="M109" s="197"/>
      <c r="O109" s="57" t="str">
        <f t="shared" si="486"/>
        <v/>
      </c>
      <c r="P109" s="57" t="str">
        <f t="shared" si="487"/>
        <v/>
      </c>
      <c r="Q109" s="57" t="str">
        <f t="shared" si="488"/>
        <v/>
      </c>
      <c r="R109" s="57" t="str">
        <f t="shared" si="489"/>
        <v/>
      </c>
      <c r="S109" s="57" t="str">
        <f t="shared" si="490"/>
        <v/>
      </c>
      <c r="T109" s="57" t="str">
        <f t="shared" si="491"/>
        <v/>
      </c>
      <c r="U109" s="39" t="str">
        <f>IF(ISBLANK($C109),"",$C109)</f>
        <v>glutes</v>
      </c>
      <c r="V109" s="54" t="str">
        <f t="shared" si="597"/>
        <v>ACC</v>
      </c>
      <c r="W109" s="92" t="str">
        <f t="shared" si="598"/>
        <v>Barbell Glute Thrust</v>
      </c>
      <c r="X109" s="87">
        <f t="shared" si="559"/>
        <v>3</v>
      </c>
      <c r="Y109" s="81">
        <v>6</v>
      </c>
      <c r="Z109" s="123" t="s">
        <v>84</v>
      </c>
      <c r="AA109" s="81" t="str">
        <f>IFERROR(IF(V109="ACC"," ",IF('MAXES+CHART'!$D$16="lbs",MROUND(IF(V109="SQUAT",'MAXES+CHART'!$D$17*Z109, IF(V109="BENCH",'MAXES+CHART'!$D$18*Z109, IF(V109="DEADLIFT",'MAXES+CHART'!$D$19*Z109,))),5),MROUND(IF(V109="SQUAT",'MAXES+CHART'!$D$17*Z109, IF(V109="BENCH",'MAXES+CHART'!$D$18*Z109, IF(V109="DEADLIFT",'MAXES+CHART'!$D$19*Z109,))),2.5))),"")</f>
        <v xml:space="preserve"> </v>
      </c>
      <c r="AC109" s="96"/>
      <c r="AD109" s="55"/>
      <c r="AE109" s="197"/>
      <c r="AG109" s="57" t="str">
        <f t="shared" si="492"/>
        <v/>
      </c>
      <c r="AH109" s="57" t="str">
        <f t="shared" si="493"/>
        <v/>
      </c>
      <c r="AI109" s="57" t="str">
        <f t="shared" si="494"/>
        <v/>
      </c>
      <c r="AJ109" s="57" t="str">
        <f t="shared" si="495"/>
        <v/>
      </c>
      <c r="AK109" s="57" t="str">
        <f t="shared" si="496"/>
        <v/>
      </c>
      <c r="AL109" s="57" t="str">
        <f t="shared" si="497"/>
        <v/>
      </c>
      <c r="AN109" s="39" t="str">
        <f>IF(ISBLANK($C109),"",$C109)</f>
        <v>glutes</v>
      </c>
      <c r="AO109" s="54" t="str">
        <f t="shared" si="599"/>
        <v>ACC</v>
      </c>
      <c r="AP109" s="92" t="str">
        <f t="shared" si="600"/>
        <v>Barbell Glute Thrust</v>
      </c>
      <c r="AQ109" s="87">
        <v>3</v>
      </c>
      <c r="AR109" s="81">
        <v>6</v>
      </c>
      <c r="AS109" s="123" t="s">
        <v>84</v>
      </c>
      <c r="AT109" s="81" t="str">
        <f>IFERROR(IF(AO109="ACC"," ",IF('MAXES+CHART'!$D$16="lbs",MROUND(IF(AO109="SQUAT",'MAXES+CHART'!$D$17*AS109, IF(AO109="BENCH",'MAXES+CHART'!$D$18*AS109, IF(AO109="DEADLIFT",'MAXES+CHART'!$D$19*AS109,))),5),MROUND(IF(AO109="SQUAT",'MAXES+CHART'!$D$17*AS109, IF(AO109="BENCH",'MAXES+CHART'!$D$18*AS109, IF(AO109="DEADLIFT",'MAXES+CHART'!$D$19*AS109,))),2.5))),"")</f>
        <v xml:space="preserve"> </v>
      </c>
      <c r="AV109" s="96"/>
      <c r="AW109" s="55"/>
      <c r="AX109" s="197"/>
      <c r="AZ109" s="57" t="str">
        <f t="shared" si="498"/>
        <v/>
      </c>
      <c r="BA109" s="57" t="str">
        <f t="shared" si="499"/>
        <v/>
      </c>
      <c r="BB109" s="57" t="str">
        <f t="shared" si="500"/>
        <v/>
      </c>
      <c r="BC109" s="57" t="str">
        <f t="shared" si="501"/>
        <v/>
      </c>
      <c r="BD109" s="57" t="str">
        <f t="shared" si="502"/>
        <v/>
      </c>
      <c r="BE109" s="57" t="str">
        <f t="shared" si="503"/>
        <v/>
      </c>
      <c r="BG109" s="39" t="str">
        <f>IF(ISBLANK($C109),"",$C109)</f>
        <v>glutes</v>
      </c>
      <c r="BH109" s="54" t="str">
        <f t="shared" si="601"/>
        <v>ACC</v>
      </c>
      <c r="BI109" s="92" t="str">
        <f t="shared" si="602"/>
        <v>Barbell Glute Thrust</v>
      </c>
      <c r="BJ109" s="87">
        <f t="shared" si="569"/>
        <v>3</v>
      </c>
      <c r="BK109" s="81">
        <v>6</v>
      </c>
      <c r="BL109" s="123" t="s">
        <v>84</v>
      </c>
      <c r="BM109" s="81" t="str">
        <f>IFERROR(IF(BH109="ACC"," ",IF('MAXES+CHART'!$D$16="lbs",MROUND(IF(BH109="SQUAT",'MAXES+CHART'!$D$17*BL109, IF(BH109="BENCH",'MAXES+CHART'!$D$18*BL109, IF(BH109="DEADLIFT",'MAXES+CHART'!$D$19*BL109,))),5),MROUND(IF(BH109="SQUAT",'MAXES+CHART'!$D$17*BL109, IF(BH109="BENCH",'MAXES+CHART'!$D$18*BL109, IF(BH109="DEADLIFT",'MAXES+CHART'!$D$19*BL109,))),2.5))),"")</f>
        <v xml:space="preserve"> </v>
      </c>
      <c r="BO109" s="96"/>
      <c r="BP109" s="55"/>
      <c r="BQ109" s="197"/>
      <c r="BS109" s="57" t="str">
        <f t="shared" si="504"/>
        <v/>
      </c>
      <c r="BT109" s="57" t="str">
        <f t="shared" si="505"/>
        <v/>
      </c>
      <c r="BU109" s="57" t="str">
        <f t="shared" si="506"/>
        <v/>
      </c>
      <c r="BV109" s="57" t="str">
        <f t="shared" si="507"/>
        <v/>
      </c>
      <c r="BW109" s="57" t="str">
        <f t="shared" si="508"/>
        <v/>
      </c>
      <c r="BX109" s="57" t="str">
        <f t="shared" si="509"/>
        <v/>
      </c>
      <c r="CA109" s="39" t="str">
        <f>IF(ISBLANK($C109),"",$C109)</f>
        <v>glutes</v>
      </c>
      <c r="CB109" s="54" t="str">
        <f t="shared" si="603"/>
        <v>ACC</v>
      </c>
      <c r="CC109" s="92"/>
      <c r="CD109" s="87"/>
      <c r="CE109" s="81"/>
      <c r="CF109" s="82"/>
      <c r="CG109" s="81" t="str">
        <f>IFERROR(IF(CB109="ACC"," ",IF('MAXES+CHART'!$D$16="lbs",MROUND(IF(CB109="SQUAT",'MAXES+CHART'!$D$17*CF109, IF(CB109="BENCH",'MAXES+CHART'!$D$18*CF109, IF(CB109="DEADLIFT",'MAXES+CHART'!$D$19*CF109,))),5),MROUND(IF(CB109="SQUAT",'MAXES+CHART'!$D$17*CF109, IF(CB109="BENCH",'MAXES+CHART'!$D$18*CF109, IF(CB109="DEADLIFT",'MAXES+CHART'!$D$19*CF109,))),2.5))),"")</f>
        <v xml:space="preserve"> </v>
      </c>
      <c r="CI109" s="96"/>
      <c r="CJ109" s="55"/>
      <c r="CK109" s="197"/>
      <c r="CM109" s="57" t="str">
        <f t="shared" si="510"/>
        <v/>
      </c>
      <c r="CN109" s="57" t="str">
        <f t="shared" si="511"/>
        <v/>
      </c>
      <c r="CO109" s="57" t="str">
        <f t="shared" si="512"/>
        <v/>
      </c>
      <c r="CP109" s="57" t="str">
        <f t="shared" si="513"/>
        <v/>
      </c>
      <c r="CQ109" s="57" t="str">
        <f t="shared" si="514"/>
        <v/>
      </c>
      <c r="CR109" s="57" t="str">
        <f t="shared" si="515"/>
        <v/>
      </c>
      <c r="CS109" s="39" t="str">
        <f>IF(ISBLANK($C109),"",$C109)</f>
        <v>glutes</v>
      </c>
      <c r="CT109" s="54" t="str">
        <f t="shared" si="456"/>
        <v>ACC</v>
      </c>
      <c r="CU109" s="92" t="s">
        <v>80</v>
      </c>
      <c r="CV109" s="87">
        <v>4</v>
      </c>
      <c r="CW109" s="81">
        <v>5</v>
      </c>
      <c r="CX109" s="123" t="s">
        <v>84</v>
      </c>
      <c r="CY109" s="81" t="str">
        <f>IFERROR(IF(CT109="ACC"," ",IF('MAXES+CHART'!$D$16="lbs",MROUND(IF(CT109="SQUAT",'MAXES+CHART'!$D$17*CX109, IF(CT109="BENCH",'MAXES+CHART'!$D$18*CX109, IF(CT109="DEADLIFT",'MAXES+CHART'!$D$19*CX109,))),5),MROUND(IF(CT109="SQUAT",'MAXES+CHART'!$D$17*CX109, IF(CT109="BENCH",'MAXES+CHART'!$D$18*CX109, IF(CT109="DEADLIFT",'MAXES+CHART'!$D$19*CX109,))),2.5))),"")</f>
        <v xml:space="preserve"> </v>
      </c>
      <c r="DA109" s="96"/>
      <c r="DB109" s="55"/>
      <c r="DC109" s="197"/>
      <c r="DE109" s="57" t="str">
        <f t="shared" si="516"/>
        <v/>
      </c>
      <c r="DF109" s="57" t="str">
        <f t="shared" si="517"/>
        <v/>
      </c>
      <c r="DG109" s="57" t="str">
        <f t="shared" si="518"/>
        <v/>
      </c>
      <c r="DH109" s="57" t="str">
        <f t="shared" si="519"/>
        <v/>
      </c>
      <c r="DI109" s="57" t="str">
        <f t="shared" si="520"/>
        <v/>
      </c>
      <c r="DJ109" s="57" t="str">
        <f t="shared" si="521"/>
        <v/>
      </c>
      <c r="DL109" s="39" t="str">
        <f>IF(ISBLANK($C109),"",$C109)</f>
        <v>glutes</v>
      </c>
      <c r="DM109" s="54" t="str">
        <f t="shared" si="461"/>
        <v>ACC</v>
      </c>
      <c r="DN109" s="92" t="s">
        <v>80</v>
      </c>
      <c r="DO109" s="87">
        <v>3</v>
      </c>
      <c r="DP109" s="81">
        <v>4</v>
      </c>
      <c r="DQ109" s="123" t="s">
        <v>84</v>
      </c>
      <c r="DR109" s="81" t="str">
        <f>IFERROR(IF(DM109="ACC"," ",IF('MAXES+CHART'!$D$16="lbs",MROUND(IF(DM109="SQUAT",'MAXES+CHART'!$D$17*DQ109, IF(DM109="BENCH",'MAXES+CHART'!$D$18*DQ109, IF(DM109="DEADLIFT",'MAXES+CHART'!$D$19*DQ109,))),5),MROUND(IF(DM109="SQUAT",'MAXES+CHART'!$D$17*DQ109, IF(DM109="BENCH",'MAXES+CHART'!$D$18*DQ109, IF(DM109="DEADLIFT",'MAXES+CHART'!$D$19*DQ109,))),2.5))),"")</f>
        <v xml:space="preserve"> </v>
      </c>
      <c r="DT109" s="96"/>
      <c r="DU109" s="55"/>
      <c r="DV109" s="197"/>
      <c r="DX109" s="57" t="str">
        <f t="shared" si="522"/>
        <v/>
      </c>
      <c r="DY109" s="57" t="str">
        <f t="shared" si="523"/>
        <v/>
      </c>
      <c r="DZ109" s="57" t="str">
        <f t="shared" si="524"/>
        <v/>
      </c>
      <c r="EA109" s="57" t="str">
        <f t="shared" si="525"/>
        <v/>
      </c>
      <c r="EB109" s="57" t="str">
        <f t="shared" si="526"/>
        <v/>
      </c>
      <c r="EC109" s="57" t="str">
        <f t="shared" si="527"/>
        <v/>
      </c>
      <c r="EE109" s="39" t="str">
        <f>IF(ISBLANK($C109),"",$C109)</f>
        <v>glutes</v>
      </c>
      <c r="EF109" s="54" t="str">
        <f t="shared" si="466"/>
        <v>ACC</v>
      </c>
      <c r="EG109" s="92" t="str">
        <f t="shared" si="467"/>
        <v/>
      </c>
      <c r="EH109" s="87" t="str">
        <f t="shared" si="468"/>
        <v/>
      </c>
      <c r="EI109" s="81" t="str">
        <f t="shared" si="469"/>
        <v/>
      </c>
      <c r="EJ109" s="82" t="str">
        <f t="shared" si="470"/>
        <v/>
      </c>
      <c r="EK109" s="81" t="str">
        <f>IFERROR(IF(EF109="ACC"," ",IF('MAXES+CHART'!$D$16="lbs",MROUND(IF(EF109="SQUAT",'MAXES+CHART'!$D$17*EJ109, IF(EF109="BENCH",'MAXES+CHART'!$D$18*EJ109, IF(EF109="DEADLIFT",'MAXES+CHART'!$D$19*EJ109,))),5),MROUND(IF(EF109="SQUAT",'MAXES+CHART'!$D$17*EJ109, IF(EF109="BENCH",'MAXES+CHART'!$D$18*EJ109, IF(EF109="DEADLIFT",'MAXES+CHART'!$D$19*EJ109,))),2.5))),"")</f>
        <v xml:space="preserve"> </v>
      </c>
      <c r="EM109" s="96"/>
      <c r="EN109" s="55"/>
      <c r="EO109" s="197"/>
      <c r="EQ109" s="57" t="str">
        <f t="shared" si="528"/>
        <v/>
      </c>
      <c r="ER109" s="57" t="str">
        <f t="shared" si="529"/>
        <v/>
      </c>
      <c r="ES109" s="57" t="str">
        <f t="shared" si="530"/>
        <v/>
      </c>
      <c r="ET109" s="57" t="str">
        <f t="shared" si="531"/>
        <v/>
      </c>
      <c r="EU109" s="57" t="str">
        <f t="shared" si="532"/>
        <v/>
      </c>
      <c r="EV109" s="57" t="str">
        <f t="shared" si="533"/>
        <v/>
      </c>
      <c r="EY109" s="39"/>
      <c r="EZ109" s="54" t="str">
        <f t="shared" si="605"/>
        <v>ACC</v>
      </c>
      <c r="FA109" s="92" t="str">
        <f t="shared" si="606"/>
        <v>Barbell Glute Thrust</v>
      </c>
      <c r="FB109" s="87">
        <f t="shared" si="585"/>
        <v>3</v>
      </c>
      <c r="FC109" s="81">
        <f t="shared" si="586"/>
        <v>4</v>
      </c>
      <c r="FD109" s="82" t="str">
        <f t="shared" si="587"/>
        <v>@7RPE</v>
      </c>
      <c r="FE109" s="81" t="str">
        <f>IFERROR(IF(EZ109="ACC"," ",IF('MAXES+CHART'!$D$16="lbs",MROUND(IF(EZ109="SQUAT",'MAXES+CHART'!$D$17*FD109, IF(EZ109="BENCH",'MAXES+CHART'!$D$18*FD109, IF(EZ109="DEADLIFT",'MAXES+CHART'!$D$19*FD109,))),5),MROUND(IF(EZ109="SQUAT",'MAXES+CHART'!$D$17*FD109, IF(EZ109="BENCH",'MAXES+CHART'!$D$18*FD109, IF(EZ109="DEADLIFT",'MAXES+CHART'!$D$19*FD109,))),2.5))),"")</f>
        <v xml:space="preserve"> </v>
      </c>
      <c r="FG109" s="125"/>
      <c r="FH109" s="55"/>
      <c r="FI109" s="203"/>
      <c r="FK109" s="57" t="str">
        <f t="shared" si="534"/>
        <v/>
      </c>
      <c r="FL109" s="57" t="str">
        <f t="shared" si="535"/>
        <v/>
      </c>
      <c r="FM109" s="57" t="str">
        <f t="shared" si="536"/>
        <v/>
      </c>
      <c r="FN109" s="57" t="str">
        <f t="shared" si="537"/>
        <v/>
      </c>
      <c r="FO109" s="57" t="str">
        <f t="shared" si="538"/>
        <v/>
      </c>
      <c r="FP109" s="57" t="str">
        <f t="shared" si="539"/>
        <v/>
      </c>
      <c r="FQ109" s="39" t="str">
        <f>IF(ISBLANK($C109),"",$C109)</f>
        <v>glutes</v>
      </c>
      <c r="FR109" s="54" t="str">
        <f t="shared" si="471"/>
        <v>ACC</v>
      </c>
      <c r="FS109" s="92" t="str">
        <f t="shared" si="472"/>
        <v>Barbell Glute Thrust</v>
      </c>
      <c r="FT109" s="87">
        <f t="shared" si="473"/>
        <v>3</v>
      </c>
      <c r="FU109" s="81">
        <f t="shared" si="474"/>
        <v>4</v>
      </c>
      <c r="FV109" s="82" t="str">
        <f t="shared" si="475"/>
        <v>@7RPE</v>
      </c>
      <c r="FW109" s="81" t="str">
        <f>IFERROR(IF(FR109="ACC"," ",IF('MAXES+CHART'!$D$16="lbs",MROUND(IF(FR109="SQUAT",'MAXES+CHART'!$D$17*FV109, IF(FR109="BENCH",'MAXES+CHART'!$D$18*FV109, IF(FR109="DEADLIFT",'MAXES+CHART'!$D$19*FV109,))),5),MROUND(IF(FR109="SQUAT",'MAXES+CHART'!$D$17*FV109, IF(FR109="BENCH",'MAXES+CHART'!$D$18*FV109, IF(FR109="DEADLIFT",'MAXES+CHART'!$D$19*FV109,))),2.5))),"")</f>
        <v xml:space="preserve"> </v>
      </c>
      <c r="FY109" s="96"/>
      <c r="FZ109" s="55"/>
      <c r="GA109" s="197"/>
      <c r="GC109" s="57" t="str">
        <f t="shared" si="540"/>
        <v/>
      </c>
      <c r="GD109" s="57" t="str">
        <f t="shared" si="541"/>
        <v/>
      </c>
      <c r="GE109" s="57" t="str">
        <f t="shared" si="542"/>
        <v/>
      </c>
      <c r="GF109" s="57" t="str">
        <f t="shared" si="543"/>
        <v/>
      </c>
      <c r="GG109" s="57" t="str">
        <f t="shared" si="544"/>
        <v/>
      </c>
      <c r="GH109" s="57" t="str">
        <f t="shared" si="545"/>
        <v/>
      </c>
      <c r="GJ109" s="39" t="str">
        <f>IF(ISBLANK($C109),"",$C109)</f>
        <v>glutes</v>
      </c>
      <c r="GK109" s="54" t="str">
        <f t="shared" si="476"/>
        <v>ACC</v>
      </c>
      <c r="GL109" s="92" t="str">
        <f t="shared" si="477"/>
        <v>Barbell Glute Thrust</v>
      </c>
      <c r="GM109" s="87">
        <f t="shared" si="478"/>
        <v>3</v>
      </c>
      <c r="GN109" s="81">
        <f t="shared" si="479"/>
        <v>4</v>
      </c>
      <c r="GO109" s="82" t="str">
        <f t="shared" si="480"/>
        <v>@7RPE</v>
      </c>
      <c r="GP109" s="81" t="str">
        <f>IFERROR(IF(GK109="ACC"," ",IF('MAXES+CHART'!$D$16="lbs",MROUND(IF(GK109="SQUAT",'MAXES+CHART'!$D$17*GO109, IF(GK109="BENCH",'MAXES+CHART'!$D$18*GO109, IF(GK109="DEADLIFT",'MAXES+CHART'!$D$19*GO109,))),5),MROUND(IF(GK109="SQUAT",'MAXES+CHART'!$D$17*GO109, IF(GK109="BENCH",'MAXES+CHART'!$D$18*GO109, IF(GK109="DEADLIFT",'MAXES+CHART'!$D$19*GO109,))),2.5))),"")</f>
        <v xml:space="preserve"> </v>
      </c>
      <c r="GR109" s="96"/>
      <c r="GS109" s="55"/>
      <c r="GT109" s="197"/>
      <c r="GV109" s="57" t="str">
        <f t="shared" si="546"/>
        <v/>
      </c>
      <c r="GW109" s="57" t="str">
        <f t="shared" si="547"/>
        <v/>
      </c>
      <c r="GX109" s="57" t="str">
        <f t="shared" si="548"/>
        <v/>
      </c>
      <c r="GY109" s="57" t="str">
        <f t="shared" si="549"/>
        <v/>
      </c>
      <c r="GZ109" s="57" t="str">
        <f t="shared" si="550"/>
        <v/>
      </c>
      <c r="HA109" s="57" t="str">
        <f t="shared" si="551"/>
        <v/>
      </c>
      <c r="HC109" s="39" t="str">
        <f>IF(ISBLANK($C109),"",$C109)</f>
        <v>glutes</v>
      </c>
      <c r="HD109" s="54" t="str">
        <f t="shared" si="481"/>
        <v>ACC</v>
      </c>
      <c r="HE109" s="92" t="str">
        <f t="shared" si="482"/>
        <v>Barbell Glute Thrust</v>
      </c>
      <c r="HF109" s="87">
        <f t="shared" si="483"/>
        <v>3</v>
      </c>
      <c r="HG109" s="81">
        <f t="shared" si="484"/>
        <v>4</v>
      </c>
      <c r="HH109" s="82" t="str">
        <f t="shared" si="485"/>
        <v>@7RPE</v>
      </c>
      <c r="HI109" s="81" t="str">
        <f>IFERROR(IF(HD109="ACC"," ",IF('MAXES+CHART'!$D$16="lbs",MROUND(IF(HD109="SQUAT",'MAXES+CHART'!$D$17*HH109, IF(HD109="BENCH",'MAXES+CHART'!$D$18*HH109, IF(HD109="DEADLIFT",'MAXES+CHART'!$D$19*HH109,))),5),MROUND(IF(HD109="SQUAT",'MAXES+CHART'!$D$17*HH109, IF(HD109="BENCH",'MAXES+CHART'!$D$18*HH109, IF(HD109="DEADLIFT",'MAXES+CHART'!$D$19*HH109,))),2.5))),"")</f>
        <v xml:space="preserve"> </v>
      </c>
      <c r="HK109" s="96"/>
      <c r="HL109" s="55"/>
      <c r="HM109" s="197"/>
      <c r="HO109" s="57" t="str">
        <f t="shared" si="552"/>
        <v/>
      </c>
      <c r="HP109" s="57" t="str">
        <f t="shared" si="553"/>
        <v/>
      </c>
      <c r="HQ109" s="57" t="str">
        <f t="shared" si="554"/>
        <v/>
      </c>
      <c r="HR109" s="57" t="str">
        <f t="shared" si="555"/>
        <v/>
      </c>
      <c r="HS109" s="57" t="str">
        <f t="shared" si="556"/>
        <v/>
      </c>
      <c r="HT109" s="57" t="str">
        <f t="shared" si="557"/>
        <v/>
      </c>
    </row>
    <row r="110" spans="3:228" hidden="1" outlineLevel="2">
      <c r="C110" s="39"/>
      <c r="D110" s="58" t="str">
        <f>$D$109</f>
        <v>ACC</v>
      </c>
      <c r="E110" s="93" t="str">
        <f>$E109</f>
        <v>Barbell Glute Thrust</v>
      </c>
      <c r="F110" s="88"/>
      <c r="G110" s="83"/>
      <c r="H110" s="84"/>
      <c r="I110" s="83" t="str">
        <f>IF(D110="ACC"," ",IF('MAXES+CHART'!$D$16="lbs",MROUND(IF(D110="SQUAT",'MAXES+CHART'!$D$17*H110, IF(D110="BENCH",'MAXES+CHART'!$D$18*H110, IF(D110="DEADLIFT",'MAXES+CHART'!$D$19*H110,))),5),MROUND(IF(D110="SQUAT",'MAXES+CHART'!$D$17*H110, IF(D110="BENCH",'MAXES+CHART'!$D$18*H110, IF(D110="DEADLIFT",'MAXES+CHART'!$D$19*H110,))),2.5)))</f>
        <v xml:space="preserve"> </v>
      </c>
      <c r="K110" s="96"/>
      <c r="L110" s="55"/>
      <c r="M110" s="198"/>
      <c r="O110" s="57" t="str">
        <f t="shared" si="486"/>
        <v/>
      </c>
      <c r="P110" s="57" t="str">
        <f t="shared" si="487"/>
        <v/>
      </c>
      <c r="Q110" s="57" t="str">
        <f t="shared" si="488"/>
        <v/>
      </c>
      <c r="R110" s="57" t="str">
        <f t="shared" si="489"/>
        <v/>
      </c>
      <c r="S110" s="57" t="str">
        <f t="shared" si="490"/>
        <v/>
      </c>
      <c r="T110" s="57" t="str">
        <f t="shared" si="491"/>
        <v/>
      </c>
      <c r="U110" s="39"/>
      <c r="V110" s="58" t="str">
        <f>$V$109</f>
        <v>ACC</v>
      </c>
      <c r="W110" s="93" t="str">
        <f t="shared" ref="W110:W114" si="655">$W$109</f>
        <v>Barbell Glute Thrust</v>
      </c>
      <c r="X110" s="88" t="str">
        <f t="shared" si="559"/>
        <v/>
      </c>
      <c r="Y110" s="83" t="str">
        <f t="shared" si="560"/>
        <v/>
      </c>
      <c r="Z110" s="84" t="str">
        <f t="shared" si="561"/>
        <v/>
      </c>
      <c r="AA110" s="83" t="str">
        <f>IFERROR(IF(V110="ACC"," ",IF('MAXES+CHART'!$D$16="lbs",MROUND(IF(V110="SQUAT",'MAXES+CHART'!$D$17*Z110, IF(V110="BENCH",'MAXES+CHART'!$D$18*Z110, IF(V110="DEADLIFT",'MAXES+CHART'!$D$19*Z110,))),5),MROUND(IF(V110="SQUAT",'MAXES+CHART'!$D$17*Z110, IF(V110="BENCH",'MAXES+CHART'!$D$18*Z110, IF(V110="DEADLIFT",'MAXES+CHART'!$D$19*Z110,))),2.5))),"")</f>
        <v xml:space="preserve"> </v>
      </c>
      <c r="AC110" s="96"/>
      <c r="AD110" s="55"/>
      <c r="AE110" s="198"/>
      <c r="AG110" s="57" t="str">
        <f t="shared" si="492"/>
        <v/>
      </c>
      <c r="AH110" s="57" t="str">
        <f t="shared" si="493"/>
        <v/>
      </c>
      <c r="AI110" s="57" t="str">
        <f t="shared" si="494"/>
        <v/>
      </c>
      <c r="AJ110" s="57" t="str">
        <f t="shared" si="495"/>
        <v/>
      </c>
      <c r="AK110" s="57" t="str">
        <f t="shared" si="496"/>
        <v/>
      </c>
      <c r="AL110" s="57" t="str">
        <f t="shared" si="497"/>
        <v/>
      </c>
      <c r="AN110" s="39"/>
      <c r="AO110" s="58" t="str">
        <f t="shared" ref="AO110:AO114" si="656">$AO$109</f>
        <v>ACC</v>
      </c>
      <c r="AP110" s="93" t="str">
        <f t="shared" ref="AP110:AP114" si="657">$AP$109</f>
        <v>Barbell Glute Thrust</v>
      </c>
      <c r="AQ110" s="88" t="str">
        <f t="shared" si="564"/>
        <v/>
      </c>
      <c r="AR110" s="83" t="str">
        <f t="shared" si="565"/>
        <v/>
      </c>
      <c r="AS110" s="84" t="str">
        <f t="shared" si="566"/>
        <v/>
      </c>
      <c r="AT110" s="83" t="str">
        <f>IFERROR(IF(AO110="ACC"," ",IF('MAXES+CHART'!$D$16="lbs",MROUND(IF(AO110="SQUAT",'MAXES+CHART'!$D$17*AS110, IF(AO110="BENCH",'MAXES+CHART'!$D$18*AS110, IF(AO110="DEADLIFT",'MAXES+CHART'!$D$19*AS110,))),5),MROUND(IF(AO110="SQUAT",'MAXES+CHART'!$D$17*AS110, IF(AO110="BENCH",'MAXES+CHART'!$D$18*AS110, IF(AO110="DEADLIFT",'MAXES+CHART'!$D$19*AS110,))),2.5))),"")</f>
        <v xml:space="preserve"> </v>
      </c>
      <c r="AV110" s="96"/>
      <c r="AW110" s="55"/>
      <c r="AX110" s="198"/>
      <c r="AZ110" s="57" t="str">
        <f t="shared" si="498"/>
        <v/>
      </c>
      <c r="BA110" s="57" t="str">
        <f t="shared" si="499"/>
        <v/>
      </c>
      <c r="BB110" s="57" t="str">
        <f t="shared" si="500"/>
        <v/>
      </c>
      <c r="BC110" s="57" t="str">
        <f t="shared" si="501"/>
        <v/>
      </c>
      <c r="BD110" s="57" t="str">
        <f t="shared" si="502"/>
        <v/>
      </c>
      <c r="BE110" s="57" t="str">
        <f t="shared" si="503"/>
        <v/>
      </c>
      <c r="BG110" s="39"/>
      <c r="BH110" s="58" t="str">
        <f t="shared" ref="BH110:BH114" si="658">$BH$109</f>
        <v>ACC</v>
      </c>
      <c r="BI110" s="93" t="str">
        <f t="shared" ref="BI110:BI114" si="659">$BI$109</f>
        <v>Barbell Glute Thrust</v>
      </c>
      <c r="BJ110" s="88" t="str">
        <f t="shared" si="569"/>
        <v/>
      </c>
      <c r="BK110" s="83" t="str">
        <f t="shared" si="570"/>
        <v/>
      </c>
      <c r="BL110" s="84" t="str">
        <f t="shared" si="571"/>
        <v/>
      </c>
      <c r="BM110" s="83" t="str">
        <f>IFERROR(IF(BH110="ACC"," ",IF('MAXES+CHART'!$D$16="lbs",MROUND(IF(BH110="SQUAT",'MAXES+CHART'!$D$17*BL110, IF(BH110="BENCH",'MAXES+CHART'!$D$18*BL110, IF(BH110="DEADLIFT",'MAXES+CHART'!$D$19*BL110,))),5),MROUND(IF(BH110="SQUAT",'MAXES+CHART'!$D$17*BL110, IF(BH110="BENCH",'MAXES+CHART'!$D$18*BL110, IF(BH110="DEADLIFT",'MAXES+CHART'!$D$19*BL110,))),2.5))),"")</f>
        <v xml:space="preserve"> </v>
      </c>
      <c r="BO110" s="96"/>
      <c r="BP110" s="55"/>
      <c r="BQ110" s="198"/>
      <c r="BS110" s="57" t="str">
        <f t="shared" si="504"/>
        <v/>
      </c>
      <c r="BT110" s="57" t="str">
        <f t="shared" si="505"/>
        <v/>
      </c>
      <c r="BU110" s="57" t="str">
        <f t="shared" si="506"/>
        <v/>
      </c>
      <c r="BV110" s="57" t="str">
        <f t="shared" si="507"/>
        <v/>
      </c>
      <c r="BW110" s="57" t="str">
        <f t="shared" si="508"/>
        <v/>
      </c>
      <c r="BX110" s="57" t="str">
        <f t="shared" si="509"/>
        <v/>
      </c>
      <c r="CA110" s="39"/>
      <c r="CB110" s="58" t="str">
        <f t="shared" ref="CB110:CB114" si="660">$CB$109</f>
        <v>ACC</v>
      </c>
      <c r="CC110" s="93">
        <f t="shared" ref="CC110:CC114" si="661">$CC$109</f>
        <v>0</v>
      </c>
      <c r="CD110" s="88" t="str">
        <f t="shared" si="574"/>
        <v/>
      </c>
      <c r="CE110" s="83" t="str">
        <f t="shared" si="575"/>
        <v/>
      </c>
      <c r="CF110" s="84" t="str">
        <f t="shared" si="576"/>
        <v/>
      </c>
      <c r="CG110" s="83" t="str">
        <f>IFERROR(IF(CB110="ACC"," ",IF('MAXES+CHART'!$D$16="lbs",MROUND(IF(CB110="SQUAT",'MAXES+CHART'!$D$17*CF110, IF(CB110="BENCH",'MAXES+CHART'!$D$18*CF110, IF(CB110="DEADLIFT",'MAXES+CHART'!$D$19*CF110,))),5),MROUND(IF(CB110="SQUAT",'MAXES+CHART'!$D$17*CF110, IF(CB110="BENCH",'MAXES+CHART'!$D$18*CF110, IF(CB110="DEADLIFT",'MAXES+CHART'!$D$19*CF110,))),2.5))),"")</f>
        <v xml:space="preserve"> </v>
      </c>
      <c r="CI110" s="96"/>
      <c r="CJ110" s="55"/>
      <c r="CK110" s="198"/>
      <c r="CM110" s="57" t="str">
        <f t="shared" si="510"/>
        <v/>
      </c>
      <c r="CN110" s="57" t="str">
        <f t="shared" si="511"/>
        <v/>
      </c>
      <c r="CO110" s="57" t="str">
        <f t="shared" si="512"/>
        <v/>
      </c>
      <c r="CP110" s="57" t="str">
        <f t="shared" si="513"/>
        <v/>
      </c>
      <c r="CQ110" s="57" t="str">
        <f t="shared" si="514"/>
        <v/>
      </c>
      <c r="CR110" s="57" t="str">
        <f t="shared" si="515"/>
        <v/>
      </c>
      <c r="CS110" s="39"/>
      <c r="CT110" s="58" t="str">
        <f t="shared" ref="CT110:CT114" si="662">$CT$109</f>
        <v>ACC</v>
      </c>
      <c r="CU110" s="93" t="str">
        <f t="shared" ref="CU110:CU114" si="663">$CU$109</f>
        <v>Barbell Glute Thrust</v>
      </c>
      <c r="CV110" s="88" t="str">
        <f t="shared" si="458"/>
        <v/>
      </c>
      <c r="CW110" s="83" t="str">
        <f t="shared" si="459"/>
        <v/>
      </c>
      <c r="CX110" s="84" t="str">
        <f t="shared" si="460"/>
        <v/>
      </c>
      <c r="CY110" s="83" t="str">
        <f>IFERROR(IF(CT110="ACC"," ",IF('MAXES+CHART'!$D$16="lbs",MROUND(IF(CT110="SQUAT",'MAXES+CHART'!$D$17*CX110, IF(CT110="BENCH",'MAXES+CHART'!$D$18*CX110, IF(CT110="DEADLIFT",'MAXES+CHART'!$D$19*CX110,))),5),MROUND(IF(CT110="SQUAT",'MAXES+CHART'!$D$17*CX110, IF(CT110="BENCH",'MAXES+CHART'!$D$18*CX110, IF(CT110="DEADLIFT",'MAXES+CHART'!$D$19*CX110,))),2.5))),"")</f>
        <v xml:space="preserve"> </v>
      </c>
      <c r="DA110" s="96"/>
      <c r="DB110" s="55"/>
      <c r="DC110" s="198"/>
      <c r="DE110" s="57" t="str">
        <f t="shared" si="516"/>
        <v/>
      </c>
      <c r="DF110" s="57" t="str">
        <f t="shared" si="517"/>
        <v/>
      </c>
      <c r="DG110" s="57" t="str">
        <f t="shared" si="518"/>
        <v/>
      </c>
      <c r="DH110" s="57" t="str">
        <f t="shared" si="519"/>
        <v/>
      </c>
      <c r="DI110" s="57" t="str">
        <f t="shared" si="520"/>
        <v/>
      </c>
      <c r="DJ110" s="57" t="str">
        <f t="shared" si="521"/>
        <v/>
      </c>
      <c r="DL110" s="39"/>
      <c r="DM110" s="58" t="str">
        <f t="shared" ref="DM110:DM114" si="664">$DM$109</f>
        <v>ACC</v>
      </c>
      <c r="DN110" s="93" t="str">
        <f t="shared" ref="DN110:DN114" si="665">$DN$109</f>
        <v>Barbell Glute Thrust</v>
      </c>
      <c r="DO110" s="88" t="str">
        <f t="shared" si="463"/>
        <v/>
      </c>
      <c r="DP110" s="83" t="str">
        <f t="shared" si="464"/>
        <v/>
      </c>
      <c r="DQ110" s="84" t="str">
        <f t="shared" si="465"/>
        <v/>
      </c>
      <c r="DR110" s="83" t="str">
        <f>IFERROR(IF(DM110="ACC"," ",IF('MAXES+CHART'!$D$16="lbs",MROUND(IF(DM110="SQUAT",'MAXES+CHART'!$D$17*DQ110, IF(DM110="BENCH",'MAXES+CHART'!$D$18*DQ110, IF(DM110="DEADLIFT",'MAXES+CHART'!$D$19*DQ110,))),5),MROUND(IF(DM110="SQUAT",'MAXES+CHART'!$D$17*DQ110, IF(DM110="BENCH",'MAXES+CHART'!$D$18*DQ110, IF(DM110="DEADLIFT",'MAXES+CHART'!$D$19*DQ110,))),2.5))),"")</f>
        <v xml:space="preserve"> </v>
      </c>
      <c r="DT110" s="96"/>
      <c r="DU110" s="55"/>
      <c r="DV110" s="198"/>
      <c r="DX110" s="57" t="str">
        <f t="shared" si="522"/>
        <v/>
      </c>
      <c r="DY110" s="57" t="str">
        <f t="shared" si="523"/>
        <v/>
      </c>
      <c r="DZ110" s="57" t="str">
        <f t="shared" si="524"/>
        <v/>
      </c>
      <c r="EA110" s="57" t="str">
        <f t="shared" si="525"/>
        <v/>
      </c>
      <c r="EB110" s="57" t="str">
        <f t="shared" si="526"/>
        <v/>
      </c>
      <c r="EC110" s="57" t="str">
        <f t="shared" si="527"/>
        <v/>
      </c>
      <c r="EE110" s="39"/>
      <c r="EF110" s="58" t="str">
        <f t="shared" ref="EF110:EF114" si="666">$EF$109</f>
        <v>ACC</v>
      </c>
      <c r="EG110" s="93" t="str">
        <f t="shared" ref="EG110:EG114" si="667">$EG$109</f>
        <v/>
      </c>
      <c r="EH110" s="88" t="str">
        <f t="shared" si="468"/>
        <v/>
      </c>
      <c r="EI110" s="83" t="str">
        <f t="shared" si="469"/>
        <v/>
      </c>
      <c r="EJ110" s="84" t="str">
        <f t="shared" si="470"/>
        <v/>
      </c>
      <c r="EK110" s="83" t="str">
        <f>IFERROR(IF(EF110="ACC"," ",IF('MAXES+CHART'!$D$16="lbs",MROUND(IF(EF110="SQUAT",'MAXES+CHART'!$D$17*EJ110, IF(EF110="BENCH",'MAXES+CHART'!$D$18*EJ110, IF(EF110="DEADLIFT",'MAXES+CHART'!$D$19*EJ110,))),5),MROUND(IF(EF110="SQUAT",'MAXES+CHART'!$D$17*EJ110, IF(EF110="BENCH",'MAXES+CHART'!$D$18*EJ110, IF(EF110="DEADLIFT",'MAXES+CHART'!$D$19*EJ110,))),2.5))),"")</f>
        <v xml:space="preserve"> </v>
      </c>
      <c r="EM110" s="96"/>
      <c r="EN110" s="55"/>
      <c r="EO110" s="198"/>
      <c r="EQ110" s="57" t="str">
        <f t="shared" si="528"/>
        <v/>
      </c>
      <c r="ER110" s="57" t="str">
        <f t="shared" si="529"/>
        <v/>
      </c>
      <c r="ES110" s="57" t="str">
        <f t="shared" si="530"/>
        <v/>
      </c>
      <c r="ET110" s="57" t="str">
        <f t="shared" si="531"/>
        <v/>
      </c>
      <c r="EU110" s="57" t="str">
        <f t="shared" si="532"/>
        <v/>
      </c>
      <c r="EV110" s="57" t="str">
        <f t="shared" si="533"/>
        <v/>
      </c>
      <c r="EY110" s="39"/>
      <c r="EZ110" s="58" t="str">
        <f t="shared" ref="EZ110:EZ114" si="668">$EZ$109</f>
        <v>ACC</v>
      </c>
      <c r="FA110" s="93" t="str">
        <f t="shared" ref="FA110:FA114" si="669">$FA$109</f>
        <v>Barbell Glute Thrust</v>
      </c>
      <c r="FB110" s="88" t="str">
        <f t="shared" si="585"/>
        <v/>
      </c>
      <c r="FC110" s="83" t="str">
        <f t="shared" si="586"/>
        <v/>
      </c>
      <c r="FD110" s="84" t="str">
        <f t="shared" si="587"/>
        <v/>
      </c>
      <c r="FE110" s="83" t="str">
        <f>IFERROR(IF(EZ110="ACC"," ",IF('MAXES+CHART'!$D$16="lbs",MROUND(IF(EZ110="SQUAT",'MAXES+CHART'!$D$17*FD110, IF(EZ110="BENCH",'MAXES+CHART'!$D$18*FD110, IF(EZ110="DEADLIFT",'MAXES+CHART'!$D$19*FD110,))),5),MROUND(IF(EZ110="SQUAT",'MAXES+CHART'!$D$17*FD110, IF(EZ110="BENCH",'MAXES+CHART'!$D$18*FD110, IF(EZ110="DEADLIFT",'MAXES+CHART'!$D$19*FD110,))),2.5))),"")</f>
        <v xml:space="preserve"> </v>
      </c>
      <c r="FG110" s="125"/>
      <c r="FH110" s="55"/>
      <c r="FI110" s="204"/>
      <c r="FK110" s="57" t="str">
        <f t="shared" si="534"/>
        <v/>
      </c>
      <c r="FL110" s="57" t="str">
        <f t="shared" si="535"/>
        <v/>
      </c>
      <c r="FM110" s="57" t="str">
        <f t="shared" si="536"/>
        <v/>
      </c>
      <c r="FN110" s="57" t="str">
        <f t="shared" si="537"/>
        <v/>
      </c>
      <c r="FO110" s="57" t="str">
        <f t="shared" si="538"/>
        <v/>
      </c>
      <c r="FP110" s="57" t="str">
        <f t="shared" si="539"/>
        <v/>
      </c>
      <c r="FQ110" s="39"/>
      <c r="FR110" s="58" t="str">
        <f t="shared" ref="FR110:FR114" si="670">$FR$109</f>
        <v>ACC</v>
      </c>
      <c r="FS110" s="93" t="str">
        <f t="shared" ref="FS110:FS114" si="671">$FS$109</f>
        <v>Barbell Glute Thrust</v>
      </c>
      <c r="FT110" s="88" t="str">
        <f t="shared" si="473"/>
        <v/>
      </c>
      <c r="FU110" s="83" t="str">
        <f t="shared" si="474"/>
        <v/>
      </c>
      <c r="FV110" s="84" t="str">
        <f t="shared" si="475"/>
        <v/>
      </c>
      <c r="FW110" s="83" t="str">
        <f>IFERROR(IF(FR110="ACC"," ",IF('MAXES+CHART'!$D$16="lbs",MROUND(IF(FR110="SQUAT",'MAXES+CHART'!$D$17*FV110, IF(FR110="BENCH",'MAXES+CHART'!$D$18*FV110, IF(FR110="DEADLIFT",'MAXES+CHART'!$D$19*FV110,))),5),MROUND(IF(FR110="SQUAT",'MAXES+CHART'!$D$17*FV110, IF(FR110="BENCH",'MAXES+CHART'!$D$18*FV110, IF(FR110="DEADLIFT",'MAXES+CHART'!$D$19*FV110,))),2.5))),"")</f>
        <v xml:space="preserve"> </v>
      </c>
      <c r="FY110" s="96"/>
      <c r="FZ110" s="55"/>
      <c r="GA110" s="198"/>
      <c r="GC110" s="57" t="str">
        <f t="shared" si="540"/>
        <v/>
      </c>
      <c r="GD110" s="57" t="str">
        <f t="shared" si="541"/>
        <v/>
      </c>
      <c r="GE110" s="57" t="str">
        <f t="shared" si="542"/>
        <v/>
      </c>
      <c r="GF110" s="57" t="str">
        <f t="shared" si="543"/>
        <v/>
      </c>
      <c r="GG110" s="57" t="str">
        <f t="shared" si="544"/>
        <v/>
      </c>
      <c r="GH110" s="57" t="str">
        <f t="shared" si="545"/>
        <v/>
      </c>
      <c r="GJ110" s="39"/>
      <c r="GK110" s="58" t="str">
        <f t="shared" ref="GK110:GK114" si="672">$GK$109</f>
        <v>ACC</v>
      </c>
      <c r="GL110" s="93" t="str">
        <f t="shared" ref="GL110:GL114" si="673">$GL$109</f>
        <v>Barbell Glute Thrust</v>
      </c>
      <c r="GM110" s="88" t="str">
        <f t="shared" si="478"/>
        <v/>
      </c>
      <c r="GN110" s="83" t="str">
        <f t="shared" si="479"/>
        <v/>
      </c>
      <c r="GO110" s="84" t="str">
        <f t="shared" si="480"/>
        <v/>
      </c>
      <c r="GP110" s="83" t="str">
        <f>IFERROR(IF(GK110="ACC"," ",IF('MAXES+CHART'!$D$16="lbs",MROUND(IF(GK110="SQUAT",'MAXES+CHART'!$D$17*GO110, IF(GK110="BENCH",'MAXES+CHART'!$D$18*GO110, IF(GK110="DEADLIFT",'MAXES+CHART'!$D$19*GO110,))),5),MROUND(IF(GK110="SQUAT",'MAXES+CHART'!$D$17*GO110, IF(GK110="BENCH",'MAXES+CHART'!$D$18*GO110, IF(GK110="DEADLIFT",'MAXES+CHART'!$D$19*GO110,))),2.5))),"")</f>
        <v xml:space="preserve"> </v>
      </c>
      <c r="GR110" s="96"/>
      <c r="GS110" s="55"/>
      <c r="GT110" s="198"/>
      <c r="GV110" s="57" t="str">
        <f t="shared" si="546"/>
        <v/>
      </c>
      <c r="GW110" s="57" t="str">
        <f t="shared" si="547"/>
        <v/>
      </c>
      <c r="GX110" s="57" t="str">
        <f t="shared" si="548"/>
        <v/>
      </c>
      <c r="GY110" s="57" t="str">
        <f t="shared" si="549"/>
        <v/>
      </c>
      <c r="GZ110" s="57" t="str">
        <f t="shared" si="550"/>
        <v/>
      </c>
      <c r="HA110" s="57" t="str">
        <f t="shared" si="551"/>
        <v/>
      </c>
      <c r="HC110" s="39"/>
      <c r="HD110" s="58" t="str">
        <f t="shared" ref="HD110:HD114" si="674">$HD$109</f>
        <v>ACC</v>
      </c>
      <c r="HE110" s="93" t="str">
        <f t="shared" ref="HE110:HE114" si="675">$HE$109</f>
        <v>Barbell Glute Thrust</v>
      </c>
      <c r="HF110" s="88" t="str">
        <f t="shared" si="483"/>
        <v/>
      </c>
      <c r="HG110" s="83" t="str">
        <f t="shared" si="484"/>
        <v/>
      </c>
      <c r="HH110" s="84" t="str">
        <f t="shared" si="485"/>
        <v/>
      </c>
      <c r="HI110" s="83" t="str">
        <f>IFERROR(IF(HD110="ACC"," ",IF('MAXES+CHART'!$D$16="lbs",MROUND(IF(HD110="SQUAT",'MAXES+CHART'!$D$17*HH110, IF(HD110="BENCH",'MAXES+CHART'!$D$18*HH110, IF(HD110="DEADLIFT",'MAXES+CHART'!$D$19*HH110,))),5),MROUND(IF(HD110="SQUAT",'MAXES+CHART'!$D$17*HH110, IF(HD110="BENCH",'MAXES+CHART'!$D$18*HH110, IF(HD110="DEADLIFT",'MAXES+CHART'!$D$19*HH110,))),2.5))),"")</f>
        <v xml:space="preserve"> </v>
      </c>
      <c r="HK110" s="96"/>
      <c r="HL110" s="55"/>
      <c r="HM110" s="198"/>
      <c r="HO110" s="57" t="str">
        <f t="shared" si="552"/>
        <v/>
      </c>
      <c r="HP110" s="57" t="str">
        <f t="shared" si="553"/>
        <v/>
      </c>
      <c r="HQ110" s="57" t="str">
        <f t="shared" si="554"/>
        <v/>
      </c>
      <c r="HR110" s="57" t="str">
        <f t="shared" si="555"/>
        <v/>
      </c>
      <c r="HS110" s="57" t="str">
        <f t="shared" si="556"/>
        <v/>
      </c>
      <c r="HT110" s="57" t="str">
        <f t="shared" si="557"/>
        <v/>
      </c>
    </row>
    <row r="111" spans="3:228" hidden="1" outlineLevel="2">
      <c r="C111" s="39"/>
      <c r="D111" s="58" t="str">
        <f t="shared" ref="D111:D114" si="676">$D$109</f>
        <v>ACC</v>
      </c>
      <c r="E111" s="94" t="str">
        <f t="shared" ref="E111:E114" si="677">$E110</f>
        <v>Barbell Glute Thrust</v>
      </c>
      <c r="F111" s="87"/>
      <c r="G111" s="81"/>
      <c r="H111" s="82"/>
      <c r="I111" s="81" t="str">
        <f>IF(D111="ACC"," ",IF('MAXES+CHART'!$D$16="lbs",MROUND(IF(D111="SQUAT",'MAXES+CHART'!$D$17*H111, IF(D111="BENCH",'MAXES+CHART'!$D$18*H111, IF(D111="DEADLIFT",'MAXES+CHART'!$D$19*H111,))),5),MROUND(IF(D111="SQUAT",'MAXES+CHART'!$D$17*H111, IF(D111="BENCH",'MAXES+CHART'!$D$18*H111, IF(D111="DEADLIFT",'MAXES+CHART'!$D$19*H111,))),2.5)))</f>
        <v xml:space="preserve"> </v>
      </c>
      <c r="K111" s="96"/>
      <c r="L111" s="55"/>
      <c r="M111" s="199"/>
      <c r="O111" s="57" t="str">
        <f t="shared" si="486"/>
        <v/>
      </c>
      <c r="P111" s="57" t="str">
        <f t="shared" si="487"/>
        <v/>
      </c>
      <c r="Q111" s="57" t="str">
        <f t="shared" si="488"/>
        <v/>
      </c>
      <c r="R111" s="57" t="str">
        <f t="shared" si="489"/>
        <v/>
      </c>
      <c r="S111" s="57" t="str">
        <f t="shared" si="490"/>
        <v/>
      </c>
      <c r="T111" s="57" t="str">
        <f t="shared" si="491"/>
        <v/>
      </c>
      <c r="U111" s="39"/>
      <c r="V111" s="58" t="str">
        <f t="shared" ref="V111:V114" si="678">$V$109</f>
        <v>ACC</v>
      </c>
      <c r="W111" s="94" t="str">
        <f t="shared" si="655"/>
        <v>Barbell Glute Thrust</v>
      </c>
      <c r="X111" s="87" t="str">
        <f t="shared" si="559"/>
        <v/>
      </c>
      <c r="Y111" s="81" t="str">
        <f t="shared" si="560"/>
        <v/>
      </c>
      <c r="Z111" s="82" t="str">
        <f t="shared" si="561"/>
        <v/>
      </c>
      <c r="AA111" s="81" t="str">
        <f>IFERROR(IF(V111="ACC"," ",IF('MAXES+CHART'!$D$16="lbs",MROUND(IF(V111="SQUAT",'MAXES+CHART'!$D$17*Z111, IF(V111="BENCH",'MAXES+CHART'!$D$18*Z111, IF(V111="DEADLIFT",'MAXES+CHART'!$D$19*Z111,))),5),MROUND(IF(V111="SQUAT",'MAXES+CHART'!$D$17*Z111, IF(V111="BENCH",'MAXES+CHART'!$D$18*Z111, IF(V111="DEADLIFT",'MAXES+CHART'!$D$19*Z111,))),2.5))),"")</f>
        <v xml:space="preserve"> </v>
      </c>
      <c r="AC111" s="96"/>
      <c r="AD111" s="55"/>
      <c r="AE111" s="199"/>
      <c r="AG111" s="57" t="str">
        <f t="shared" si="492"/>
        <v/>
      </c>
      <c r="AH111" s="57" t="str">
        <f t="shared" si="493"/>
        <v/>
      </c>
      <c r="AI111" s="57" t="str">
        <f t="shared" si="494"/>
        <v/>
      </c>
      <c r="AJ111" s="57" t="str">
        <f t="shared" si="495"/>
        <v/>
      </c>
      <c r="AK111" s="57" t="str">
        <f t="shared" si="496"/>
        <v/>
      </c>
      <c r="AL111" s="57" t="str">
        <f t="shared" si="497"/>
        <v/>
      </c>
      <c r="AN111" s="39"/>
      <c r="AO111" s="58" t="str">
        <f t="shared" si="656"/>
        <v>ACC</v>
      </c>
      <c r="AP111" s="94" t="str">
        <f t="shared" si="657"/>
        <v>Barbell Glute Thrust</v>
      </c>
      <c r="AQ111" s="87" t="str">
        <f t="shared" si="564"/>
        <v/>
      </c>
      <c r="AR111" s="81" t="str">
        <f t="shared" si="565"/>
        <v/>
      </c>
      <c r="AS111" s="82" t="str">
        <f t="shared" si="566"/>
        <v/>
      </c>
      <c r="AT111" s="81" t="str">
        <f>IFERROR(IF(AO111="ACC"," ",IF('MAXES+CHART'!$D$16="lbs",MROUND(IF(AO111="SQUAT",'MAXES+CHART'!$D$17*AS111, IF(AO111="BENCH",'MAXES+CHART'!$D$18*AS111, IF(AO111="DEADLIFT",'MAXES+CHART'!$D$19*AS111,))),5),MROUND(IF(AO111="SQUAT",'MAXES+CHART'!$D$17*AS111, IF(AO111="BENCH",'MAXES+CHART'!$D$18*AS111, IF(AO111="DEADLIFT",'MAXES+CHART'!$D$19*AS111,))),2.5))),"")</f>
        <v xml:space="preserve"> </v>
      </c>
      <c r="AV111" s="96"/>
      <c r="AW111" s="55"/>
      <c r="AX111" s="199"/>
      <c r="AZ111" s="57" t="str">
        <f t="shared" si="498"/>
        <v/>
      </c>
      <c r="BA111" s="57" t="str">
        <f t="shared" si="499"/>
        <v/>
      </c>
      <c r="BB111" s="57" t="str">
        <f t="shared" si="500"/>
        <v/>
      </c>
      <c r="BC111" s="57" t="str">
        <f t="shared" si="501"/>
        <v/>
      </c>
      <c r="BD111" s="57" t="str">
        <f t="shared" si="502"/>
        <v/>
      </c>
      <c r="BE111" s="57" t="str">
        <f t="shared" si="503"/>
        <v/>
      </c>
      <c r="BG111" s="39"/>
      <c r="BH111" s="58" t="str">
        <f t="shared" si="658"/>
        <v>ACC</v>
      </c>
      <c r="BI111" s="94" t="str">
        <f t="shared" si="659"/>
        <v>Barbell Glute Thrust</v>
      </c>
      <c r="BJ111" s="87" t="str">
        <f t="shared" si="569"/>
        <v/>
      </c>
      <c r="BK111" s="81" t="str">
        <f t="shared" si="570"/>
        <v/>
      </c>
      <c r="BL111" s="82" t="str">
        <f t="shared" si="571"/>
        <v/>
      </c>
      <c r="BM111" s="81" t="str">
        <f>IFERROR(IF(BH111="ACC"," ",IF('MAXES+CHART'!$D$16="lbs",MROUND(IF(BH111="SQUAT",'MAXES+CHART'!$D$17*BL111, IF(BH111="BENCH",'MAXES+CHART'!$D$18*BL111, IF(BH111="DEADLIFT",'MAXES+CHART'!$D$19*BL111,))),5),MROUND(IF(BH111="SQUAT",'MAXES+CHART'!$D$17*BL111, IF(BH111="BENCH",'MAXES+CHART'!$D$18*BL111, IF(BH111="DEADLIFT",'MAXES+CHART'!$D$19*BL111,))),2.5))),"")</f>
        <v xml:space="preserve"> </v>
      </c>
      <c r="BO111" s="96"/>
      <c r="BP111" s="55"/>
      <c r="BQ111" s="199"/>
      <c r="BS111" s="57" t="str">
        <f t="shared" si="504"/>
        <v/>
      </c>
      <c r="BT111" s="57" t="str">
        <f t="shared" si="505"/>
        <v/>
      </c>
      <c r="BU111" s="57" t="str">
        <f t="shared" si="506"/>
        <v/>
      </c>
      <c r="BV111" s="57" t="str">
        <f t="shared" si="507"/>
        <v/>
      </c>
      <c r="BW111" s="57" t="str">
        <f t="shared" si="508"/>
        <v/>
      </c>
      <c r="BX111" s="57" t="str">
        <f t="shared" si="509"/>
        <v/>
      </c>
      <c r="CA111" s="39"/>
      <c r="CB111" s="58" t="str">
        <f t="shared" si="660"/>
        <v>ACC</v>
      </c>
      <c r="CC111" s="94">
        <f t="shared" si="661"/>
        <v>0</v>
      </c>
      <c r="CD111" s="87" t="str">
        <f t="shared" si="574"/>
        <v/>
      </c>
      <c r="CE111" s="81" t="str">
        <f t="shared" si="575"/>
        <v/>
      </c>
      <c r="CF111" s="82" t="str">
        <f t="shared" si="576"/>
        <v/>
      </c>
      <c r="CG111" s="81" t="str">
        <f>IFERROR(IF(CB111="ACC"," ",IF('MAXES+CHART'!$D$16="lbs",MROUND(IF(CB111="SQUAT",'MAXES+CHART'!$D$17*CF111, IF(CB111="BENCH",'MAXES+CHART'!$D$18*CF111, IF(CB111="DEADLIFT",'MAXES+CHART'!$D$19*CF111,))),5),MROUND(IF(CB111="SQUAT",'MAXES+CHART'!$D$17*CF111, IF(CB111="BENCH",'MAXES+CHART'!$D$18*CF111, IF(CB111="DEADLIFT",'MAXES+CHART'!$D$19*CF111,))),2.5))),"")</f>
        <v xml:space="preserve"> </v>
      </c>
      <c r="CI111" s="96"/>
      <c r="CJ111" s="55"/>
      <c r="CK111" s="199"/>
      <c r="CM111" s="57" t="str">
        <f t="shared" si="510"/>
        <v/>
      </c>
      <c r="CN111" s="57" t="str">
        <f t="shared" si="511"/>
        <v/>
      </c>
      <c r="CO111" s="57" t="str">
        <f t="shared" si="512"/>
        <v/>
      </c>
      <c r="CP111" s="57" t="str">
        <f t="shared" si="513"/>
        <v/>
      </c>
      <c r="CQ111" s="57" t="str">
        <f t="shared" si="514"/>
        <v/>
      </c>
      <c r="CR111" s="57" t="str">
        <f t="shared" si="515"/>
        <v/>
      </c>
      <c r="CS111" s="39"/>
      <c r="CT111" s="58" t="str">
        <f t="shared" si="662"/>
        <v>ACC</v>
      </c>
      <c r="CU111" s="94" t="str">
        <f t="shared" si="663"/>
        <v>Barbell Glute Thrust</v>
      </c>
      <c r="CV111" s="87" t="str">
        <f t="shared" si="458"/>
        <v/>
      </c>
      <c r="CW111" s="81" t="str">
        <f t="shared" si="459"/>
        <v/>
      </c>
      <c r="CX111" s="82" t="str">
        <f t="shared" si="460"/>
        <v/>
      </c>
      <c r="CY111" s="81" t="str">
        <f>IFERROR(IF(CT111="ACC"," ",IF('MAXES+CHART'!$D$16="lbs",MROUND(IF(CT111="SQUAT",'MAXES+CHART'!$D$17*CX111, IF(CT111="BENCH",'MAXES+CHART'!$D$18*CX111, IF(CT111="DEADLIFT",'MAXES+CHART'!$D$19*CX111,))),5),MROUND(IF(CT111="SQUAT",'MAXES+CHART'!$D$17*CX111, IF(CT111="BENCH",'MAXES+CHART'!$D$18*CX111, IF(CT111="DEADLIFT",'MAXES+CHART'!$D$19*CX111,))),2.5))),"")</f>
        <v xml:space="preserve"> </v>
      </c>
      <c r="DA111" s="96"/>
      <c r="DB111" s="55"/>
      <c r="DC111" s="199"/>
      <c r="DE111" s="57" t="str">
        <f t="shared" si="516"/>
        <v/>
      </c>
      <c r="DF111" s="57" t="str">
        <f t="shared" si="517"/>
        <v/>
      </c>
      <c r="DG111" s="57" t="str">
        <f t="shared" si="518"/>
        <v/>
      </c>
      <c r="DH111" s="57" t="str">
        <f t="shared" si="519"/>
        <v/>
      </c>
      <c r="DI111" s="57" t="str">
        <f t="shared" si="520"/>
        <v/>
      </c>
      <c r="DJ111" s="57" t="str">
        <f t="shared" si="521"/>
        <v/>
      </c>
      <c r="DL111" s="39"/>
      <c r="DM111" s="58" t="str">
        <f t="shared" si="664"/>
        <v>ACC</v>
      </c>
      <c r="DN111" s="94" t="str">
        <f t="shared" si="665"/>
        <v>Barbell Glute Thrust</v>
      </c>
      <c r="DO111" s="87" t="str">
        <f t="shared" si="463"/>
        <v/>
      </c>
      <c r="DP111" s="81" t="str">
        <f t="shared" si="464"/>
        <v/>
      </c>
      <c r="DQ111" s="82" t="str">
        <f t="shared" si="465"/>
        <v/>
      </c>
      <c r="DR111" s="81" t="str">
        <f>IFERROR(IF(DM111="ACC"," ",IF('MAXES+CHART'!$D$16="lbs",MROUND(IF(DM111="SQUAT",'MAXES+CHART'!$D$17*DQ111, IF(DM111="BENCH",'MAXES+CHART'!$D$18*DQ111, IF(DM111="DEADLIFT",'MAXES+CHART'!$D$19*DQ111,))),5),MROUND(IF(DM111="SQUAT",'MAXES+CHART'!$D$17*DQ111, IF(DM111="BENCH",'MAXES+CHART'!$D$18*DQ111, IF(DM111="DEADLIFT",'MAXES+CHART'!$D$19*DQ111,))),2.5))),"")</f>
        <v xml:space="preserve"> </v>
      </c>
      <c r="DT111" s="96"/>
      <c r="DU111" s="55"/>
      <c r="DV111" s="199"/>
      <c r="DX111" s="57" t="str">
        <f t="shared" si="522"/>
        <v/>
      </c>
      <c r="DY111" s="57" t="str">
        <f t="shared" si="523"/>
        <v/>
      </c>
      <c r="DZ111" s="57" t="str">
        <f t="shared" si="524"/>
        <v/>
      </c>
      <c r="EA111" s="57" t="str">
        <f t="shared" si="525"/>
        <v/>
      </c>
      <c r="EB111" s="57" t="str">
        <f t="shared" si="526"/>
        <v/>
      </c>
      <c r="EC111" s="57" t="str">
        <f t="shared" si="527"/>
        <v/>
      </c>
      <c r="EE111" s="39"/>
      <c r="EF111" s="58" t="str">
        <f t="shared" si="666"/>
        <v>ACC</v>
      </c>
      <c r="EG111" s="94" t="str">
        <f t="shared" si="667"/>
        <v/>
      </c>
      <c r="EH111" s="87" t="str">
        <f t="shared" si="468"/>
        <v/>
      </c>
      <c r="EI111" s="81" t="str">
        <f t="shared" si="469"/>
        <v/>
      </c>
      <c r="EJ111" s="82" t="str">
        <f t="shared" si="470"/>
        <v/>
      </c>
      <c r="EK111" s="81" t="str">
        <f>IFERROR(IF(EF111="ACC"," ",IF('MAXES+CHART'!$D$16="lbs",MROUND(IF(EF111="SQUAT",'MAXES+CHART'!$D$17*EJ111, IF(EF111="BENCH",'MAXES+CHART'!$D$18*EJ111, IF(EF111="DEADLIFT",'MAXES+CHART'!$D$19*EJ111,))),5),MROUND(IF(EF111="SQUAT",'MAXES+CHART'!$D$17*EJ111, IF(EF111="BENCH",'MAXES+CHART'!$D$18*EJ111, IF(EF111="DEADLIFT",'MAXES+CHART'!$D$19*EJ111,))),2.5))),"")</f>
        <v xml:space="preserve"> </v>
      </c>
      <c r="EM111" s="96"/>
      <c r="EN111" s="55"/>
      <c r="EO111" s="199"/>
      <c r="EQ111" s="57" t="str">
        <f t="shared" si="528"/>
        <v/>
      </c>
      <c r="ER111" s="57" t="str">
        <f t="shared" si="529"/>
        <v/>
      </c>
      <c r="ES111" s="57" t="str">
        <f t="shared" si="530"/>
        <v/>
      </c>
      <c r="ET111" s="57" t="str">
        <f t="shared" si="531"/>
        <v/>
      </c>
      <c r="EU111" s="57" t="str">
        <f t="shared" si="532"/>
        <v/>
      </c>
      <c r="EV111" s="57" t="str">
        <f t="shared" si="533"/>
        <v/>
      </c>
      <c r="EY111" s="39"/>
      <c r="EZ111" s="58" t="str">
        <f t="shared" si="668"/>
        <v>ACC</v>
      </c>
      <c r="FA111" s="94" t="str">
        <f t="shared" si="669"/>
        <v>Barbell Glute Thrust</v>
      </c>
      <c r="FB111" s="87" t="str">
        <f t="shared" si="585"/>
        <v/>
      </c>
      <c r="FC111" s="81" t="str">
        <f t="shared" si="586"/>
        <v/>
      </c>
      <c r="FD111" s="82" t="str">
        <f t="shared" si="587"/>
        <v/>
      </c>
      <c r="FE111" s="81" t="str">
        <f>IFERROR(IF(EZ111="ACC"," ",IF('MAXES+CHART'!$D$16="lbs",MROUND(IF(EZ111="SQUAT",'MAXES+CHART'!$D$17*FD111, IF(EZ111="BENCH",'MAXES+CHART'!$D$18*FD111, IF(EZ111="DEADLIFT",'MAXES+CHART'!$D$19*FD111,))),5),MROUND(IF(EZ111="SQUAT",'MAXES+CHART'!$D$17*FD111, IF(EZ111="BENCH",'MAXES+CHART'!$D$18*FD111, IF(EZ111="DEADLIFT",'MAXES+CHART'!$D$19*FD111,))),2.5))),"")</f>
        <v xml:space="preserve"> </v>
      </c>
      <c r="FG111" s="125"/>
      <c r="FH111" s="55"/>
      <c r="FI111" s="205"/>
      <c r="FK111" s="57" t="str">
        <f t="shared" si="534"/>
        <v/>
      </c>
      <c r="FL111" s="57" t="str">
        <f t="shared" si="535"/>
        <v/>
      </c>
      <c r="FM111" s="57" t="str">
        <f t="shared" si="536"/>
        <v/>
      </c>
      <c r="FN111" s="57" t="str">
        <f t="shared" si="537"/>
        <v/>
      </c>
      <c r="FO111" s="57" t="str">
        <f t="shared" si="538"/>
        <v/>
      </c>
      <c r="FP111" s="57" t="str">
        <f t="shared" si="539"/>
        <v/>
      </c>
      <c r="FQ111" s="39"/>
      <c r="FR111" s="58" t="str">
        <f t="shared" si="670"/>
        <v>ACC</v>
      </c>
      <c r="FS111" s="94" t="str">
        <f t="shared" si="671"/>
        <v>Barbell Glute Thrust</v>
      </c>
      <c r="FT111" s="87" t="str">
        <f t="shared" si="473"/>
        <v/>
      </c>
      <c r="FU111" s="81" t="str">
        <f t="shared" si="474"/>
        <v/>
      </c>
      <c r="FV111" s="82" t="str">
        <f t="shared" si="475"/>
        <v/>
      </c>
      <c r="FW111" s="81" t="str">
        <f>IFERROR(IF(FR111="ACC"," ",IF('MAXES+CHART'!$D$16="lbs",MROUND(IF(FR111="SQUAT",'MAXES+CHART'!$D$17*FV111, IF(FR111="BENCH",'MAXES+CHART'!$D$18*FV111, IF(FR111="DEADLIFT",'MAXES+CHART'!$D$19*FV111,))),5),MROUND(IF(FR111="SQUAT",'MAXES+CHART'!$D$17*FV111, IF(FR111="BENCH",'MAXES+CHART'!$D$18*FV111, IF(FR111="DEADLIFT",'MAXES+CHART'!$D$19*FV111,))),2.5))),"")</f>
        <v xml:space="preserve"> </v>
      </c>
      <c r="FY111" s="96"/>
      <c r="FZ111" s="55"/>
      <c r="GA111" s="199"/>
      <c r="GC111" s="57" t="str">
        <f t="shared" si="540"/>
        <v/>
      </c>
      <c r="GD111" s="57" t="str">
        <f t="shared" si="541"/>
        <v/>
      </c>
      <c r="GE111" s="57" t="str">
        <f t="shared" si="542"/>
        <v/>
      </c>
      <c r="GF111" s="57" t="str">
        <f t="shared" si="543"/>
        <v/>
      </c>
      <c r="GG111" s="57" t="str">
        <f t="shared" si="544"/>
        <v/>
      </c>
      <c r="GH111" s="57" t="str">
        <f t="shared" si="545"/>
        <v/>
      </c>
      <c r="GJ111" s="39"/>
      <c r="GK111" s="58" t="str">
        <f t="shared" si="672"/>
        <v>ACC</v>
      </c>
      <c r="GL111" s="94" t="str">
        <f t="shared" si="673"/>
        <v>Barbell Glute Thrust</v>
      </c>
      <c r="GM111" s="87" t="str">
        <f t="shared" si="478"/>
        <v/>
      </c>
      <c r="GN111" s="81" t="str">
        <f t="shared" si="479"/>
        <v/>
      </c>
      <c r="GO111" s="82" t="str">
        <f t="shared" si="480"/>
        <v/>
      </c>
      <c r="GP111" s="81" t="str">
        <f>IFERROR(IF(GK111="ACC"," ",IF('MAXES+CHART'!$D$16="lbs",MROUND(IF(GK111="SQUAT",'MAXES+CHART'!$D$17*GO111, IF(GK111="BENCH",'MAXES+CHART'!$D$18*GO111, IF(GK111="DEADLIFT",'MAXES+CHART'!$D$19*GO111,))),5),MROUND(IF(GK111="SQUAT",'MAXES+CHART'!$D$17*GO111, IF(GK111="BENCH",'MAXES+CHART'!$D$18*GO111, IF(GK111="DEADLIFT",'MAXES+CHART'!$D$19*GO111,))),2.5))),"")</f>
        <v xml:space="preserve"> </v>
      </c>
      <c r="GR111" s="96"/>
      <c r="GS111" s="55"/>
      <c r="GT111" s="199"/>
      <c r="GV111" s="57" t="str">
        <f t="shared" si="546"/>
        <v/>
      </c>
      <c r="GW111" s="57" t="str">
        <f t="shared" si="547"/>
        <v/>
      </c>
      <c r="GX111" s="57" t="str">
        <f t="shared" si="548"/>
        <v/>
      </c>
      <c r="GY111" s="57" t="str">
        <f t="shared" si="549"/>
        <v/>
      </c>
      <c r="GZ111" s="57" t="str">
        <f t="shared" si="550"/>
        <v/>
      </c>
      <c r="HA111" s="57" t="str">
        <f t="shared" si="551"/>
        <v/>
      </c>
      <c r="HC111" s="39"/>
      <c r="HD111" s="58" t="str">
        <f t="shared" si="674"/>
        <v>ACC</v>
      </c>
      <c r="HE111" s="94" t="str">
        <f t="shared" si="675"/>
        <v>Barbell Glute Thrust</v>
      </c>
      <c r="HF111" s="87" t="str">
        <f t="shared" si="483"/>
        <v/>
      </c>
      <c r="HG111" s="81" t="str">
        <f t="shared" si="484"/>
        <v/>
      </c>
      <c r="HH111" s="82" t="str">
        <f t="shared" si="485"/>
        <v/>
      </c>
      <c r="HI111" s="81" t="str">
        <f>IFERROR(IF(HD111="ACC"," ",IF('MAXES+CHART'!$D$16="lbs",MROUND(IF(HD111="SQUAT",'MAXES+CHART'!$D$17*HH111, IF(HD111="BENCH",'MAXES+CHART'!$D$18*HH111, IF(HD111="DEADLIFT",'MAXES+CHART'!$D$19*HH111,))),5),MROUND(IF(HD111="SQUAT",'MAXES+CHART'!$D$17*HH111, IF(HD111="BENCH",'MAXES+CHART'!$D$18*HH111, IF(HD111="DEADLIFT",'MAXES+CHART'!$D$19*HH111,))),2.5))),"")</f>
        <v xml:space="preserve"> </v>
      </c>
      <c r="HK111" s="96"/>
      <c r="HL111" s="55"/>
      <c r="HM111" s="199"/>
      <c r="HO111" s="57" t="str">
        <f t="shared" si="552"/>
        <v/>
      </c>
      <c r="HP111" s="57" t="str">
        <f t="shared" si="553"/>
        <v/>
      </c>
      <c r="HQ111" s="57" t="str">
        <f t="shared" si="554"/>
        <v/>
      </c>
      <c r="HR111" s="57" t="str">
        <f t="shared" si="555"/>
        <v/>
      </c>
      <c r="HS111" s="57" t="str">
        <f t="shared" si="556"/>
        <v/>
      </c>
      <c r="HT111" s="57" t="str">
        <f t="shared" si="557"/>
        <v/>
      </c>
    </row>
    <row r="112" spans="3:228" hidden="1" outlineLevel="2">
      <c r="C112" s="39"/>
      <c r="D112" s="58" t="str">
        <f t="shared" si="676"/>
        <v>ACC</v>
      </c>
      <c r="E112" s="93" t="str">
        <f t="shared" si="677"/>
        <v>Barbell Glute Thrust</v>
      </c>
      <c r="F112" s="88"/>
      <c r="G112" s="83"/>
      <c r="H112" s="84"/>
      <c r="I112" s="83" t="str">
        <f>IF(D112="ACC"," ",IF('MAXES+CHART'!$D$16="lbs",MROUND(IF(D112="SQUAT",'MAXES+CHART'!$D$17*H112, IF(D112="BENCH",'MAXES+CHART'!$D$18*H112, IF(D112="DEADLIFT",'MAXES+CHART'!$D$19*H112,))),5),MROUND(IF(D112="SQUAT",'MAXES+CHART'!$D$17*H112, IF(D112="BENCH",'MAXES+CHART'!$D$18*H112, IF(D112="DEADLIFT",'MAXES+CHART'!$D$19*H112,))),2.5)))</f>
        <v xml:space="preserve"> </v>
      </c>
      <c r="K112" s="96"/>
      <c r="L112" s="55"/>
      <c r="M112" s="117"/>
      <c r="O112" s="57" t="str">
        <f t="shared" si="486"/>
        <v/>
      </c>
      <c r="P112" s="57" t="str">
        <f t="shared" si="487"/>
        <v/>
      </c>
      <c r="Q112" s="57" t="str">
        <f t="shared" si="488"/>
        <v/>
      </c>
      <c r="R112" s="57" t="str">
        <f t="shared" si="489"/>
        <v/>
      </c>
      <c r="S112" s="57" t="str">
        <f t="shared" si="490"/>
        <v/>
      </c>
      <c r="T112" s="57" t="str">
        <f t="shared" si="491"/>
        <v/>
      </c>
      <c r="U112" s="39"/>
      <c r="V112" s="58" t="str">
        <f t="shared" si="678"/>
        <v>ACC</v>
      </c>
      <c r="W112" s="93" t="str">
        <f t="shared" si="655"/>
        <v>Barbell Glute Thrust</v>
      </c>
      <c r="X112" s="88" t="str">
        <f t="shared" si="559"/>
        <v/>
      </c>
      <c r="Y112" s="83" t="str">
        <f t="shared" si="560"/>
        <v/>
      </c>
      <c r="Z112" s="84" t="str">
        <f t="shared" si="561"/>
        <v/>
      </c>
      <c r="AA112" s="83" t="str">
        <f>IFERROR(IF(V112="ACC"," ",IF('MAXES+CHART'!$D$16="lbs",MROUND(IF(V112="SQUAT",'MAXES+CHART'!$D$17*Z112, IF(V112="BENCH",'MAXES+CHART'!$D$18*Z112, IF(V112="DEADLIFT",'MAXES+CHART'!$D$19*Z112,))),5),MROUND(IF(V112="SQUAT",'MAXES+CHART'!$D$17*Z112, IF(V112="BENCH",'MAXES+CHART'!$D$18*Z112, IF(V112="DEADLIFT",'MAXES+CHART'!$D$19*Z112,))),2.5))),"")</f>
        <v xml:space="preserve"> </v>
      </c>
      <c r="AC112" s="96"/>
      <c r="AD112" s="55"/>
      <c r="AE112" s="117"/>
      <c r="AG112" s="57" t="str">
        <f t="shared" si="492"/>
        <v/>
      </c>
      <c r="AH112" s="57" t="str">
        <f t="shared" si="493"/>
        <v/>
      </c>
      <c r="AI112" s="57" t="str">
        <f t="shared" si="494"/>
        <v/>
      </c>
      <c r="AJ112" s="57" t="str">
        <f t="shared" si="495"/>
        <v/>
      </c>
      <c r="AK112" s="57" t="str">
        <f t="shared" si="496"/>
        <v/>
      </c>
      <c r="AL112" s="57" t="str">
        <f t="shared" si="497"/>
        <v/>
      </c>
      <c r="AN112" s="39"/>
      <c r="AO112" s="58" t="str">
        <f t="shared" si="656"/>
        <v>ACC</v>
      </c>
      <c r="AP112" s="93" t="str">
        <f t="shared" si="657"/>
        <v>Barbell Glute Thrust</v>
      </c>
      <c r="AQ112" s="88" t="str">
        <f t="shared" si="564"/>
        <v/>
      </c>
      <c r="AR112" s="83" t="str">
        <f t="shared" si="565"/>
        <v/>
      </c>
      <c r="AS112" s="84" t="str">
        <f t="shared" si="566"/>
        <v/>
      </c>
      <c r="AT112" s="83" t="str">
        <f>IFERROR(IF(AO112="ACC"," ",IF('MAXES+CHART'!$D$16="lbs",MROUND(IF(AO112="SQUAT",'MAXES+CHART'!$D$17*AS112, IF(AO112="BENCH",'MAXES+CHART'!$D$18*AS112, IF(AO112="DEADLIFT",'MAXES+CHART'!$D$19*AS112,))),5),MROUND(IF(AO112="SQUAT",'MAXES+CHART'!$D$17*AS112, IF(AO112="BENCH",'MAXES+CHART'!$D$18*AS112, IF(AO112="DEADLIFT",'MAXES+CHART'!$D$19*AS112,))),2.5))),"")</f>
        <v xml:space="preserve"> </v>
      </c>
      <c r="AV112" s="96"/>
      <c r="AW112" s="55"/>
      <c r="AX112" s="117"/>
      <c r="AZ112" s="57" t="str">
        <f t="shared" si="498"/>
        <v/>
      </c>
      <c r="BA112" s="57" t="str">
        <f t="shared" si="499"/>
        <v/>
      </c>
      <c r="BB112" s="57" t="str">
        <f t="shared" si="500"/>
        <v/>
      </c>
      <c r="BC112" s="57" t="str">
        <f t="shared" si="501"/>
        <v/>
      </c>
      <c r="BD112" s="57" t="str">
        <f t="shared" si="502"/>
        <v/>
      </c>
      <c r="BE112" s="57" t="str">
        <f t="shared" si="503"/>
        <v/>
      </c>
      <c r="BG112" s="39"/>
      <c r="BH112" s="58" t="str">
        <f t="shared" si="658"/>
        <v>ACC</v>
      </c>
      <c r="BI112" s="93" t="str">
        <f t="shared" si="659"/>
        <v>Barbell Glute Thrust</v>
      </c>
      <c r="BJ112" s="88" t="str">
        <f t="shared" si="569"/>
        <v/>
      </c>
      <c r="BK112" s="83" t="str">
        <f t="shared" si="570"/>
        <v/>
      </c>
      <c r="BL112" s="84" t="str">
        <f t="shared" si="571"/>
        <v/>
      </c>
      <c r="BM112" s="83" t="str">
        <f>IFERROR(IF(BH112="ACC"," ",IF('MAXES+CHART'!$D$16="lbs",MROUND(IF(BH112="SQUAT",'MAXES+CHART'!$D$17*BL112, IF(BH112="BENCH",'MAXES+CHART'!$D$18*BL112, IF(BH112="DEADLIFT",'MAXES+CHART'!$D$19*BL112,))),5),MROUND(IF(BH112="SQUAT",'MAXES+CHART'!$D$17*BL112, IF(BH112="BENCH",'MAXES+CHART'!$D$18*BL112, IF(BH112="DEADLIFT",'MAXES+CHART'!$D$19*BL112,))),2.5))),"")</f>
        <v xml:space="preserve"> </v>
      </c>
      <c r="BO112" s="96"/>
      <c r="BP112" s="55"/>
      <c r="BQ112" s="117"/>
      <c r="BS112" s="57" t="str">
        <f t="shared" si="504"/>
        <v/>
      </c>
      <c r="BT112" s="57" t="str">
        <f t="shared" si="505"/>
        <v/>
      </c>
      <c r="BU112" s="57" t="str">
        <f t="shared" si="506"/>
        <v/>
      </c>
      <c r="BV112" s="57" t="str">
        <f t="shared" si="507"/>
        <v/>
      </c>
      <c r="BW112" s="57" t="str">
        <f t="shared" si="508"/>
        <v/>
      </c>
      <c r="BX112" s="57" t="str">
        <f t="shared" si="509"/>
        <v/>
      </c>
      <c r="CA112" s="39"/>
      <c r="CB112" s="58" t="str">
        <f t="shared" si="660"/>
        <v>ACC</v>
      </c>
      <c r="CC112" s="93">
        <f t="shared" si="661"/>
        <v>0</v>
      </c>
      <c r="CD112" s="88" t="str">
        <f t="shared" si="574"/>
        <v/>
      </c>
      <c r="CE112" s="83" t="str">
        <f t="shared" si="575"/>
        <v/>
      </c>
      <c r="CF112" s="84" t="str">
        <f t="shared" si="576"/>
        <v/>
      </c>
      <c r="CG112" s="83" t="str">
        <f>IFERROR(IF(CB112="ACC"," ",IF('MAXES+CHART'!$D$16="lbs",MROUND(IF(CB112="SQUAT",'MAXES+CHART'!$D$17*CF112, IF(CB112="BENCH",'MAXES+CHART'!$D$18*CF112, IF(CB112="DEADLIFT",'MAXES+CHART'!$D$19*CF112,))),5),MROUND(IF(CB112="SQUAT",'MAXES+CHART'!$D$17*CF112, IF(CB112="BENCH",'MAXES+CHART'!$D$18*CF112, IF(CB112="DEADLIFT",'MAXES+CHART'!$D$19*CF112,))),2.5))),"")</f>
        <v xml:space="preserve"> </v>
      </c>
      <c r="CI112" s="96"/>
      <c r="CJ112" s="55"/>
      <c r="CK112" s="117"/>
      <c r="CM112" s="57" t="str">
        <f t="shared" si="510"/>
        <v/>
      </c>
      <c r="CN112" s="57" t="str">
        <f t="shared" si="511"/>
        <v/>
      </c>
      <c r="CO112" s="57" t="str">
        <f t="shared" si="512"/>
        <v/>
      </c>
      <c r="CP112" s="57" t="str">
        <f t="shared" si="513"/>
        <v/>
      </c>
      <c r="CQ112" s="57" t="str">
        <f t="shared" si="514"/>
        <v/>
      </c>
      <c r="CR112" s="57" t="str">
        <f t="shared" si="515"/>
        <v/>
      </c>
      <c r="CS112" s="39"/>
      <c r="CT112" s="58" t="str">
        <f t="shared" si="662"/>
        <v>ACC</v>
      </c>
      <c r="CU112" s="93" t="str">
        <f t="shared" si="663"/>
        <v>Barbell Glute Thrust</v>
      </c>
      <c r="CV112" s="88" t="str">
        <f t="shared" si="458"/>
        <v/>
      </c>
      <c r="CW112" s="83" t="str">
        <f t="shared" si="459"/>
        <v/>
      </c>
      <c r="CX112" s="84" t="str">
        <f t="shared" si="460"/>
        <v/>
      </c>
      <c r="CY112" s="83" t="str">
        <f>IFERROR(IF(CT112="ACC"," ",IF('MAXES+CHART'!$D$16="lbs",MROUND(IF(CT112="SQUAT",'MAXES+CHART'!$D$17*CX112, IF(CT112="BENCH",'MAXES+CHART'!$D$18*CX112, IF(CT112="DEADLIFT",'MAXES+CHART'!$D$19*CX112,))),5),MROUND(IF(CT112="SQUAT",'MAXES+CHART'!$D$17*CX112, IF(CT112="BENCH",'MAXES+CHART'!$D$18*CX112, IF(CT112="DEADLIFT",'MAXES+CHART'!$D$19*CX112,))),2.5))),"")</f>
        <v xml:space="preserve"> </v>
      </c>
      <c r="DA112" s="96"/>
      <c r="DB112" s="55"/>
      <c r="DC112" s="117"/>
      <c r="DE112" s="57" t="str">
        <f t="shared" si="516"/>
        <v/>
      </c>
      <c r="DF112" s="57" t="str">
        <f t="shared" si="517"/>
        <v/>
      </c>
      <c r="DG112" s="57" t="str">
        <f t="shared" si="518"/>
        <v/>
      </c>
      <c r="DH112" s="57" t="str">
        <f t="shared" si="519"/>
        <v/>
      </c>
      <c r="DI112" s="57" t="str">
        <f t="shared" si="520"/>
        <v/>
      </c>
      <c r="DJ112" s="57" t="str">
        <f t="shared" si="521"/>
        <v/>
      </c>
      <c r="DL112" s="39"/>
      <c r="DM112" s="58" t="str">
        <f t="shared" si="664"/>
        <v>ACC</v>
      </c>
      <c r="DN112" s="93" t="str">
        <f t="shared" si="665"/>
        <v>Barbell Glute Thrust</v>
      </c>
      <c r="DO112" s="88" t="str">
        <f t="shared" si="463"/>
        <v/>
      </c>
      <c r="DP112" s="83" t="str">
        <f t="shared" si="464"/>
        <v/>
      </c>
      <c r="DQ112" s="84" t="str">
        <f t="shared" si="465"/>
        <v/>
      </c>
      <c r="DR112" s="83" t="str">
        <f>IFERROR(IF(DM112="ACC"," ",IF('MAXES+CHART'!$D$16="lbs",MROUND(IF(DM112="SQUAT",'MAXES+CHART'!$D$17*DQ112, IF(DM112="BENCH",'MAXES+CHART'!$D$18*DQ112, IF(DM112="DEADLIFT",'MAXES+CHART'!$D$19*DQ112,))),5),MROUND(IF(DM112="SQUAT",'MAXES+CHART'!$D$17*DQ112, IF(DM112="BENCH",'MAXES+CHART'!$D$18*DQ112, IF(DM112="DEADLIFT",'MAXES+CHART'!$D$19*DQ112,))),2.5))),"")</f>
        <v xml:space="preserve"> </v>
      </c>
      <c r="DT112" s="96"/>
      <c r="DU112" s="55"/>
      <c r="DV112" s="117"/>
      <c r="DX112" s="57" t="str">
        <f t="shared" si="522"/>
        <v/>
      </c>
      <c r="DY112" s="57" t="str">
        <f t="shared" si="523"/>
        <v/>
      </c>
      <c r="DZ112" s="57" t="str">
        <f t="shared" si="524"/>
        <v/>
      </c>
      <c r="EA112" s="57" t="str">
        <f t="shared" si="525"/>
        <v/>
      </c>
      <c r="EB112" s="57" t="str">
        <f t="shared" si="526"/>
        <v/>
      </c>
      <c r="EC112" s="57" t="str">
        <f t="shared" si="527"/>
        <v/>
      </c>
      <c r="EE112" s="39"/>
      <c r="EF112" s="58" t="str">
        <f t="shared" si="666"/>
        <v>ACC</v>
      </c>
      <c r="EG112" s="93" t="str">
        <f t="shared" si="667"/>
        <v/>
      </c>
      <c r="EH112" s="88" t="str">
        <f t="shared" si="468"/>
        <v/>
      </c>
      <c r="EI112" s="83" t="str">
        <f t="shared" si="469"/>
        <v/>
      </c>
      <c r="EJ112" s="84" t="str">
        <f t="shared" si="470"/>
        <v/>
      </c>
      <c r="EK112" s="83" t="str">
        <f>IFERROR(IF(EF112="ACC"," ",IF('MAXES+CHART'!$D$16="lbs",MROUND(IF(EF112="SQUAT",'MAXES+CHART'!$D$17*EJ112, IF(EF112="BENCH",'MAXES+CHART'!$D$18*EJ112, IF(EF112="DEADLIFT",'MAXES+CHART'!$D$19*EJ112,))),5),MROUND(IF(EF112="SQUAT",'MAXES+CHART'!$D$17*EJ112, IF(EF112="BENCH",'MAXES+CHART'!$D$18*EJ112, IF(EF112="DEADLIFT",'MAXES+CHART'!$D$19*EJ112,))),2.5))),"")</f>
        <v xml:space="preserve"> </v>
      </c>
      <c r="EM112" s="96"/>
      <c r="EN112" s="55"/>
      <c r="EO112" s="117"/>
      <c r="EQ112" s="57" t="str">
        <f t="shared" si="528"/>
        <v/>
      </c>
      <c r="ER112" s="57" t="str">
        <f t="shared" si="529"/>
        <v/>
      </c>
      <c r="ES112" s="57" t="str">
        <f t="shared" si="530"/>
        <v/>
      </c>
      <c r="ET112" s="57" t="str">
        <f t="shared" si="531"/>
        <v/>
      </c>
      <c r="EU112" s="57" t="str">
        <f t="shared" si="532"/>
        <v/>
      </c>
      <c r="EV112" s="57" t="str">
        <f t="shared" si="533"/>
        <v/>
      </c>
      <c r="EY112" s="39"/>
      <c r="EZ112" s="58" t="str">
        <f t="shared" si="668"/>
        <v>ACC</v>
      </c>
      <c r="FA112" s="93" t="str">
        <f t="shared" si="669"/>
        <v>Barbell Glute Thrust</v>
      </c>
      <c r="FB112" s="88" t="str">
        <f t="shared" si="585"/>
        <v/>
      </c>
      <c r="FC112" s="83" t="str">
        <f t="shared" si="586"/>
        <v/>
      </c>
      <c r="FD112" s="84" t="str">
        <f t="shared" si="587"/>
        <v/>
      </c>
      <c r="FE112" s="83" t="str">
        <f>IFERROR(IF(EZ112="ACC"," ",IF('MAXES+CHART'!$D$16="lbs",MROUND(IF(EZ112="SQUAT",'MAXES+CHART'!$D$17*FD112, IF(EZ112="BENCH",'MAXES+CHART'!$D$18*FD112, IF(EZ112="DEADLIFT",'MAXES+CHART'!$D$19*FD112,))),5),MROUND(IF(EZ112="SQUAT",'MAXES+CHART'!$D$17*FD112, IF(EZ112="BENCH",'MAXES+CHART'!$D$18*FD112, IF(EZ112="DEADLIFT",'MAXES+CHART'!$D$19*FD112,))),2.5))),"")</f>
        <v xml:space="preserve"> </v>
      </c>
      <c r="FG112" s="125"/>
      <c r="FH112" s="55"/>
      <c r="FI112" s="117"/>
      <c r="FK112" s="57" t="str">
        <f t="shared" si="534"/>
        <v/>
      </c>
      <c r="FL112" s="57" t="str">
        <f t="shared" si="535"/>
        <v/>
      </c>
      <c r="FM112" s="57" t="str">
        <f t="shared" si="536"/>
        <v/>
      </c>
      <c r="FN112" s="57" t="str">
        <f t="shared" si="537"/>
        <v/>
      </c>
      <c r="FO112" s="57" t="str">
        <f t="shared" si="538"/>
        <v/>
      </c>
      <c r="FP112" s="57" t="str">
        <f t="shared" si="539"/>
        <v/>
      </c>
      <c r="FQ112" s="39"/>
      <c r="FR112" s="58" t="str">
        <f t="shared" si="670"/>
        <v>ACC</v>
      </c>
      <c r="FS112" s="93" t="str">
        <f t="shared" si="671"/>
        <v>Barbell Glute Thrust</v>
      </c>
      <c r="FT112" s="88" t="str">
        <f t="shared" si="473"/>
        <v/>
      </c>
      <c r="FU112" s="83" t="str">
        <f t="shared" si="474"/>
        <v/>
      </c>
      <c r="FV112" s="84" t="str">
        <f t="shared" si="475"/>
        <v/>
      </c>
      <c r="FW112" s="83" t="str">
        <f>IFERROR(IF(FR112="ACC"," ",IF('MAXES+CHART'!$D$16="lbs",MROUND(IF(FR112="SQUAT",'MAXES+CHART'!$D$17*FV112, IF(FR112="BENCH",'MAXES+CHART'!$D$18*FV112, IF(FR112="DEADLIFT",'MAXES+CHART'!$D$19*FV112,))),5),MROUND(IF(FR112="SQUAT",'MAXES+CHART'!$D$17*FV112, IF(FR112="BENCH",'MAXES+CHART'!$D$18*FV112, IF(FR112="DEADLIFT",'MAXES+CHART'!$D$19*FV112,))),2.5))),"")</f>
        <v xml:space="preserve"> </v>
      </c>
      <c r="FY112" s="96"/>
      <c r="FZ112" s="55"/>
      <c r="GA112" s="117"/>
      <c r="GC112" s="57" t="str">
        <f t="shared" si="540"/>
        <v/>
      </c>
      <c r="GD112" s="57" t="str">
        <f t="shared" si="541"/>
        <v/>
      </c>
      <c r="GE112" s="57" t="str">
        <f t="shared" si="542"/>
        <v/>
      </c>
      <c r="GF112" s="57" t="str">
        <f t="shared" si="543"/>
        <v/>
      </c>
      <c r="GG112" s="57" t="str">
        <f t="shared" si="544"/>
        <v/>
      </c>
      <c r="GH112" s="57" t="str">
        <f t="shared" si="545"/>
        <v/>
      </c>
      <c r="GJ112" s="39"/>
      <c r="GK112" s="58" t="str">
        <f t="shared" si="672"/>
        <v>ACC</v>
      </c>
      <c r="GL112" s="93" t="str">
        <f t="shared" si="673"/>
        <v>Barbell Glute Thrust</v>
      </c>
      <c r="GM112" s="88" t="str">
        <f t="shared" si="478"/>
        <v/>
      </c>
      <c r="GN112" s="83" t="str">
        <f t="shared" si="479"/>
        <v/>
      </c>
      <c r="GO112" s="84" t="str">
        <f t="shared" si="480"/>
        <v/>
      </c>
      <c r="GP112" s="83" t="str">
        <f>IFERROR(IF(GK112="ACC"," ",IF('MAXES+CHART'!$D$16="lbs",MROUND(IF(GK112="SQUAT",'MAXES+CHART'!$D$17*GO112, IF(GK112="BENCH",'MAXES+CHART'!$D$18*GO112, IF(GK112="DEADLIFT",'MAXES+CHART'!$D$19*GO112,))),5),MROUND(IF(GK112="SQUAT",'MAXES+CHART'!$D$17*GO112, IF(GK112="BENCH",'MAXES+CHART'!$D$18*GO112, IF(GK112="DEADLIFT",'MAXES+CHART'!$D$19*GO112,))),2.5))),"")</f>
        <v xml:space="preserve"> </v>
      </c>
      <c r="GR112" s="96"/>
      <c r="GS112" s="55"/>
      <c r="GT112" s="117"/>
      <c r="GV112" s="57" t="str">
        <f t="shared" si="546"/>
        <v/>
      </c>
      <c r="GW112" s="57" t="str">
        <f t="shared" si="547"/>
        <v/>
      </c>
      <c r="GX112" s="57" t="str">
        <f t="shared" si="548"/>
        <v/>
      </c>
      <c r="GY112" s="57" t="str">
        <f t="shared" si="549"/>
        <v/>
      </c>
      <c r="GZ112" s="57" t="str">
        <f t="shared" si="550"/>
        <v/>
      </c>
      <c r="HA112" s="57" t="str">
        <f t="shared" si="551"/>
        <v/>
      </c>
      <c r="HC112" s="39"/>
      <c r="HD112" s="58" t="str">
        <f t="shared" si="674"/>
        <v>ACC</v>
      </c>
      <c r="HE112" s="93" t="str">
        <f t="shared" si="675"/>
        <v>Barbell Glute Thrust</v>
      </c>
      <c r="HF112" s="88" t="str">
        <f t="shared" si="483"/>
        <v/>
      </c>
      <c r="HG112" s="83" t="str">
        <f t="shared" si="484"/>
        <v/>
      </c>
      <c r="HH112" s="84" t="str">
        <f t="shared" si="485"/>
        <v/>
      </c>
      <c r="HI112" s="83" t="str">
        <f>IFERROR(IF(HD112="ACC"," ",IF('MAXES+CHART'!$D$16="lbs",MROUND(IF(HD112="SQUAT",'MAXES+CHART'!$D$17*HH112, IF(HD112="BENCH",'MAXES+CHART'!$D$18*HH112, IF(HD112="DEADLIFT",'MAXES+CHART'!$D$19*HH112,))),5),MROUND(IF(HD112="SQUAT",'MAXES+CHART'!$D$17*HH112, IF(HD112="BENCH",'MAXES+CHART'!$D$18*HH112, IF(HD112="DEADLIFT",'MAXES+CHART'!$D$19*HH112,))),2.5))),"")</f>
        <v xml:space="preserve"> </v>
      </c>
      <c r="HK112" s="96"/>
      <c r="HL112" s="55"/>
      <c r="HM112" s="117"/>
      <c r="HO112" s="57" t="str">
        <f t="shared" si="552"/>
        <v/>
      </c>
      <c r="HP112" s="57" t="str">
        <f t="shared" si="553"/>
        <v/>
      </c>
      <c r="HQ112" s="57" t="str">
        <f t="shared" si="554"/>
        <v/>
      </c>
      <c r="HR112" s="57" t="str">
        <f t="shared" si="555"/>
        <v/>
      </c>
      <c r="HS112" s="57" t="str">
        <f t="shared" si="556"/>
        <v/>
      </c>
      <c r="HT112" s="57" t="str">
        <f t="shared" si="557"/>
        <v/>
      </c>
    </row>
    <row r="113" spans="3:228" hidden="1" outlineLevel="2">
      <c r="C113" s="39"/>
      <c r="D113" s="58" t="str">
        <f t="shared" si="676"/>
        <v>ACC</v>
      </c>
      <c r="E113" s="94" t="str">
        <f t="shared" si="677"/>
        <v>Barbell Glute Thrust</v>
      </c>
      <c r="F113" s="87"/>
      <c r="G113" s="81"/>
      <c r="H113" s="82"/>
      <c r="I113" s="81" t="str">
        <f>IF(D113="ACC"," ",IF('MAXES+CHART'!$D$16="lbs",MROUND(IF(D113="SQUAT",'MAXES+CHART'!$D$17*H113, IF(D113="BENCH",'MAXES+CHART'!$D$18*H113, IF(D113="DEADLIFT",'MAXES+CHART'!$D$19*H113,))),5),MROUND(IF(D113="SQUAT",'MAXES+CHART'!$D$17*H113, IF(D113="BENCH",'MAXES+CHART'!$D$18*H113, IF(D113="DEADLIFT",'MAXES+CHART'!$D$19*H113,))),2.5)))</f>
        <v xml:space="preserve"> </v>
      </c>
      <c r="K113" s="96"/>
      <c r="L113" s="55"/>
      <c r="M113" s="120" t="str">
        <f ca="1">"e1RM: "&amp;IFERROR(MROUND(IF(H110="",  I109/VLOOKUP(K109,'MAXES+CHART'!$B$3:$N$11,G109+1,FALSE),  OFFSET(H109,MATCH(MAX(H110:H114),H110:H114,0),1)/VLOOKUP(OFFSET(H109,MATCH(MAX(H110:H114),H110:H114,0),3),'MAXES+CHART'!$B$3:$N$11,OFFSET(H109,MATCH(MAX(H110:H114),H110:H114,0),-1)+1,FALSE)),1),"")</f>
        <v xml:space="preserve">e1RM: </v>
      </c>
      <c r="O113" s="57" t="str">
        <f t="shared" si="486"/>
        <v/>
      </c>
      <c r="P113" s="57" t="str">
        <f t="shared" si="487"/>
        <v/>
      </c>
      <c r="Q113" s="57" t="str">
        <f t="shared" si="488"/>
        <v/>
      </c>
      <c r="R113" s="57" t="str">
        <f t="shared" si="489"/>
        <v/>
      </c>
      <c r="S113" s="57" t="str">
        <f t="shared" si="490"/>
        <v/>
      </c>
      <c r="T113" s="57" t="str">
        <f t="shared" si="491"/>
        <v/>
      </c>
      <c r="U113" s="39"/>
      <c r="V113" s="58" t="str">
        <f t="shared" si="678"/>
        <v>ACC</v>
      </c>
      <c r="W113" s="94" t="str">
        <f t="shared" si="655"/>
        <v>Barbell Glute Thrust</v>
      </c>
      <c r="X113" s="87" t="str">
        <f t="shared" si="559"/>
        <v/>
      </c>
      <c r="Y113" s="81" t="str">
        <f t="shared" si="560"/>
        <v/>
      </c>
      <c r="Z113" s="82" t="str">
        <f t="shared" si="561"/>
        <v/>
      </c>
      <c r="AA113" s="81" t="str">
        <f>IFERROR(IF(V113="ACC"," ",IF('MAXES+CHART'!$D$16="lbs",MROUND(IF(V113="SQUAT",'MAXES+CHART'!$D$17*Z113, IF(V113="BENCH",'MAXES+CHART'!$D$18*Z113, IF(V113="DEADLIFT",'MAXES+CHART'!$D$19*Z113,))),5),MROUND(IF(V113="SQUAT",'MAXES+CHART'!$D$17*Z113, IF(V113="BENCH",'MAXES+CHART'!$D$18*Z113, IF(V113="DEADLIFT",'MAXES+CHART'!$D$19*Z113,))),2.5))),"")</f>
        <v xml:space="preserve"> </v>
      </c>
      <c r="AC113" s="96"/>
      <c r="AD113" s="55"/>
      <c r="AE113" s="120" t="str">
        <f ca="1">"e1RM: "&amp;IFERROR(MROUND(IF(Z110="",  AA109/VLOOKUP(AC109,'MAXES+CHART'!$B$3:$N$11,Y109+1,FALSE),  OFFSET(Z109,MATCH(MAX(Z110:Z114),Z110:Z114,0),1)/VLOOKUP(OFFSET(Z109,MATCH(MAX(Z110:Z114),Z110:Z114,0),3),'MAXES+CHART'!$B$3:$N$11,OFFSET(Z109,MATCH(MAX(Z110:Z114),Z110:Z114,0),-1)+1,FALSE)),1),"")</f>
        <v xml:space="preserve">e1RM: </v>
      </c>
      <c r="AG113" s="57" t="str">
        <f t="shared" si="492"/>
        <v/>
      </c>
      <c r="AH113" s="57" t="str">
        <f t="shared" si="493"/>
        <v/>
      </c>
      <c r="AI113" s="57" t="str">
        <f t="shared" si="494"/>
        <v/>
      </c>
      <c r="AJ113" s="57" t="str">
        <f t="shared" si="495"/>
        <v/>
      </c>
      <c r="AK113" s="57" t="str">
        <f t="shared" si="496"/>
        <v/>
      </c>
      <c r="AL113" s="57" t="str">
        <f t="shared" si="497"/>
        <v/>
      </c>
      <c r="AN113" s="39"/>
      <c r="AO113" s="58" t="str">
        <f t="shared" si="656"/>
        <v>ACC</v>
      </c>
      <c r="AP113" s="94" t="str">
        <f t="shared" si="657"/>
        <v>Barbell Glute Thrust</v>
      </c>
      <c r="AQ113" s="87" t="str">
        <f t="shared" si="564"/>
        <v/>
      </c>
      <c r="AR113" s="81" t="str">
        <f t="shared" si="565"/>
        <v/>
      </c>
      <c r="AS113" s="82" t="str">
        <f t="shared" si="566"/>
        <v/>
      </c>
      <c r="AT113" s="81" t="str">
        <f>IFERROR(IF(AO113="ACC"," ",IF('MAXES+CHART'!$D$16="lbs",MROUND(IF(AO113="SQUAT",'MAXES+CHART'!$D$17*AS113, IF(AO113="BENCH",'MAXES+CHART'!$D$18*AS113, IF(AO113="DEADLIFT",'MAXES+CHART'!$D$19*AS113,))),5),MROUND(IF(AO113="SQUAT",'MAXES+CHART'!$D$17*AS113, IF(AO113="BENCH",'MAXES+CHART'!$D$18*AS113, IF(AO113="DEADLIFT",'MAXES+CHART'!$D$19*AS113,))),2.5))),"")</f>
        <v xml:space="preserve"> </v>
      </c>
      <c r="AV113" s="96"/>
      <c r="AW113" s="55"/>
      <c r="AX113" s="120" t="str">
        <f ca="1">"e1RM: "&amp;IFERROR(MROUND(IF(AS110="",  AT109/VLOOKUP(AV109,'MAXES+CHART'!$B$3:$N$11,AR109+1,FALSE),  OFFSET(AS109,MATCH(MAX(AS110:AS114),AS110:AS114,0),1)/VLOOKUP(OFFSET(AS109,MATCH(MAX(AS110:AS114),AS110:AS114,0),3),'MAXES+CHART'!$B$3:$N$11,OFFSET(AS109,MATCH(MAX(AS110:AS114),AS110:AS114,0),-1)+1,FALSE)),1),"")</f>
        <v xml:space="preserve">e1RM: </v>
      </c>
      <c r="AZ113" s="57" t="str">
        <f t="shared" si="498"/>
        <v/>
      </c>
      <c r="BA113" s="57" t="str">
        <f t="shared" si="499"/>
        <v/>
      </c>
      <c r="BB113" s="57" t="str">
        <f t="shared" si="500"/>
        <v/>
      </c>
      <c r="BC113" s="57" t="str">
        <f t="shared" si="501"/>
        <v/>
      </c>
      <c r="BD113" s="57" t="str">
        <f t="shared" si="502"/>
        <v/>
      </c>
      <c r="BE113" s="57" t="str">
        <f t="shared" si="503"/>
        <v/>
      </c>
      <c r="BG113" s="39"/>
      <c r="BH113" s="58" t="str">
        <f t="shared" si="658"/>
        <v>ACC</v>
      </c>
      <c r="BI113" s="94" t="str">
        <f t="shared" si="659"/>
        <v>Barbell Glute Thrust</v>
      </c>
      <c r="BJ113" s="87" t="str">
        <f t="shared" si="569"/>
        <v/>
      </c>
      <c r="BK113" s="81" t="str">
        <f t="shared" si="570"/>
        <v/>
      </c>
      <c r="BL113" s="82" t="str">
        <f t="shared" si="571"/>
        <v/>
      </c>
      <c r="BM113" s="81" t="str">
        <f>IFERROR(IF(BH113="ACC"," ",IF('MAXES+CHART'!$D$16="lbs",MROUND(IF(BH113="SQUAT",'MAXES+CHART'!$D$17*BL113, IF(BH113="BENCH",'MAXES+CHART'!$D$18*BL113, IF(BH113="DEADLIFT",'MAXES+CHART'!$D$19*BL113,))),5),MROUND(IF(BH113="SQUAT",'MAXES+CHART'!$D$17*BL113, IF(BH113="BENCH",'MAXES+CHART'!$D$18*BL113, IF(BH113="DEADLIFT",'MAXES+CHART'!$D$19*BL113,))),2.5))),"")</f>
        <v xml:space="preserve"> </v>
      </c>
      <c r="BO113" s="96"/>
      <c r="BP113" s="55"/>
      <c r="BQ113" s="120" t="str">
        <f ca="1">"e1RM: "&amp;IFERROR(MROUND(IF(BL110="",  BM109/VLOOKUP(BO109,'MAXES+CHART'!$B$3:$N$11,BK109+1,FALSE),  OFFSET(BL109,MATCH(MAX(BL110:BL114),BL110:BL114,0),1)/VLOOKUP(OFFSET(BL109,MATCH(MAX(BL110:BL114),BL110:BL114,0),3),'MAXES+CHART'!$B$3:$N$11,OFFSET(BL109,MATCH(MAX(BL110:BL114),BL110:BL114,0),-1)+1,FALSE)),1),"")</f>
        <v xml:space="preserve">e1RM: </v>
      </c>
      <c r="BS113" s="57" t="str">
        <f t="shared" si="504"/>
        <v/>
      </c>
      <c r="BT113" s="57" t="str">
        <f t="shared" si="505"/>
        <v/>
      </c>
      <c r="BU113" s="57" t="str">
        <f t="shared" si="506"/>
        <v/>
      </c>
      <c r="BV113" s="57" t="str">
        <f t="shared" si="507"/>
        <v/>
      </c>
      <c r="BW113" s="57" t="str">
        <f t="shared" si="508"/>
        <v/>
      </c>
      <c r="BX113" s="57" t="str">
        <f t="shared" si="509"/>
        <v/>
      </c>
      <c r="CA113" s="39"/>
      <c r="CB113" s="58" t="str">
        <f t="shared" si="660"/>
        <v>ACC</v>
      </c>
      <c r="CC113" s="94">
        <f t="shared" si="661"/>
        <v>0</v>
      </c>
      <c r="CD113" s="87" t="str">
        <f t="shared" si="574"/>
        <v/>
      </c>
      <c r="CE113" s="81" t="str">
        <f t="shared" si="575"/>
        <v/>
      </c>
      <c r="CF113" s="82" t="str">
        <f t="shared" si="576"/>
        <v/>
      </c>
      <c r="CG113" s="81" t="str">
        <f>IFERROR(IF(CB113="ACC"," ",IF('MAXES+CHART'!$D$16="lbs",MROUND(IF(CB113="SQUAT",'MAXES+CHART'!$D$17*CF113, IF(CB113="BENCH",'MAXES+CHART'!$D$18*CF113, IF(CB113="DEADLIFT",'MAXES+CHART'!$D$19*CF113,))),5),MROUND(IF(CB113="SQUAT",'MAXES+CHART'!$D$17*CF113, IF(CB113="BENCH",'MAXES+CHART'!$D$18*CF113, IF(CB113="DEADLIFT",'MAXES+CHART'!$D$19*CF113,))),2.5))),"")</f>
        <v xml:space="preserve"> </v>
      </c>
      <c r="CI113" s="96"/>
      <c r="CJ113" s="55"/>
      <c r="CK113" s="120" t="str">
        <f ca="1">"e1RM: "&amp;IFERROR(MROUND(IF(CF110="",  CG109/VLOOKUP(CI109,'MAXES+CHART'!$B$3:$N$11,CE109+1,FALSE),  OFFSET(CF109,MATCH(MAX(CF110:CF114),CF110:CF114,0),1)/VLOOKUP(OFFSET(CF109,MATCH(MAX(CF110:CF114),CF110:CF114,0),3),'MAXES+CHART'!$B$3:$N$11,OFFSET(CF109,MATCH(MAX(CF110:CF114),CF110:CF114,0),-1)+1,FALSE)),1),"")</f>
        <v xml:space="preserve">e1RM: </v>
      </c>
      <c r="CM113" s="57" t="str">
        <f t="shared" si="510"/>
        <v/>
      </c>
      <c r="CN113" s="57" t="str">
        <f t="shared" si="511"/>
        <v/>
      </c>
      <c r="CO113" s="57" t="str">
        <f t="shared" si="512"/>
        <v/>
      </c>
      <c r="CP113" s="57" t="str">
        <f t="shared" si="513"/>
        <v/>
      </c>
      <c r="CQ113" s="57" t="str">
        <f t="shared" si="514"/>
        <v/>
      </c>
      <c r="CR113" s="57" t="str">
        <f t="shared" si="515"/>
        <v/>
      </c>
      <c r="CS113" s="39"/>
      <c r="CT113" s="58" t="str">
        <f t="shared" si="662"/>
        <v>ACC</v>
      </c>
      <c r="CU113" s="94" t="str">
        <f t="shared" si="663"/>
        <v>Barbell Glute Thrust</v>
      </c>
      <c r="CV113" s="87" t="str">
        <f t="shared" si="458"/>
        <v/>
      </c>
      <c r="CW113" s="81" t="str">
        <f t="shared" si="459"/>
        <v/>
      </c>
      <c r="CX113" s="82" t="str">
        <f t="shared" si="460"/>
        <v/>
      </c>
      <c r="CY113" s="81" t="str">
        <f>IFERROR(IF(CT113="ACC"," ",IF('MAXES+CHART'!$D$16="lbs",MROUND(IF(CT113="SQUAT",'MAXES+CHART'!$D$17*CX113, IF(CT113="BENCH",'MAXES+CHART'!$D$18*CX113, IF(CT113="DEADLIFT",'MAXES+CHART'!$D$19*CX113,))),5),MROUND(IF(CT113="SQUAT",'MAXES+CHART'!$D$17*CX113, IF(CT113="BENCH",'MAXES+CHART'!$D$18*CX113, IF(CT113="DEADLIFT",'MAXES+CHART'!$D$19*CX113,))),2.5))),"")</f>
        <v xml:space="preserve"> </v>
      </c>
      <c r="DA113" s="96"/>
      <c r="DB113" s="55"/>
      <c r="DC113" s="120" t="str">
        <f ca="1">"e1RM: "&amp;IFERROR(MROUND(IF(CX110="",  CY109/VLOOKUP(DA109,'MAXES+CHART'!$B$3:$N$11,CW109+1,FALSE),  OFFSET(CX109,MATCH(MAX(CX110:CX114),CX110:CX114,0),1)/VLOOKUP(OFFSET(CX109,MATCH(MAX(CX110:CX114),CX110:CX114,0),3),'MAXES+CHART'!$B$3:$N$11,OFFSET(CX109,MATCH(MAX(CX110:CX114),CX110:CX114,0),-1)+1,FALSE)),1),"")</f>
        <v xml:space="preserve">e1RM: </v>
      </c>
      <c r="DE113" s="57" t="str">
        <f t="shared" si="516"/>
        <v/>
      </c>
      <c r="DF113" s="57" t="str">
        <f t="shared" si="517"/>
        <v/>
      </c>
      <c r="DG113" s="57" t="str">
        <f t="shared" si="518"/>
        <v/>
      </c>
      <c r="DH113" s="57" t="str">
        <f t="shared" si="519"/>
        <v/>
      </c>
      <c r="DI113" s="57" t="str">
        <f t="shared" si="520"/>
        <v/>
      </c>
      <c r="DJ113" s="57" t="str">
        <f t="shared" si="521"/>
        <v/>
      </c>
      <c r="DL113" s="39"/>
      <c r="DM113" s="58" t="str">
        <f t="shared" si="664"/>
        <v>ACC</v>
      </c>
      <c r="DN113" s="94" t="str">
        <f t="shared" si="665"/>
        <v>Barbell Glute Thrust</v>
      </c>
      <c r="DO113" s="87" t="str">
        <f t="shared" si="463"/>
        <v/>
      </c>
      <c r="DP113" s="81" t="str">
        <f t="shared" si="464"/>
        <v/>
      </c>
      <c r="DQ113" s="82" t="str">
        <f t="shared" si="465"/>
        <v/>
      </c>
      <c r="DR113" s="81" t="str">
        <f>IFERROR(IF(DM113="ACC"," ",IF('MAXES+CHART'!$D$16="lbs",MROUND(IF(DM113="SQUAT",'MAXES+CHART'!$D$17*DQ113, IF(DM113="BENCH",'MAXES+CHART'!$D$18*DQ113, IF(DM113="DEADLIFT",'MAXES+CHART'!$D$19*DQ113,))),5),MROUND(IF(DM113="SQUAT",'MAXES+CHART'!$D$17*DQ113, IF(DM113="BENCH",'MAXES+CHART'!$D$18*DQ113, IF(DM113="DEADLIFT",'MAXES+CHART'!$D$19*DQ113,))),2.5))),"")</f>
        <v xml:space="preserve"> </v>
      </c>
      <c r="DT113" s="96"/>
      <c r="DU113" s="55"/>
      <c r="DV113" s="120" t="str">
        <f ca="1">"e1RM: "&amp;IFERROR(MROUND(IF(DQ110="",  DR109/VLOOKUP(DT109,'MAXES+CHART'!$B$3:$N$11,DP109+1,FALSE),  OFFSET(DQ109,MATCH(MAX(DQ110:DQ114),DQ110:DQ114,0),1)/VLOOKUP(OFFSET(DQ109,MATCH(MAX(DQ110:DQ114),DQ110:DQ114,0),3),'MAXES+CHART'!$B$3:$N$11,OFFSET(DQ109,MATCH(MAX(DQ110:DQ114),DQ110:DQ114,0),-1)+1,FALSE)),1),"")</f>
        <v xml:space="preserve">e1RM: </v>
      </c>
      <c r="DX113" s="57" t="str">
        <f t="shared" si="522"/>
        <v/>
      </c>
      <c r="DY113" s="57" t="str">
        <f t="shared" si="523"/>
        <v/>
      </c>
      <c r="DZ113" s="57" t="str">
        <f t="shared" si="524"/>
        <v/>
      </c>
      <c r="EA113" s="57" t="str">
        <f t="shared" si="525"/>
        <v/>
      </c>
      <c r="EB113" s="57" t="str">
        <f t="shared" si="526"/>
        <v/>
      </c>
      <c r="EC113" s="57" t="str">
        <f t="shared" si="527"/>
        <v/>
      </c>
      <c r="EE113" s="39"/>
      <c r="EF113" s="58" t="str">
        <f t="shared" si="666"/>
        <v>ACC</v>
      </c>
      <c r="EG113" s="94" t="str">
        <f t="shared" si="667"/>
        <v/>
      </c>
      <c r="EH113" s="87" t="str">
        <f t="shared" si="468"/>
        <v/>
      </c>
      <c r="EI113" s="81" t="str">
        <f t="shared" si="469"/>
        <v/>
      </c>
      <c r="EJ113" s="82" t="str">
        <f t="shared" si="470"/>
        <v/>
      </c>
      <c r="EK113" s="81" t="str">
        <f>IFERROR(IF(EF113="ACC"," ",IF('MAXES+CHART'!$D$16="lbs",MROUND(IF(EF113="SQUAT",'MAXES+CHART'!$D$17*EJ113, IF(EF113="BENCH",'MAXES+CHART'!$D$18*EJ113, IF(EF113="DEADLIFT",'MAXES+CHART'!$D$19*EJ113,))),5),MROUND(IF(EF113="SQUAT",'MAXES+CHART'!$D$17*EJ113, IF(EF113="BENCH",'MAXES+CHART'!$D$18*EJ113, IF(EF113="DEADLIFT",'MAXES+CHART'!$D$19*EJ113,))),2.5))),"")</f>
        <v xml:space="preserve"> </v>
      </c>
      <c r="EM113" s="96"/>
      <c r="EN113" s="55"/>
      <c r="EO113" s="120" t="str">
        <f ca="1">"e1RM: "&amp;IFERROR(MROUND(IF(EJ110="",  EK109/VLOOKUP(EM109,'MAXES+CHART'!$B$3:$N$11,EI109+1,FALSE),  OFFSET(EJ109,MATCH(MAX(EJ110:EJ114),EJ110:EJ114,0),1)/VLOOKUP(OFFSET(EJ109,MATCH(MAX(EJ110:EJ114),EJ110:EJ114,0),3),'MAXES+CHART'!$B$3:$N$11,OFFSET(EJ109,MATCH(MAX(EJ110:EJ114),EJ110:EJ114,0),-1)+1,FALSE)),1),"")</f>
        <v xml:space="preserve">e1RM: </v>
      </c>
      <c r="EQ113" s="57" t="str">
        <f t="shared" si="528"/>
        <v/>
      </c>
      <c r="ER113" s="57" t="str">
        <f t="shared" si="529"/>
        <v/>
      </c>
      <c r="ES113" s="57" t="str">
        <f t="shared" si="530"/>
        <v/>
      </c>
      <c r="ET113" s="57" t="str">
        <f t="shared" si="531"/>
        <v/>
      </c>
      <c r="EU113" s="57" t="str">
        <f t="shared" si="532"/>
        <v/>
      </c>
      <c r="EV113" s="57" t="str">
        <f t="shared" si="533"/>
        <v/>
      </c>
      <c r="EY113" s="39"/>
      <c r="EZ113" s="58" t="str">
        <f t="shared" si="668"/>
        <v>ACC</v>
      </c>
      <c r="FA113" s="94" t="str">
        <f t="shared" si="669"/>
        <v>Barbell Glute Thrust</v>
      </c>
      <c r="FB113" s="87" t="str">
        <f t="shared" si="585"/>
        <v/>
      </c>
      <c r="FC113" s="81" t="str">
        <f t="shared" si="586"/>
        <v/>
      </c>
      <c r="FD113" s="82" t="str">
        <f t="shared" si="587"/>
        <v/>
      </c>
      <c r="FE113" s="81" t="str">
        <f>IFERROR(IF(EZ113="ACC"," ",IF('MAXES+CHART'!$D$16="lbs",MROUND(IF(EZ113="SQUAT",'MAXES+CHART'!$D$17*FD113, IF(EZ113="BENCH",'MAXES+CHART'!$D$18*FD113, IF(EZ113="DEADLIFT",'MAXES+CHART'!$D$19*FD113,))),5),MROUND(IF(EZ113="SQUAT",'MAXES+CHART'!$D$17*FD113, IF(EZ113="BENCH",'MAXES+CHART'!$D$18*FD113, IF(EZ113="DEADLIFT",'MAXES+CHART'!$D$19*FD113,))),2.5))),"")</f>
        <v xml:space="preserve"> </v>
      </c>
      <c r="FG113" s="125"/>
      <c r="FH113" s="55"/>
      <c r="FI113" s="120" t="str">
        <f ca="1">"e1RM: "&amp;IFERROR(MROUND(IF(FD110="",  FE109/VLOOKUP(FG109,'MAXES+CHART'!$B$3:$N$11,FC109+1,FALSE),  OFFSET(FD109,MATCH(MAX(FD110:FD114),FD110:FD114,0),1)/VLOOKUP(OFFSET(FD109,MATCH(MAX(FD110:FD114),FD110:FD114,0),3),'MAXES+CHART'!$B$3:$N$11,OFFSET(FD109,MATCH(MAX(FD110:FD114),FD110:FD114,0),-1)+1,FALSE)),1),"")</f>
        <v xml:space="preserve">e1RM: </v>
      </c>
      <c r="FK113" s="57" t="str">
        <f t="shared" si="534"/>
        <v/>
      </c>
      <c r="FL113" s="57" t="str">
        <f t="shared" si="535"/>
        <v/>
      </c>
      <c r="FM113" s="57" t="str">
        <f t="shared" si="536"/>
        <v/>
      </c>
      <c r="FN113" s="57" t="str">
        <f t="shared" si="537"/>
        <v/>
      </c>
      <c r="FO113" s="57" t="str">
        <f t="shared" si="538"/>
        <v/>
      </c>
      <c r="FP113" s="57" t="str">
        <f t="shared" si="539"/>
        <v/>
      </c>
      <c r="FQ113" s="39"/>
      <c r="FR113" s="58" t="str">
        <f t="shared" si="670"/>
        <v>ACC</v>
      </c>
      <c r="FS113" s="94" t="str">
        <f t="shared" si="671"/>
        <v>Barbell Glute Thrust</v>
      </c>
      <c r="FT113" s="87" t="str">
        <f t="shared" si="473"/>
        <v/>
      </c>
      <c r="FU113" s="81" t="str">
        <f t="shared" si="474"/>
        <v/>
      </c>
      <c r="FV113" s="82" t="str">
        <f t="shared" si="475"/>
        <v/>
      </c>
      <c r="FW113" s="81" t="str">
        <f>IFERROR(IF(FR113="ACC"," ",IF('MAXES+CHART'!$D$16="lbs",MROUND(IF(FR113="SQUAT",'MAXES+CHART'!$D$17*FV113, IF(FR113="BENCH",'MAXES+CHART'!$D$18*FV113, IF(FR113="DEADLIFT",'MAXES+CHART'!$D$19*FV113,))),5),MROUND(IF(FR113="SQUAT",'MAXES+CHART'!$D$17*FV113, IF(FR113="BENCH",'MAXES+CHART'!$D$18*FV113, IF(FR113="DEADLIFT",'MAXES+CHART'!$D$19*FV113,))),2.5))),"")</f>
        <v xml:space="preserve"> </v>
      </c>
      <c r="FY113" s="96"/>
      <c r="FZ113" s="55"/>
      <c r="GA113" s="120" t="str">
        <f ca="1">"e1RM: "&amp;IFERROR(MROUND(IF(FV110="",  FW109/VLOOKUP(FY109,'MAXES+CHART'!$B$3:$N$11,FU109+1,FALSE),  OFFSET(FV109,MATCH(MAX(FV110:FV114),FV110:FV114,0),1)/VLOOKUP(OFFSET(FV109,MATCH(MAX(FV110:FV114),FV110:FV114,0),3),'MAXES+CHART'!$B$3:$N$11,OFFSET(FV109,MATCH(MAX(FV110:FV114),FV110:FV114,0),-1)+1,FALSE)),1),"")</f>
        <v xml:space="preserve">e1RM: </v>
      </c>
      <c r="GC113" s="57" t="str">
        <f t="shared" si="540"/>
        <v/>
      </c>
      <c r="GD113" s="57" t="str">
        <f t="shared" si="541"/>
        <v/>
      </c>
      <c r="GE113" s="57" t="str">
        <f t="shared" si="542"/>
        <v/>
      </c>
      <c r="GF113" s="57" t="str">
        <f t="shared" si="543"/>
        <v/>
      </c>
      <c r="GG113" s="57" t="str">
        <f t="shared" si="544"/>
        <v/>
      </c>
      <c r="GH113" s="57" t="str">
        <f t="shared" si="545"/>
        <v/>
      </c>
      <c r="GJ113" s="39"/>
      <c r="GK113" s="58" t="str">
        <f t="shared" si="672"/>
        <v>ACC</v>
      </c>
      <c r="GL113" s="94" t="str">
        <f t="shared" si="673"/>
        <v>Barbell Glute Thrust</v>
      </c>
      <c r="GM113" s="87" t="str">
        <f t="shared" si="478"/>
        <v/>
      </c>
      <c r="GN113" s="81" t="str">
        <f t="shared" si="479"/>
        <v/>
      </c>
      <c r="GO113" s="82" t="str">
        <f t="shared" si="480"/>
        <v/>
      </c>
      <c r="GP113" s="81" t="str">
        <f>IFERROR(IF(GK113="ACC"," ",IF('MAXES+CHART'!$D$16="lbs",MROUND(IF(GK113="SQUAT",'MAXES+CHART'!$D$17*GO113, IF(GK113="BENCH",'MAXES+CHART'!$D$18*GO113, IF(GK113="DEADLIFT",'MAXES+CHART'!$D$19*GO113,))),5),MROUND(IF(GK113="SQUAT",'MAXES+CHART'!$D$17*GO113, IF(GK113="BENCH",'MAXES+CHART'!$D$18*GO113, IF(GK113="DEADLIFT",'MAXES+CHART'!$D$19*GO113,))),2.5))),"")</f>
        <v xml:space="preserve"> </v>
      </c>
      <c r="GR113" s="96"/>
      <c r="GS113" s="55"/>
      <c r="GT113" s="120" t="str">
        <f ca="1">"e1RM: "&amp;IFERROR(MROUND(IF(GO110="",  GP109/VLOOKUP(GR109,'MAXES+CHART'!$B$3:$N$11,GN109+1,FALSE),  OFFSET(GO109,MATCH(MAX(GO110:GO114),GO110:GO114,0),1)/VLOOKUP(OFFSET(GO109,MATCH(MAX(GO110:GO114),GO110:GO114,0),3),'MAXES+CHART'!$B$3:$N$11,OFFSET(GO109,MATCH(MAX(GO110:GO114),GO110:GO114,0),-1)+1,FALSE)),1),"")</f>
        <v xml:space="preserve">e1RM: </v>
      </c>
      <c r="GV113" s="57" t="str">
        <f t="shared" si="546"/>
        <v/>
      </c>
      <c r="GW113" s="57" t="str">
        <f t="shared" si="547"/>
        <v/>
      </c>
      <c r="GX113" s="57" t="str">
        <f t="shared" si="548"/>
        <v/>
      </c>
      <c r="GY113" s="57" t="str">
        <f t="shared" si="549"/>
        <v/>
      </c>
      <c r="GZ113" s="57" t="str">
        <f t="shared" si="550"/>
        <v/>
      </c>
      <c r="HA113" s="57" t="str">
        <f t="shared" si="551"/>
        <v/>
      </c>
      <c r="HC113" s="39"/>
      <c r="HD113" s="58" t="str">
        <f t="shared" si="674"/>
        <v>ACC</v>
      </c>
      <c r="HE113" s="94" t="str">
        <f t="shared" si="675"/>
        <v>Barbell Glute Thrust</v>
      </c>
      <c r="HF113" s="87" t="str">
        <f t="shared" si="483"/>
        <v/>
      </c>
      <c r="HG113" s="81" t="str">
        <f t="shared" si="484"/>
        <v/>
      </c>
      <c r="HH113" s="82" t="str">
        <f t="shared" si="485"/>
        <v/>
      </c>
      <c r="HI113" s="81" t="str">
        <f>IFERROR(IF(HD113="ACC"," ",IF('MAXES+CHART'!$D$16="lbs",MROUND(IF(HD113="SQUAT",'MAXES+CHART'!$D$17*HH113, IF(HD113="BENCH",'MAXES+CHART'!$D$18*HH113, IF(HD113="DEADLIFT",'MAXES+CHART'!$D$19*HH113,))),5),MROUND(IF(HD113="SQUAT",'MAXES+CHART'!$D$17*HH113, IF(HD113="BENCH",'MAXES+CHART'!$D$18*HH113, IF(HD113="DEADLIFT",'MAXES+CHART'!$D$19*HH113,))),2.5))),"")</f>
        <v xml:space="preserve"> </v>
      </c>
      <c r="HK113" s="96"/>
      <c r="HL113" s="55"/>
      <c r="HM113" s="120" t="str">
        <f ca="1">"e1RM: "&amp;IFERROR(MROUND(IF(HH110="",  HI109/VLOOKUP(HK109,'MAXES+CHART'!$B$3:$N$11,HG109+1,FALSE),  OFFSET(HH109,MATCH(MAX(HH110:HH114),HH110:HH114,0),1)/VLOOKUP(OFFSET(HH109,MATCH(MAX(HH110:HH114),HH110:HH114,0),3),'MAXES+CHART'!$B$3:$N$11,OFFSET(HH109,MATCH(MAX(HH110:HH114),HH110:HH114,0),-1)+1,FALSE)),1),"")</f>
        <v xml:space="preserve">e1RM: </v>
      </c>
      <c r="HO113" s="57" t="str">
        <f t="shared" si="552"/>
        <v/>
      </c>
      <c r="HP113" s="57" t="str">
        <f t="shared" si="553"/>
        <v/>
      </c>
      <c r="HQ113" s="57" t="str">
        <f t="shared" si="554"/>
        <v/>
      </c>
      <c r="HR113" s="57" t="str">
        <f t="shared" si="555"/>
        <v/>
      </c>
      <c r="HS113" s="57" t="str">
        <f t="shared" si="556"/>
        <v/>
      </c>
      <c r="HT113" s="57" t="str">
        <f t="shared" si="557"/>
        <v/>
      </c>
    </row>
    <row r="114" spans="3:228" hidden="1" outlineLevel="2">
      <c r="C114" s="39"/>
      <c r="D114" s="58" t="str">
        <f t="shared" si="676"/>
        <v>ACC</v>
      </c>
      <c r="E114" s="93" t="str">
        <f t="shared" si="677"/>
        <v>Barbell Glute Thrust</v>
      </c>
      <c r="F114" s="88"/>
      <c r="G114" s="83"/>
      <c r="H114" s="84"/>
      <c r="I114" s="83" t="str">
        <f>IF(D114="ACC"," ",IF('MAXES+CHART'!$D$16="lbs",MROUND(IF(D114="SQUAT",'MAXES+CHART'!$D$17*H114, IF(D114="BENCH",'MAXES+CHART'!$D$18*H114, IF(D114="DEADLIFT",'MAXES+CHART'!$D$19*H114,))),5),MROUND(IF(D114="SQUAT",'MAXES+CHART'!$D$17*H114, IF(D114="BENCH",'MAXES+CHART'!$D$18*H114, IF(D114="DEADLIFT",'MAXES+CHART'!$D$19*H114,))),2.5)))</f>
        <v xml:space="preserve"> </v>
      </c>
      <c r="K114" s="96"/>
      <c r="L114" s="55"/>
      <c r="M114" s="118"/>
      <c r="O114" s="57" t="str">
        <f t="shared" si="486"/>
        <v/>
      </c>
      <c r="P114" s="57" t="str">
        <f t="shared" si="487"/>
        <v/>
      </c>
      <c r="Q114" s="57" t="str">
        <f t="shared" si="488"/>
        <v/>
      </c>
      <c r="R114" s="57" t="str">
        <f t="shared" si="489"/>
        <v/>
      </c>
      <c r="S114" s="57" t="str">
        <f t="shared" si="490"/>
        <v/>
      </c>
      <c r="T114" s="57" t="str">
        <f t="shared" si="491"/>
        <v/>
      </c>
      <c r="U114" s="39"/>
      <c r="V114" s="58" t="str">
        <f t="shared" si="678"/>
        <v>ACC</v>
      </c>
      <c r="W114" s="93" t="str">
        <f t="shared" si="655"/>
        <v>Barbell Glute Thrust</v>
      </c>
      <c r="X114" s="88" t="str">
        <f t="shared" si="559"/>
        <v/>
      </c>
      <c r="Y114" s="83" t="str">
        <f t="shared" si="560"/>
        <v/>
      </c>
      <c r="Z114" s="84" t="str">
        <f t="shared" si="561"/>
        <v/>
      </c>
      <c r="AA114" s="83" t="str">
        <f>IFERROR(IF(V114="ACC"," ",IF('MAXES+CHART'!$D$16="lbs",MROUND(IF(V114="SQUAT",'MAXES+CHART'!$D$17*Z114, IF(V114="BENCH",'MAXES+CHART'!$D$18*Z114, IF(V114="DEADLIFT",'MAXES+CHART'!$D$19*Z114,))),5),MROUND(IF(V114="SQUAT",'MAXES+CHART'!$D$17*Z114, IF(V114="BENCH",'MAXES+CHART'!$D$18*Z114, IF(V114="DEADLIFT",'MAXES+CHART'!$D$19*Z114,))),2.5))),"")</f>
        <v xml:space="preserve"> </v>
      </c>
      <c r="AC114" s="96"/>
      <c r="AD114" s="55"/>
      <c r="AE114" s="118"/>
      <c r="AG114" s="57" t="str">
        <f t="shared" si="492"/>
        <v/>
      </c>
      <c r="AH114" s="57" t="str">
        <f t="shared" si="493"/>
        <v/>
      </c>
      <c r="AI114" s="57" t="str">
        <f t="shared" si="494"/>
        <v/>
      </c>
      <c r="AJ114" s="57" t="str">
        <f t="shared" si="495"/>
        <v/>
      </c>
      <c r="AK114" s="57" t="str">
        <f t="shared" si="496"/>
        <v/>
      </c>
      <c r="AL114" s="57" t="str">
        <f t="shared" si="497"/>
        <v/>
      </c>
      <c r="AN114" s="39"/>
      <c r="AO114" s="58" t="str">
        <f t="shared" si="656"/>
        <v>ACC</v>
      </c>
      <c r="AP114" s="93" t="str">
        <f t="shared" si="657"/>
        <v>Barbell Glute Thrust</v>
      </c>
      <c r="AQ114" s="88" t="str">
        <f t="shared" si="564"/>
        <v/>
      </c>
      <c r="AR114" s="83" t="str">
        <f t="shared" si="565"/>
        <v/>
      </c>
      <c r="AS114" s="84" t="str">
        <f t="shared" si="566"/>
        <v/>
      </c>
      <c r="AT114" s="83" t="str">
        <f>IFERROR(IF(AO114="ACC"," ",IF('MAXES+CHART'!$D$16="lbs",MROUND(IF(AO114="SQUAT",'MAXES+CHART'!$D$17*AS114, IF(AO114="BENCH",'MAXES+CHART'!$D$18*AS114, IF(AO114="DEADLIFT",'MAXES+CHART'!$D$19*AS114,))),5),MROUND(IF(AO114="SQUAT",'MAXES+CHART'!$D$17*AS114, IF(AO114="BENCH",'MAXES+CHART'!$D$18*AS114, IF(AO114="DEADLIFT",'MAXES+CHART'!$D$19*AS114,))),2.5))),"")</f>
        <v xml:space="preserve"> </v>
      </c>
      <c r="AV114" s="96"/>
      <c r="AW114" s="55"/>
      <c r="AX114" s="118"/>
      <c r="AZ114" s="57" t="str">
        <f t="shared" si="498"/>
        <v/>
      </c>
      <c r="BA114" s="57" t="str">
        <f t="shared" si="499"/>
        <v/>
      </c>
      <c r="BB114" s="57" t="str">
        <f t="shared" si="500"/>
        <v/>
      </c>
      <c r="BC114" s="57" t="str">
        <f t="shared" si="501"/>
        <v/>
      </c>
      <c r="BD114" s="57" t="str">
        <f t="shared" si="502"/>
        <v/>
      </c>
      <c r="BE114" s="57" t="str">
        <f t="shared" si="503"/>
        <v/>
      </c>
      <c r="BG114" s="39"/>
      <c r="BH114" s="58" t="str">
        <f t="shared" si="658"/>
        <v>ACC</v>
      </c>
      <c r="BI114" s="93" t="str">
        <f t="shared" si="659"/>
        <v>Barbell Glute Thrust</v>
      </c>
      <c r="BJ114" s="88" t="str">
        <f t="shared" si="569"/>
        <v/>
      </c>
      <c r="BK114" s="83" t="str">
        <f t="shared" si="570"/>
        <v/>
      </c>
      <c r="BL114" s="84" t="str">
        <f t="shared" si="571"/>
        <v/>
      </c>
      <c r="BM114" s="83" t="str">
        <f>IFERROR(IF(BH114="ACC"," ",IF('MAXES+CHART'!$D$16="lbs",MROUND(IF(BH114="SQUAT",'MAXES+CHART'!$D$17*BL114, IF(BH114="BENCH",'MAXES+CHART'!$D$18*BL114, IF(BH114="DEADLIFT",'MAXES+CHART'!$D$19*BL114,))),5),MROUND(IF(BH114="SQUAT",'MAXES+CHART'!$D$17*BL114, IF(BH114="BENCH",'MAXES+CHART'!$D$18*BL114, IF(BH114="DEADLIFT",'MAXES+CHART'!$D$19*BL114,))),2.5))),"")</f>
        <v xml:space="preserve"> </v>
      </c>
      <c r="BO114" s="96"/>
      <c r="BP114" s="55"/>
      <c r="BQ114" s="118"/>
      <c r="BS114" s="57" t="str">
        <f t="shared" si="504"/>
        <v/>
      </c>
      <c r="BT114" s="57" t="str">
        <f t="shared" si="505"/>
        <v/>
      </c>
      <c r="BU114" s="57" t="str">
        <f t="shared" si="506"/>
        <v/>
      </c>
      <c r="BV114" s="57" t="str">
        <f t="shared" si="507"/>
        <v/>
      </c>
      <c r="BW114" s="57" t="str">
        <f t="shared" si="508"/>
        <v/>
      </c>
      <c r="BX114" s="57" t="str">
        <f t="shared" si="509"/>
        <v/>
      </c>
      <c r="CA114" s="39"/>
      <c r="CB114" s="58" t="str">
        <f t="shared" si="660"/>
        <v>ACC</v>
      </c>
      <c r="CC114" s="93">
        <f t="shared" si="661"/>
        <v>0</v>
      </c>
      <c r="CD114" s="88" t="str">
        <f t="shared" si="574"/>
        <v/>
      </c>
      <c r="CE114" s="83" t="str">
        <f t="shared" si="575"/>
        <v/>
      </c>
      <c r="CF114" s="84" t="str">
        <f t="shared" si="576"/>
        <v/>
      </c>
      <c r="CG114" s="83" t="str">
        <f>IFERROR(IF(CB114="ACC"," ",IF('MAXES+CHART'!$D$16="lbs",MROUND(IF(CB114="SQUAT",'MAXES+CHART'!$D$17*CF114, IF(CB114="BENCH",'MAXES+CHART'!$D$18*CF114, IF(CB114="DEADLIFT",'MAXES+CHART'!$D$19*CF114,))),5),MROUND(IF(CB114="SQUAT",'MAXES+CHART'!$D$17*CF114, IF(CB114="BENCH",'MAXES+CHART'!$D$18*CF114, IF(CB114="DEADLIFT",'MAXES+CHART'!$D$19*CF114,))),2.5))),"")</f>
        <v xml:space="preserve"> </v>
      </c>
      <c r="CI114" s="96"/>
      <c r="CJ114" s="55"/>
      <c r="CK114" s="118"/>
      <c r="CM114" s="57" t="str">
        <f t="shared" si="510"/>
        <v/>
      </c>
      <c r="CN114" s="57" t="str">
        <f t="shared" si="511"/>
        <v/>
      </c>
      <c r="CO114" s="57" t="str">
        <f t="shared" si="512"/>
        <v/>
      </c>
      <c r="CP114" s="57" t="str">
        <f t="shared" si="513"/>
        <v/>
      </c>
      <c r="CQ114" s="57" t="str">
        <f t="shared" si="514"/>
        <v/>
      </c>
      <c r="CR114" s="57" t="str">
        <f t="shared" si="515"/>
        <v/>
      </c>
      <c r="CS114" s="39"/>
      <c r="CT114" s="58" t="str">
        <f t="shared" si="662"/>
        <v>ACC</v>
      </c>
      <c r="CU114" s="93" t="str">
        <f t="shared" si="663"/>
        <v>Barbell Glute Thrust</v>
      </c>
      <c r="CV114" s="88" t="str">
        <f t="shared" si="458"/>
        <v/>
      </c>
      <c r="CW114" s="83" t="str">
        <f t="shared" si="459"/>
        <v/>
      </c>
      <c r="CX114" s="84" t="str">
        <f t="shared" si="460"/>
        <v/>
      </c>
      <c r="CY114" s="83" t="str">
        <f>IFERROR(IF(CT114="ACC"," ",IF('MAXES+CHART'!$D$16="lbs",MROUND(IF(CT114="SQUAT",'MAXES+CHART'!$D$17*CX114, IF(CT114="BENCH",'MAXES+CHART'!$D$18*CX114, IF(CT114="DEADLIFT",'MAXES+CHART'!$D$19*CX114,))),5),MROUND(IF(CT114="SQUAT",'MAXES+CHART'!$D$17*CX114, IF(CT114="BENCH",'MAXES+CHART'!$D$18*CX114, IF(CT114="DEADLIFT",'MAXES+CHART'!$D$19*CX114,))),2.5))),"")</f>
        <v xml:space="preserve"> </v>
      </c>
      <c r="DA114" s="96"/>
      <c r="DB114" s="55"/>
      <c r="DC114" s="118"/>
      <c r="DE114" s="57" t="str">
        <f t="shared" si="516"/>
        <v/>
      </c>
      <c r="DF114" s="57" t="str">
        <f t="shared" si="517"/>
        <v/>
      </c>
      <c r="DG114" s="57" t="str">
        <f t="shared" si="518"/>
        <v/>
      </c>
      <c r="DH114" s="57" t="str">
        <f t="shared" si="519"/>
        <v/>
      </c>
      <c r="DI114" s="57" t="str">
        <f t="shared" si="520"/>
        <v/>
      </c>
      <c r="DJ114" s="57" t="str">
        <f t="shared" si="521"/>
        <v/>
      </c>
      <c r="DL114" s="39"/>
      <c r="DM114" s="58" t="str">
        <f t="shared" si="664"/>
        <v>ACC</v>
      </c>
      <c r="DN114" s="93" t="str">
        <f t="shared" si="665"/>
        <v>Barbell Glute Thrust</v>
      </c>
      <c r="DO114" s="88" t="str">
        <f t="shared" si="463"/>
        <v/>
      </c>
      <c r="DP114" s="83" t="str">
        <f t="shared" si="464"/>
        <v/>
      </c>
      <c r="DQ114" s="84" t="str">
        <f t="shared" si="465"/>
        <v/>
      </c>
      <c r="DR114" s="83" t="str">
        <f>IFERROR(IF(DM114="ACC"," ",IF('MAXES+CHART'!$D$16="lbs",MROUND(IF(DM114="SQUAT",'MAXES+CHART'!$D$17*DQ114, IF(DM114="BENCH",'MAXES+CHART'!$D$18*DQ114, IF(DM114="DEADLIFT",'MAXES+CHART'!$D$19*DQ114,))),5),MROUND(IF(DM114="SQUAT",'MAXES+CHART'!$D$17*DQ114, IF(DM114="BENCH",'MAXES+CHART'!$D$18*DQ114, IF(DM114="DEADLIFT",'MAXES+CHART'!$D$19*DQ114,))),2.5))),"")</f>
        <v xml:space="preserve"> </v>
      </c>
      <c r="DT114" s="96"/>
      <c r="DU114" s="55"/>
      <c r="DV114" s="118"/>
      <c r="DX114" s="57" t="str">
        <f t="shared" si="522"/>
        <v/>
      </c>
      <c r="DY114" s="57" t="str">
        <f t="shared" si="523"/>
        <v/>
      </c>
      <c r="DZ114" s="57" t="str">
        <f t="shared" si="524"/>
        <v/>
      </c>
      <c r="EA114" s="57" t="str">
        <f t="shared" si="525"/>
        <v/>
      </c>
      <c r="EB114" s="57" t="str">
        <f t="shared" si="526"/>
        <v/>
      </c>
      <c r="EC114" s="57" t="str">
        <f t="shared" si="527"/>
        <v/>
      </c>
      <c r="EE114" s="39"/>
      <c r="EF114" s="58" t="str">
        <f t="shared" si="666"/>
        <v>ACC</v>
      </c>
      <c r="EG114" s="93" t="str">
        <f t="shared" si="667"/>
        <v/>
      </c>
      <c r="EH114" s="88" t="str">
        <f t="shared" si="468"/>
        <v/>
      </c>
      <c r="EI114" s="83" t="str">
        <f t="shared" si="469"/>
        <v/>
      </c>
      <c r="EJ114" s="84" t="str">
        <f t="shared" si="470"/>
        <v/>
      </c>
      <c r="EK114" s="83" t="str">
        <f>IFERROR(IF(EF114="ACC"," ",IF('MAXES+CHART'!$D$16="lbs",MROUND(IF(EF114="SQUAT",'MAXES+CHART'!$D$17*EJ114, IF(EF114="BENCH",'MAXES+CHART'!$D$18*EJ114, IF(EF114="DEADLIFT",'MAXES+CHART'!$D$19*EJ114,))),5),MROUND(IF(EF114="SQUAT",'MAXES+CHART'!$D$17*EJ114, IF(EF114="BENCH",'MAXES+CHART'!$D$18*EJ114, IF(EF114="DEADLIFT",'MAXES+CHART'!$D$19*EJ114,))),2.5))),"")</f>
        <v xml:space="preserve"> </v>
      </c>
      <c r="EM114" s="96"/>
      <c r="EN114" s="55"/>
      <c r="EO114" s="118"/>
      <c r="EQ114" s="57" t="str">
        <f t="shared" si="528"/>
        <v/>
      </c>
      <c r="ER114" s="57" t="str">
        <f t="shared" si="529"/>
        <v/>
      </c>
      <c r="ES114" s="57" t="str">
        <f t="shared" si="530"/>
        <v/>
      </c>
      <c r="ET114" s="57" t="str">
        <f t="shared" si="531"/>
        <v/>
      </c>
      <c r="EU114" s="57" t="str">
        <f t="shared" si="532"/>
        <v/>
      </c>
      <c r="EV114" s="57" t="str">
        <f t="shared" si="533"/>
        <v/>
      </c>
      <c r="EY114" s="39"/>
      <c r="EZ114" s="58" t="str">
        <f t="shared" si="668"/>
        <v>ACC</v>
      </c>
      <c r="FA114" s="93" t="str">
        <f t="shared" si="669"/>
        <v>Barbell Glute Thrust</v>
      </c>
      <c r="FB114" s="88" t="str">
        <f t="shared" si="585"/>
        <v/>
      </c>
      <c r="FC114" s="83" t="str">
        <f t="shared" si="586"/>
        <v/>
      </c>
      <c r="FD114" s="84" t="str">
        <f t="shared" si="587"/>
        <v/>
      </c>
      <c r="FE114" s="83" t="str">
        <f>IFERROR(IF(EZ114="ACC"," ",IF('MAXES+CHART'!$D$16="lbs",MROUND(IF(EZ114="SQUAT",'MAXES+CHART'!$D$17*FD114, IF(EZ114="BENCH",'MAXES+CHART'!$D$18*FD114, IF(EZ114="DEADLIFT",'MAXES+CHART'!$D$19*FD114,))),5),MROUND(IF(EZ114="SQUAT",'MAXES+CHART'!$D$17*FD114, IF(EZ114="BENCH",'MAXES+CHART'!$D$18*FD114, IF(EZ114="DEADLIFT",'MAXES+CHART'!$D$19*FD114,))),2.5))),"")</f>
        <v xml:space="preserve"> </v>
      </c>
      <c r="FG114" s="125"/>
      <c r="FH114" s="55"/>
      <c r="FI114" s="118"/>
      <c r="FK114" s="57" t="str">
        <f t="shared" si="534"/>
        <v/>
      </c>
      <c r="FL114" s="57" t="str">
        <f t="shared" si="535"/>
        <v/>
      </c>
      <c r="FM114" s="57" t="str">
        <f t="shared" si="536"/>
        <v/>
      </c>
      <c r="FN114" s="57" t="str">
        <f t="shared" si="537"/>
        <v/>
      </c>
      <c r="FO114" s="57" t="str">
        <f t="shared" si="538"/>
        <v/>
      </c>
      <c r="FP114" s="57" t="str">
        <f t="shared" si="539"/>
        <v/>
      </c>
      <c r="FQ114" s="39"/>
      <c r="FR114" s="58" t="str">
        <f t="shared" si="670"/>
        <v>ACC</v>
      </c>
      <c r="FS114" s="93" t="str">
        <f t="shared" si="671"/>
        <v>Barbell Glute Thrust</v>
      </c>
      <c r="FT114" s="88" t="str">
        <f t="shared" si="473"/>
        <v/>
      </c>
      <c r="FU114" s="83" t="str">
        <f t="shared" si="474"/>
        <v/>
      </c>
      <c r="FV114" s="84" t="str">
        <f t="shared" si="475"/>
        <v/>
      </c>
      <c r="FW114" s="83" t="str">
        <f>IFERROR(IF(FR114="ACC"," ",IF('MAXES+CHART'!$D$16="lbs",MROUND(IF(FR114="SQUAT",'MAXES+CHART'!$D$17*FV114, IF(FR114="BENCH",'MAXES+CHART'!$D$18*FV114, IF(FR114="DEADLIFT",'MAXES+CHART'!$D$19*FV114,))),5),MROUND(IF(FR114="SQUAT",'MAXES+CHART'!$D$17*FV114, IF(FR114="BENCH",'MAXES+CHART'!$D$18*FV114, IF(FR114="DEADLIFT",'MAXES+CHART'!$D$19*FV114,))),2.5))),"")</f>
        <v xml:space="preserve"> </v>
      </c>
      <c r="FY114" s="96"/>
      <c r="FZ114" s="55"/>
      <c r="GA114" s="118"/>
      <c r="GC114" s="57" t="str">
        <f t="shared" si="540"/>
        <v/>
      </c>
      <c r="GD114" s="57" t="str">
        <f t="shared" si="541"/>
        <v/>
      </c>
      <c r="GE114" s="57" t="str">
        <f t="shared" si="542"/>
        <v/>
      </c>
      <c r="GF114" s="57" t="str">
        <f t="shared" si="543"/>
        <v/>
      </c>
      <c r="GG114" s="57" t="str">
        <f t="shared" si="544"/>
        <v/>
      </c>
      <c r="GH114" s="57" t="str">
        <f t="shared" si="545"/>
        <v/>
      </c>
      <c r="GJ114" s="39"/>
      <c r="GK114" s="58" t="str">
        <f t="shared" si="672"/>
        <v>ACC</v>
      </c>
      <c r="GL114" s="93" t="str">
        <f t="shared" si="673"/>
        <v>Barbell Glute Thrust</v>
      </c>
      <c r="GM114" s="88" t="str">
        <f t="shared" si="478"/>
        <v/>
      </c>
      <c r="GN114" s="83" t="str">
        <f t="shared" si="479"/>
        <v/>
      </c>
      <c r="GO114" s="84" t="str">
        <f t="shared" si="480"/>
        <v/>
      </c>
      <c r="GP114" s="83" t="str">
        <f>IFERROR(IF(GK114="ACC"," ",IF('MAXES+CHART'!$D$16="lbs",MROUND(IF(GK114="SQUAT",'MAXES+CHART'!$D$17*GO114, IF(GK114="BENCH",'MAXES+CHART'!$D$18*GO114, IF(GK114="DEADLIFT",'MAXES+CHART'!$D$19*GO114,))),5),MROUND(IF(GK114="SQUAT",'MAXES+CHART'!$D$17*GO114, IF(GK114="BENCH",'MAXES+CHART'!$D$18*GO114, IF(GK114="DEADLIFT",'MAXES+CHART'!$D$19*GO114,))),2.5))),"")</f>
        <v xml:space="preserve"> </v>
      </c>
      <c r="GR114" s="96"/>
      <c r="GS114" s="55"/>
      <c r="GT114" s="118"/>
      <c r="GV114" s="57" t="str">
        <f t="shared" si="546"/>
        <v/>
      </c>
      <c r="GW114" s="57" t="str">
        <f t="shared" si="547"/>
        <v/>
      </c>
      <c r="GX114" s="57" t="str">
        <f t="shared" si="548"/>
        <v/>
      </c>
      <c r="GY114" s="57" t="str">
        <f t="shared" si="549"/>
        <v/>
      </c>
      <c r="GZ114" s="57" t="str">
        <f t="shared" si="550"/>
        <v/>
      </c>
      <c r="HA114" s="57" t="str">
        <f t="shared" si="551"/>
        <v/>
      </c>
      <c r="HC114" s="39"/>
      <c r="HD114" s="58" t="str">
        <f t="shared" si="674"/>
        <v>ACC</v>
      </c>
      <c r="HE114" s="93" t="str">
        <f t="shared" si="675"/>
        <v>Barbell Glute Thrust</v>
      </c>
      <c r="HF114" s="88" t="str">
        <f t="shared" si="483"/>
        <v/>
      </c>
      <c r="HG114" s="83" t="str">
        <f t="shared" si="484"/>
        <v/>
      </c>
      <c r="HH114" s="84" t="str">
        <f t="shared" si="485"/>
        <v/>
      </c>
      <c r="HI114" s="83" t="str">
        <f>IFERROR(IF(HD114="ACC"," ",IF('MAXES+CHART'!$D$16="lbs",MROUND(IF(HD114="SQUAT",'MAXES+CHART'!$D$17*HH114, IF(HD114="BENCH",'MAXES+CHART'!$D$18*HH114, IF(HD114="DEADLIFT",'MAXES+CHART'!$D$19*HH114,))),5),MROUND(IF(HD114="SQUAT",'MAXES+CHART'!$D$17*HH114, IF(HD114="BENCH",'MAXES+CHART'!$D$18*HH114, IF(HD114="DEADLIFT",'MAXES+CHART'!$D$19*HH114,))),2.5))),"")</f>
        <v xml:space="preserve"> </v>
      </c>
      <c r="HK114" s="96"/>
      <c r="HL114" s="55"/>
      <c r="HM114" s="118"/>
      <c r="HO114" s="57" t="str">
        <f t="shared" si="552"/>
        <v/>
      </c>
      <c r="HP114" s="57" t="str">
        <f t="shared" si="553"/>
        <v/>
      </c>
      <c r="HQ114" s="57" t="str">
        <f t="shared" si="554"/>
        <v/>
      </c>
      <c r="HR114" s="57" t="str">
        <f t="shared" si="555"/>
        <v/>
      </c>
      <c r="HS114" s="57" t="str">
        <f t="shared" si="556"/>
        <v/>
      </c>
      <c r="HT114" s="57" t="str">
        <f t="shared" si="557"/>
        <v/>
      </c>
    </row>
    <row r="115" spans="3:228" hidden="1" outlineLevel="1" collapsed="1">
      <c r="C115" s="39"/>
      <c r="D115" s="54" t="s">
        <v>14</v>
      </c>
      <c r="E115" s="89"/>
      <c r="F115" s="85"/>
      <c r="G115" s="76"/>
      <c r="H115" s="77"/>
      <c r="I115" s="76" t="str">
        <f>IF(D115="ACC"," ",IF('MAXES+CHART'!$D$16="lbs",MROUND(IF(D115="SQUAT",'MAXES+CHART'!$D$17*H115, IF(D115="BENCH",'MAXES+CHART'!$D$18*H115, IF(D115="DEADLIFT",'MAXES+CHART'!$D$19*H115,))),5),MROUND(IF(D115="SQUAT",'MAXES+CHART'!$D$17*H115, IF(D115="BENCH",'MAXES+CHART'!$D$18*H115, IF(D115="DEADLIFT",'MAXES+CHART'!$D$19*H115,))),2.5)))</f>
        <v xml:space="preserve"> </v>
      </c>
      <c r="K115" s="95"/>
      <c r="M115" s="200"/>
      <c r="O115" s="57" t="str">
        <f t="shared" si="486"/>
        <v/>
      </c>
      <c r="P115" s="57" t="str">
        <f t="shared" si="487"/>
        <v/>
      </c>
      <c r="Q115" s="57" t="str">
        <f t="shared" si="488"/>
        <v/>
      </c>
      <c r="R115" s="57" t="str">
        <f t="shared" si="489"/>
        <v/>
      </c>
      <c r="S115" s="57" t="str">
        <f t="shared" si="490"/>
        <v/>
      </c>
      <c r="T115" s="57" t="str">
        <f t="shared" si="491"/>
        <v/>
      </c>
      <c r="U115" s="39" t="str">
        <f>IF(ISBLANK($C115),"",$C115)</f>
        <v/>
      </c>
      <c r="V115" s="54" t="str">
        <f t="shared" si="597"/>
        <v>ACC</v>
      </c>
      <c r="W115" s="89" t="str">
        <f t="shared" si="598"/>
        <v/>
      </c>
      <c r="X115" s="85" t="str">
        <f t="shared" si="559"/>
        <v/>
      </c>
      <c r="Y115" s="76" t="str">
        <f t="shared" si="560"/>
        <v/>
      </c>
      <c r="Z115" s="77" t="str">
        <f t="shared" si="561"/>
        <v/>
      </c>
      <c r="AA115" s="76" t="str">
        <f>IFERROR(IF(V115="ACC"," ",IF('MAXES+CHART'!$D$16="lbs",MROUND(IF(V115="SQUAT",'MAXES+CHART'!$D$17*Z115, IF(V115="BENCH",'MAXES+CHART'!$D$18*Z115, IF(V115="DEADLIFT",'MAXES+CHART'!$D$19*Z115,))),5),MROUND(IF(V115="SQUAT",'MAXES+CHART'!$D$17*Z115, IF(V115="BENCH",'MAXES+CHART'!$D$18*Z115, IF(V115="DEADLIFT",'MAXES+CHART'!$D$19*Z115,))),2.5))),"")</f>
        <v xml:space="preserve"> </v>
      </c>
      <c r="AC115" s="95"/>
      <c r="AE115" s="200"/>
      <c r="AG115" s="57" t="str">
        <f t="shared" si="492"/>
        <v/>
      </c>
      <c r="AH115" s="57" t="str">
        <f t="shared" si="493"/>
        <v/>
      </c>
      <c r="AI115" s="57" t="str">
        <f t="shared" si="494"/>
        <v/>
      </c>
      <c r="AJ115" s="57" t="str">
        <f t="shared" si="495"/>
        <v/>
      </c>
      <c r="AK115" s="57" t="str">
        <f t="shared" si="496"/>
        <v/>
      </c>
      <c r="AL115" s="57" t="str">
        <f t="shared" si="497"/>
        <v/>
      </c>
      <c r="AN115" s="39" t="str">
        <f>IF(ISBLANK($C115),"",$C115)</f>
        <v/>
      </c>
      <c r="AO115" s="54" t="str">
        <f t="shared" si="599"/>
        <v>ACC</v>
      </c>
      <c r="AP115" s="89" t="str">
        <f t="shared" si="600"/>
        <v/>
      </c>
      <c r="AQ115" s="85" t="str">
        <f t="shared" si="564"/>
        <v/>
      </c>
      <c r="AR115" s="76" t="str">
        <f t="shared" si="565"/>
        <v/>
      </c>
      <c r="AS115" s="77" t="str">
        <f t="shared" si="566"/>
        <v/>
      </c>
      <c r="AT115" s="76" t="str">
        <f>IFERROR(IF(AO115="ACC"," ",IF('MAXES+CHART'!$D$16="lbs",MROUND(IF(AO115="SQUAT",'MAXES+CHART'!$D$17*AS115, IF(AO115="BENCH",'MAXES+CHART'!$D$18*AS115, IF(AO115="DEADLIFT",'MAXES+CHART'!$D$19*AS115,))),5),MROUND(IF(AO115="SQUAT",'MAXES+CHART'!$D$17*AS115, IF(AO115="BENCH",'MAXES+CHART'!$D$18*AS115, IF(AO115="DEADLIFT",'MAXES+CHART'!$D$19*AS115,))),2.5))),"")</f>
        <v xml:space="preserve"> </v>
      </c>
      <c r="AV115" s="95"/>
      <c r="AX115" s="200"/>
      <c r="AZ115" s="57" t="str">
        <f t="shared" si="498"/>
        <v/>
      </c>
      <c r="BA115" s="57" t="str">
        <f t="shared" si="499"/>
        <v/>
      </c>
      <c r="BB115" s="57" t="str">
        <f t="shared" si="500"/>
        <v/>
      </c>
      <c r="BC115" s="57" t="str">
        <f t="shared" si="501"/>
        <v/>
      </c>
      <c r="BD115" s="57" t="str">
        <f t="shared" si="502"/>
        <v/>
      </c>
      <c r="BE115" s="57" t="str">
        <f t="shared" si="503"/>
        <v/>
      </c>
      <c r="BG115" s="39" t="str">
        <f>IF(ISBLANK($C115),"",$C115)</f>
        <v/>
      </c>
      <c r="BH115" s="54" t="str">
        <f t="shared" si="601"/>
        <v>ACC</v>
      </c>
      <c r="BI115" s="89" t="str">
        <f t="shared" si="602"/>
        <v/>
      </c>
      <c r="BJ115" s="85" t="str">
        <f t="shared" si="569"/>
        <v/>
      </c>
      <c r="BK115" s="76" t="str">
        <f t="shared" si="570"/>
        <v/>
      </c>
      <c r="BL115" s="77" t="str">
        <f t="shared" si="571"/>
        <v/>
      </c>
      <c r="BM115" s="76" t="str">
        <f>IFERROR(IF(BH115="ACC"," ",IF('MAXES+CHART'!$D$16="lbs",MROUND(IF(BH115="SQUAT",'MAXES+CHART'!$D$17*BL115, IF(BH115="BENCH",'MAXES+CHART'!$D$18*BL115, IF(BH115="DEADLIFT",'MAXES+CHART'!$D$19*BL115,))),5),MROUND(IF(BH115="SQUAT",'MAXES+CHART'!$D$17*BL115, IF(BH115="BENCH",'MAXES+CHART'!$D$18*BL115, IF(BH115="DEADLIFT",'MAXES+CHART'!$D$19*BL115,))),2.5))),"")</f>
        <v xml:space="preserve"> </v>
      </c>
      <c r="BO115" s="95"/>
      <c r="BQ115" s="200"/>
      <c r="BS115" s="57" t="str">
        <f t="shared" si="504"/>
        <v/>
      </c>
      <c r="BT115" s="57" t="str">
        <f t="shared" si="505"/>
        <v/>
      </c>
      <c r="BU115" s="57" t="str">
        <f t="shared" si="506"/>
        <v/>
      </c>
      <c r="BV115" s="57" t="str">
        <f t="shared" si="507"/>
        <v/>
      </c>
      <c r="BW115" s="57" t="str">
        <f t="shared" si="508"/>
        <v/>
      </c>
      <c r="BX115" s="57" t="str">
        <f t="shared" si="509"/>
        <v/>
      </c>
      <c r="CA115" s="39" t="str">
        <f>IF(ISBLANK($C115),"",$C115)</f>
        <v/>
      </c>
      <c r="CB115" s="54" t="str">
        <f t="shared" si="603"/>
        <v>ACC</v>
      </c>
      <c r="CC115" s="89" t="str">
        <f t="shared" si="604"/>
        <v/>
      </c>
      <c r="CD115" s="85" t="str">
        <f t="shared" si="574"/>
        <v/>
      </c>
      <c r="CE115" s="76" t="str">
        <f t="shared" si="575"/>
        <v/>
      </c>
      <c r="CF115" s="77" t="str">
        <f t="shared" si="576"/>
        <v/>
      </c>
      <c r="CG115" s="76" t="str">
        <f>IFERROR(IF(CB115="ACC"," ",IF('MAXES+CHART'!$D$16="lbs",MROUND(IF(CB115="SQUAT",'MAXES+CHART'!$D$17*CF115, IF(CB115="BENCH",'MAXES+CHART'!$D$18*CF115, IF(CB115="DEADLIFT",'MAXES+CHART'!$D$19*CF115,))),5),MROUND(IF(CB115="SQUAT",'MAXES+CHART'!$D$17*CF115, IF(CB115="BENCH",'MAXES+CHART'!$D$18*CF115, IF(CB115="DEADLIFT",'MAXES+CHART'!$D$19*CF115,))),2.5))),"")</f>
        <v xml:space="preserve"> </v>
      </c>
      <c r="CI115" s="95"/>
      <c r="CK115" s="200"/>
      <c r="CM115" s="57" t="str">
        <f t="shared" si="510"/>
        <v/>
      </c>
      <c r="CN115" s="57" t="str">
        <f t="shared" si="511"/>
        <v/>
      </c>
      <c r="CO115" s="57" t="str">
        <f t="shared" si="512"/>
        <v/>
      </c>
      <c r="CP115" s="57" t="str">
        <f t="shared" si="513"/>
        <v/>
      </c>
      <c r="CQ115" s="57" t="str">
        <f t="shared" si="514"/>
        <v/>
      </c>
      <c r="CR115" s="57" t="str">
        <f t="shared" si="515"/>
        <v/>
      </c>
      <c r="CS115" s="39" t="str">
        <f>IF(ISBLANK($C115),"",$C115)</f>
        <v/>
      </c>
      <c r="CT115" s="54" t="str">
        <f t="shared" si="456"/>
        <v>ACC</v>
      </c>
      <c r="CU115" s="89" t="str">
        <f t="shared" si="457"/>
        <v/>
      </c>
      <c r="CV115" s="85" t="str">
        <f t="shared" si="458"/>
        <v/>
      </c>
      <c r="CW115" s="76" t="str">
        <f t="shared" si="459"/>
        <v/>
      </c>
      <c r="CX115" s="77" t="str">
        <f t="shared" si="460"/>
        <v/>
      </c>
      <c r="CY115" s="76" t="str">
        <f>IFERROR(IF(CT115="ACC"," ",IF('MAXES+CHART'!$D$16="lbs",MROUND(IF(CT115="SQUAT",'MAXES+CHART'!$D$17*CX115, IF(CT115="BENCH",'MAXES+CHART'!$D$18*CX115, IF(CT115="DEADLIFT",'MAXES+CHART'!$D$19*CX115,))),5),MROUND(IF(CT115="SQUAT",'MAXES+CHART'!$D$17*CX115, IF(CT115="BENCH",'MAXES+CHART'!$D$18*CX115, IF(CT115="DEADLIFT",'MAXES+CHART'!$D$19*CX115,))),2.5))),"")</f>
        <v xml:space="preserve"> </v>
      </c>
      <c r="DA115" s="95"/>
      <c r="DC115" s="200"/>
      <c r="DE115" s="57" t="str">
        <f t="shared" si="516"/>
        <v/>
      </c>
      <c r="DF115" s="57" t="str">
        <f t="shared" si="517"/>
        <v/>
      </c>
      <c r="DG115" s="57" t="str">
        <f t="shared" si="518"/>
        <v/>
      </c>
      <c r="DH115" s="57" t="str">
        <f t="shared" si="519"/>
        <v/>
      </c>
      <c r="DI115" s="57" t="str">
        <f t="shared" si="520"/>
        <v/>
      </c>
      <c r="DJ115" s="57" t="str">
        <f t="shared" si="521"/>
        <v/>
      </c>
      <c r="DL115" s="39" t="str">
        <f>IF(ISBLANK($C115),"",$C115)</f>
        <v/>
      </c>
      <c r="DM115" s="54" t="str">
        <f t="shared" si="461"/>
        <v>ACC</v>
      </c>
      <c r="DN115" s="89" t="str">
        <f t="shared" si="462"/>
        <v/>
      </c>
      <c r="DO115" s="85" t="str">
        <f t="shared" si="463"/>
        <v/>
      </c>
      <c r="DP115" s="76" t="str">
        <f t="shared" si="464"/>
        <v/>
      </c>
      <c r="DQ115" s="77" t="str">
        <f t="shared" si="465"/>
        <v/>
      </c>
      <c r="DR115" s="76" t="str">
        <f>IFERROR(IF(DM115="ACC"," ",IF('MAXES+CHART'!$D$16="lbs",MROUND(IF(DM115="SQUAT",'MAXES+CHART'!$D$17*DQ115, IF(DM115="BENCH",'MAXES+CHART'!$D$18*DQ115, IF(DM115="DEADLIFT",'MAXES+CHART'!$D$19*DQ115,))),5),MROUND(IF(DM115="SQUAT",'MAXES+CHART'!$D$17*DQ115, IF(DM115="BENCH",'MAXES+CHART'!$D$18*DQ115, IF(DM115="DEADLIFT",'MAXES+CHART'!$D$19*DQ115,))),2.5))),"")</f>
        <v xml:space="preserve"> </v>
      </c>
      <c r="DT115" s="95"/>
      <c r="DV115" s="200"/>
      <c r="DX115" s="57" t="str">
        <f t="shared" si="522"/>
        <v/>
      </c>
      <c r="DY115" s="57" t="str">
        <f t="shared" si="523"/>
        <v/>
      </c>
      <c r="DZ115" s="57" t="str">
        <f t="shared" si="524"/>
        <v/>
      </c>
      <c r="EA115" s="57" t="str">
        <f t="shared" si="525"/>
        <v/>
      </c>
      <c r="EB115" s="57" t="str">
        <f t="shared" si="526"/>
        <v/>
      </c>
      <c r="EC115" s="57" t="str">
        <f t="shared" si="527"/>
        <v/>
      </c>
      <c r="EE115" s="39" t="str">
        <f>IF(ISBLANK($C115),"",$C115)</f>
        <v/>
      </c>
      <c r="EF115" s="54" t="str">
        <f t="shared" si="466"/>
        <v>ACC</v>
      </c>
      <c r="EG115" s="89" t="str">
        <f t="shared" si="467"/>
        <v/>
      </c>
      <c r="EH115" s="85" t="str">
        <f t="shared" si="468"/>
        <v/>
      </c>
      <c r="EI115" s="76" t="str">
        <f t="shared" si="469"/>
        <v/>
      </c>
      <c r="EJ115" s="77" t="str">
        <f t="shared" si="470"/>
        <v/>
      </c>
      <c r="EK115" s="76" t="str">
        <f>IFERROR(IF(EF115="ACC"," ",IF('MAXES+CHART'!$D$16="lbs",MROUND(IF(EF115="SQUAT",'MAXES+CHART'!$D$17*EJ115, IF(EF115="BENCH",'MAXES+CHART'!$D$18*EJ115, IF(EF115="DEADLIFT",'MAXES+CHART'!$D$19*EJ115,))),5),MROUND(IF(EF115="SQUAT",'MAXES+CHART'!$D$17*EJ115, IF(EF115="BENCH",'MAXES+CHART'!$D$18*EJ115, IF(EF115="DEADLIFT",'MAXES+CHART'!$D$19*EJ115,))),2.5))),"")</f>
        <v xml:space="preserve"> </v>
      </c>
      <c r="EM115" s="95"/>
      <c r="EO115" s="200"/>
      <c r="EQ115" s="57" t="str">
        <f t="shared" si="528"/>
        <v/>
      </c>
      <c r="ER115" s="57" t="str">
        <f t="shared" si="529"/>
        <v/>
      </c>
      <c r="ES115" s="57" t="str">
        <f t="shared" si="530"/>
        <v/>
      </c>
      <c r="ET115" s="57" t="str">
        <f t="shared" si="531"/>
        <v/>
      </c>
      <c r="EU115" s="57" t="str">
        <f t="shared" si="532"/>
        <v/>
      </c>
      <c r="EV115" s="57" t="str">
        <f t="shared" si="533"/>
        <v/>
      </c>
      <c r="EY115" s="39" t="str">
        <f>IF(ISBLANK($C115),"",$C115)</f>
        <v/>
      </c>
      <c r="EZ115" s="54" t="str">
        <f t="shared" si="605"/>
        <v>ACC</v>
      </c>
      <c r="FA115" s="89" t="str">
        <f t="shared" si="606"/>
        <v/>
      </c>
      <c r="FB115" s="85" t="str">
        <f t="shared" si="585"/>
        <v/>
      </c>
      <c r="FC115" s="76" t="str">
        <f t="shared" si="586"/>
        <v/>
      </c>
      <c r="FD115" s="77" t="str">
        <f t="shared" si="587"/>
        <v/>
      </c>
      <c r="FE115" s="76" t="str">
        <f>IFERROR(IF(EZ115="ACC"," ",IF('MAXES+CHART'!$D$16="lbs",MROUND(IF(EZ115="SQUAT",'MAXES+CHART'!$D$17*FD115, IF(EZ115="BENCH",'MAXES+CHART'!$D$18*FD115, IF(EZ115="DEADLIFT",'MAXES+CHART'!$D$19*FD115,))),5),MROUND(IF(EZ115="SQUAT",'MAXES+CHART'!$D$17*FD115, IF(EZ115="BENCH",'MAXES+CHART'!$D$18*FD115, IF(EZ115="DEADLIFT",'MAXES+CHART'!$D$19*FD115,))),2.5))),"")</f>
        <v xml:space="preserve"> </v>
      </c>
      <c r="FG115" s="124"/>
      <c r="FI115" s="206"/>
      <c r="FK115" s="57" t="str">
        <f t="shared" si="534"/>
        <v/>
      </c>
      <c r="FL115" s="57" t="str">
        <f t="shared" si="535"/>
        <v/>
      </c>
      <c r="FM115" s="57" t="str">
        <f t="shared" si="536"/>
        <v/>
      </c>
      <c r="FN115" s="57" t="str">
        <f t="shared" si="537"/>
        <v/>
      </c>
      <c r="FO115" s="57" t="str">
        <f t="shared" si="538"/>
        <v/>
      </c>
      <c r="FP115" s="57" t="str">
        <f t="shared" si="539"/>
        <v/>
      </c>
      <c r="FQ115" s="39" t="str">
        <f>IF(ISBLANK($C115),"",$C115)</f>
        <v/>
      </c>
      <c r="FR115" s="54" t="str">
        <f t="shared" si="471"/>
        <v>ACC</v>
      </c>
      <c r="FS115" s="89" t="str">
        <f t="shared" si="472"/>
        <v/>
      </c>
      <c r="FT115" s="85" t="str">
        <f t="shared" si="473"/>
        <v/>
      </c>
      <c r="FU115" s="76" t="str">
        <f t="shared" si="474"/>
        <v/>
      </c>
      <c r="FV115" s="77" t="str">
        <f t="shared" si="475"/>
        <v/>
      </c>
      <c r="FW115" s="76" t="str">
        <f>IFERROR(IF(FR115="ACC"," ",IF('MAXES+CHART'!$D$16="lbs",MROUND(IF(FR115="SQUAT",'MAXES+CHART'!$D$17*FV115, IF(FR115="BENCH",'MAXES+CHART'!$D$18*FV115, IF(FR115="DEADLIFT",'MAXES+CHART'!$D$19*FV115,))),5),MROUND(IF(FR115="SQUAT",'MAXES+CHART'!$D$17*FV115, IF(FR115="BENCH",'MAXES+CHART'!$D$18*FV115, IF(FR115="DEADLIFT",'MAXES+CHART'!$D$19*FV115,))),2.5))),"")</f>
        <v xml:space="preserve"> </v>
      </c>
      <c r="FY115" s="95"/>
      <c r="GA115" s="200"/>
      <c r="GC115" s="57" t="str">
        <f t="shared" si="540"/>
        <v/>
      </c>
      <c r="GD115" s="57" t="str">
        <f t="shared" si="541"/>
        <v/>
      </c>
      <c r="GE115" s="57" t="str">
        <f t="shared" si="542"/>
        <v/>
      </c>
      <c r="GF115" s="57" t="str">
        <f t="shared" si="543"/>
        <v/>
      </c>
      <c r="GG115" s="57" t="str">
        <f t="shared" si="544"/>
        <v/>
      </c>
      <c r="GH115" s="57" t="str">
        <f t="shared" si="545"/>
        <v/>
      </c>
      <c r="GJ115" s="39" t="str">
        <f>IF(ISBLANK($C115),"",$C115)</f>
        <v/>
      </c>
      <c r="GK115" s="54" t="str">
        <f t="shared" si="476"/>
        <v>ACC</v>
      </c>
      <c r="GL115" s="89" t="str">
        <f t="shared" si="477"/>
        <v/>
      </c>
      <c r="GM115" s="85" t="str">
        <f t="shared" si="478"/>
        <v/>
      </c>
      <c r="GN115" s="76" t="str">
        <f t="shared" si="479"/>
        <v/>
      </c>
      <c r="GO115" s="77" t="str">
        <f t="shared" si="480"/>
        <v/>
      </c>
      <c r="GP115" s="76" t="str">
        <f>IFERROR(IF(GK115="ACC"," ",IF('MAXES+CHART'!$D$16="lbs",MROUND(IF(GK115="SQUAT",'MAXES+CHART'!$D$17*GO115, IF(GK115="BENCH",'MAXES+CHART'!$D$18*GO115, IF(GK115="DEADLIFT",'MAXES+CHART'!$D$19*GO115,))),5),MROUND(IF(GK115="SQUAT",'MAXES+CHART'!$D$17*GO115, IF(GK115="BENCH",'MAXES+CHART'!$D$18*GO115, IF(GK115="DEADLIFT",'MAXES+CHART'!$D$19*GO115,))),2.5))),"")</f>
        <v xml:space="preserve"> </v>
      </c>
      <c r="GR115" s="95"/>
      <c r="GT115" s="200"/>
      <c r="GV115" s="57" t="str">
        <f t="shared" si="546"/>
        <v/>
      </c>
      <c r="GW115" s="57" t="str">
        <f t="shared" si="547"/>
        <v/>
      </c>
      <c r="GX115" s="57" t="str">
        <f t="shared" si="548"/>
        <v/>
      </c>
      <c r="GY115" s="57" t="str">
        <f t="shared" si="549"/>
        <v/>
      </c>
      <c r="GZ115" s="57" t="str">
        <f t="shared" si="550"/>
        <v/>
      </c>
      <c r="HA115" s="57" t="str">
        <f t="shared" si="551"/>
        <v/>
      </c>
      <c r="HC115" s="39" t="str">
        <f>IF(ISBLANK($C115),"",$C115)</f>
        <v/>
      </c>
      <c r="HD115" s="54" t="str">
        <f t="shared" si="481"/>
        <v>ACC</v>
      </c>
      <c r="HE115" s="89" t="str">
        <f t="shared" si="482"/>
        <v/>
      </c>
      <c r="HF115" s="85" t="str">
        <f t="shared" si="483"/>
        <v/>
      </c>
      <c r="HG115" s="76" t="str">
        <f t="shared" si="484"/>
        <v/>
      </c>
      <c r="HH115" s="77" t="str">
        <f t="shared" si="485"/>
        <v/>
      </c>
      <c r="HI115" s="76" t="str">
        <f>IFERROR(IF(HD115="ACC"," ",IF('MAXES+CHART'!$D$16="lbs",MROUND(IF(HD115="SQUAT",'MAXES+CHART'!$D$17*HH115, IF(HD115="BENCH",'MAXES+CHART'!$D$18*HH115, IF(HD115="DEADLIFT",'MAXES+CHART'!$D$19*HH115,))),5),MROUND(IF(HD115="SQUAT",'MAXES+CHART'!$D$17*HH115, IF(HD115="BENCH",'MAXES+CHART'!$D$18*HH115, IF(HD115="DEADLIFT",'MAXES+CHART'!$D$19*HH115,))),2.5))),"")</f>
        <v xml:space="preserve"> </v>
      </c>
      <c r="HK115" s="95"/>
      <c r="HM115" s="200"/>
      <c r="HO115" s="57" t="str">
        <f t="shared" si="552"/>
        <v/>
      </c>
      <c r="HP115" s="57" t="str">
        <f t="shared" si="553"/>
        <v/>
      </c>
      <c r="HQ115" s="57" t="str">
        <f t="shared" si="554"/>
        <v/>
      </c>
      <c r="HR115" s="57" t="str">
        <f t="shared" si="555"/>
        <v/>
      </c>
      <c r="HS115" s="57" t="str">
        <f t="shared" si="556"/>
        <v/>
      </c>
      <c r="HT115" s="57" t="str">
        <f t="shared" si="557"/>
        <v/>
      </c>
    </row>
    <row r="116" spans="3:228" hidden="1" outlineLevel="2">
      <c r="C116" s="39"/>
      <c r="D116" s="58" t="str">
        <f>$D$115</f>
        <v>ACC</v>
      </c>
      <c r="E116" s="90">
        <f>$E115</f>
        <v>0</v>
      </c>
      <c r="F116" s="86"/>
      <c r="G116" s="78"/>
      <c r="H116" s="79"/>
      <c r="I116" s="78" t="str">
        <f>IF(D116="ACC"," ",IF('MAXES+CHART'!$D$16="lbs",MROUND(IF(D116="SQUAT",'MAXES+CHART'!$D$17*H116, IF(D116="BENCH",'MAXES+CHART'!$D$18*H116, IF(D116="DEADLIFT",'MAXES+CHART'!$D$19*H116,))),5),MROUND(IF(D116="SQUAT",'MAXES+CHART'!$D$17*H116, IF(D116="BENCH",'MAXES+CHART'!$D$18*H116, IF(D116="DEADLIFT",'MAXES+CHART'!$D$19*H116,))),2.5)))</f>
        <v xml:space="preserve"> </v>
      </c>
      <c r="K116" s="95"/>
      <c r="M116" s="201"/>
      <c r="O116" s="57" t="str">
        <f t="shared" si="486"/>
        <v/>
      </c>
      <c r="P116" s="57" t="str">
        <f t="shared" si="487"/>
        <v/>
      </c>
      <c r="Q116" s="57" t="str">
        <f t="shared" si="488"/>
        <v/>
      </c>
      <c r="R116" s="57" t="str">
        <f t="shared" si="489"/>
        <v/>
      </c>
      <c r="S116" s="57" t="str">
        <f t="shared" si="490"/>
        <v/>
      </c>
      <c r="T116" s="57" t="str">
        <f t="shared" si="491"/>
        <v/>
      </c>
      <c r="U116" s="39"/>
      <c r="V116" s="58" t="str">
        <f>$V$115</f>
        <v>ACC</v>
      </c>
      <c r="W116" s="90" t="str">
        <f t="shared" ref="W116:W120" si="679">$W$115</f>
        <v/>
      </c>
      <c r="X116" s="86" t="str">
        <f t="shared" si="559"/>
        <v/>
      </c>
      <c r="Y116" s="78" t="str">
        <f t="shared" si="560"/>
        <v/>
      </c>
      <c r="Z116" s="79" t="str">
        <f t="shared" si="561"/>
        <v/>
      </c>
      <c r="AA116" s="78" t="str">
        <f>IFERROR(IF(V116="ACC"," ",IF('MAXES+CHART'!$D$16="lbs",MROUND(IF(V116="SQUAT",'MAXES+CHART'!$D$17*Z116, IF(V116="BENCH",'MAXES+CHART'!$D$18*Z116, IF(V116="DEADLIFT",'MAXES+CHART'!$D$19*Z116,))),5),MROUND(IF(V116="SQUAT",'MAXES+CHART'!$D$17*Z116, IF(V116="BENCH",'MAXES+CHART'!$D$18*Z116, IF(V116="DEADLIFT",'MAXES+CHART'!$D$19*Z116,))),2.5))),"")</f>
        <v xml:space="preserve"> </v>
      </c>
      <c r="AC116" s="95"/>
      <c r="AE116" s="201"/>
      <c r="AG116" s="57" t="str">
        <f t="shared" si="492"/>
        <v/>
      </c>
      <c r="AH116" s="57" t="str">
        <f t="shared" si="493"/>
        <v/>
      </c>
      <c r="AI116" s="57" t="str">
        <f t="shared" si="494"/>
        <v/>
      </c>
      <c r="AJ116" s="57" t="str">
        <f t="shared" si="495"/>
        <v/>
      </c>
      <c r="AK116" s="57" t="str">
        <f t="shared" si="496"/>
        <v/>
      </c>
      <c r="AL116" s="57" t="str">
        <f t="shared" si="497"/>
        <v/>
      </c>
      <c r="AN116" s="39"/>
      <c r="AO116" s="58" t="str">
        <f t="shared" ref="AO116:AO120" si="680">$AO$115</f>
        <v>ACC</v>
      </c>
      <c r="AP116" s="90" t="str">
        <f t="shared" ref="AP116:AP120" si="681">$AP$115</f>
        <v/>
      </c>
      <c r="AQ116" s="86" t="str">
        <f t="shared" si="564"/>
        <v/>
      </c>
      <c r="AR116" s="78" t="str">
        <f t="shared" si="565"/>
        <v/>
      </c>
      <c r="AS116" s="79" t="str">
        <f t="shared" si="566"/>
        <v/>
      </c>
      <c r="AT116" s="78" t="str">
        <f>IFERROR(IF(AO116="ACC"," ",IF('MAXES+CHART'!$D$16="lbs",MROUND(IF(AO116="SQUAT",'MAXES+CHART'!$D$17*AS116, IF(AO116="BENCH",'MAXES+CHART'!$D$18*AS116, IF(AO116="DEADLIFT",'MAXES+CHART'!$D$19*AS116,))),5),MROUND(IF(AO116="SQUAT",'MAXES+CHART'!$D$17*AS116, IF(AO116="BENCH",'MAXES+CHART'!$D$18*AS116, IF(AO116="DEADLIFT",'MAXES+CHART'!$D$19*AS116,))),2.5))),"")</f>
        <v xml:space="preserve"> </v>
      </c>
      <c r="AV116" s="95"/>
      <c r="AX116" s="201"/>
      <c r="AZ116" s="57" t="str">
        <f t="shared" si="498"/>
        <v/>
      </c>
      <c r="BA116" s="57" t="str">
        <f t="shared" si="499"/>
        <v/>
      </c>
      <c r="BB116" s="57" t="str">
        <f t="shared" si="500"/>
        <v/>
      </c>
      <c r="BC116" s="57" t="str">
        <f t="shared" si="501"/>
        <v/>
      </c>
      <c r="BD116" s="57" t="str">
        <f t="shared" si="502"/>
        <v/>
      </c>
      <c r="BE116" s="57" t="str">
        <f t="shared" si="503"/>
        <v/>
      </c>
      <c r="BG116" s="39"/>
      <c r="BH116" s="58" t="str">
        <f t="shared" ref="BH116:BH120" si="682">$BH$115</f>
        <v>ACC</v>
      </c>
      <c r="BI116" s="90" t="str">
        <f t="shared" ref="BI116:BI120" si="683">$BI$115</f>
        <v/>
      </c>
      <c r="BJ116" s="86" t="str">
        <f t="shared" si="569"/>
        <v/>
      </c>
      <c r="BK116" s="78" t="str">
        <f t="shared" si="570"/>
        <v/>
      </c>
      <c r="BL116" s="79" t="str">
        <f t="shared" si="571"/>
        <v/>
      </c>
      <c r="BM116" s="78" t="str">
        <f>IFERROR(IF(BH116="ACC"," ",IF('MAXES+CHART'!$D$16="lbs",MROUND(IF(BH116="SQUAT",'MAXES+CHART'!$D$17*BL116, IF(BH116="BENCH",'MAXES+CHART'!$D$18*BL116, IF(BH116="DEADLIFT",'MAXES+CHART'!$D$19*BL116,))),5),MROUND(IF(BH116="SQUAT",'MAXES+CHART'!$D$17*BL116, IF(BH116="BENCH",'MAXES+CHART'!$D$18*BL116, IF(BH116="DEADLIFT",'MAXES+CHART'!$D$19*BL116,))),2.5))),"")</f>
        <v xml:space="preserve"> </v>
      </c>
      <c r="BO116" s="95"/>
      <c r="BQ116" s="201"/>
      <c r="BS116" s="57" t="str">
        <f t="shared" si="504"/>
        <v/>
      </c>
      <c r="BT116" s="57" t="str">
        <f t="shared" si="505"/>
        <v/>
      </c>
      <c r="BU116" s="57" t="str">
        <f t="shared" si="506"/>
        <v/>
      </c>
      <c r="BV116" s="57" t="str">
        <f t="shared" si="507"/>
        <v/>
      </c>
      <c r="BW116" s="57" t="str">
        <f t="shared" si="508"/>
        <v/>
      </c>
      <c r="BX116" s="57" t="str">
        <f t="shared" si="509"/>
        <v/>
      </c>
      <c r="CA116" s="39"/>
      <c r="CB116" s="58" t="str">
        <f t="shared" ref="CB116:CB120" si="684">$CB$115</f>
        <v>ACC</v>
      </c>
      <c r="CC116" s="90" t="str">
        <f t="shared" ref="CC116:CC120" si="685">$CC$115</f>
        <v/>
      </c>
      <c r="CD116" s="86" t="str">
        <f t="shared" si="574"/>
        <v/>
      </c>
      <c r="CE116" s="78" t="str">
        <f t="shared" si="575"/>
        <v/>
      </c>
      <c r="CF116" s="79" t="str">
        <f t="shared" si="576"/>
        <v/>
      </c>
      <c r="CG116" s="78" t="str">
        <f>IFERROR(IF(CB116="ACC"," ",IF('MAXES+CHART'!$D$16="lbs",MROUND(IF(CB116="SQUAT",'MAXES+CHART'!$D$17*CF116, IF(CB116="BENCH",'MAXES+CHART'!$D$18*CF116, IF(CB116="DEADLIFT",'MAXES+CHART'!$D$19*CF116,))),5),MROUND(IF(CB116="SQUAT",'MAXES+CHART'!$D$17*CF116, IF(CB116="BENCH",'MAXES+CHART'!$D$18*CF116, IF(CB116="DEADLIFT",'MAXES+CHART'!$D$19*CF116,))),2.5))),"")</f>
        <v xml:space="preserve"> </v>
      </c>
      <c r="CI116" s="95"/>
      <c r="CK116" s="201"/>
      <c r="CM116" s="57" t="str">
        <f t="shared" si="510"/>
        <v/>
      </c>
      <c r="CN116" s="57" t="str">
        <f t="shared" si="511"/>
        <v/>
      </c>
      <c r="CO116" s="57" t="str">
        <f t="shared" si="512"/>
        <v/>
      </c>
      <c r="CP116" s="57" t="str">
        <f t="shared" si="513"/>
        <v/>
      </c>
      <c r="CQ116" s="57" t="str">
        <f t="shared" si="514"/>
        <v/>
      </c>
      <c r="CR116" s="57" t="str">
        <f t="shared" si="515"/>
        <v/>
      </c>
      <c r="CS116" s="39"/>
      <c r="CT116" s="58" t="str">
        <f t="shared" ref="CT116:CT120" si="686">$CT$115</f>
        <v>ACC</v>
      </c>
      <c r="CU116" s="90" t="str">
        <f t="shared" ref="CU116:CU120" si="687">$CU$115</f>
        <v/>
      </c>
      <c r="CV116" s="86" t="str">
        <f t="shared" si="458"/>
        <v/>
      </c>
      <c r="CW116" s="78" t="str">
        <f t="shared" si="459"/>
        <v/>
      </c>
      <c r="CX116" s="79" t="str">
        <f t="shared" si="460"/>
        <v/>
      </c>
      <c r="CY116" s="78" t="str">
        <f>IFERROR(IF(CT116="ACC"," ",IF('MAXES+CHART'!$D$16="lbs",MROUND(IF(CT116="SQUAT",'MAXES+CHART'!$D$17*CX116, IF(CT116="BENCH",'MAXES+CHART'!$D$18*CX116, IF(CT116="DEADLIFT",'MAXES+CHART'!$D$19*CX116,))),5),MROUND(IF(CT116="SQUAT",'MAXES+CHART'!$D$17*CX116, IF(CT116="BENCH",'MAXES+CHART'!$D$18*CX116, IF(CT116="DEADLIFT",'MAXES+CHART'!$D$19*CX116,))),2.5))),"")</f>
        <v xml:space="preserve"> </v>
      </c>
      <c r="DA116" s="95"/>
      <c r="DC116" s="201"/>
      <c r="DE116" s="57" t="str">
        <f t="shared" si="516"/>
        <v/>
      </c>
      <c r="DF116" s="57" t="str">
        <f t="shared" si="517"/>
        <v/>
      </c>
      <c r="DG116" s="57" t="str">
        <f t="shared" si="518"/>
        <v/>
      </c>
      <c r="DH116" s="57" t="str">
        <f t="shared" si="519"/>
        <v/>
      </c>
      <c r="DI116" s="57" t="str">
        <f t="shared" si="520"/>
        <v/>
      </c>
      <c r="DJ116" s="57" t="str">
        <f t="shared" si="521"/>
        <v/>
      </c>
      <c r="DL116" s="39"/>
      <c r="DM116" s="58" t="str">
        <f t="shared" ref="DM116:DM120" si="688">$DM$115</f>
        <v>ACC</v>
      </c>
      <c r="DN116" s="90" t="str">
        <f t="shared" ref="DN116:DN120" si="689">$DN$115</f>
        <v/>
      </c>
      <c r="DO116" s="86" t="str">
        <f t="shared" si="463"/>
        <v/>
      </c>
      <c r="DP116" s="78" t="str">
        <f t="shared" si="464"/>
        <v/>
      </c>
      <c r="DQ116" s="79" t="str">
        <f t="shared" si="465"/>
        <v/>
      </c>
      <c r="DR116" s="78" t="str">
        <f>IFERROR(IF(DM116="ACC"," ",IF('MAXES+CHART'!$D$16="lbs",MROUND(IF(DM116="SQUAT",'MAXES+CHART'!$D$17*DQ116, IF(DM116="BENCH",'MAXES+CHART'!$D$18*DQ116, IF(DM116="DEADLIFT",'MAXES+CHART'!$D$19*DQ116,))),5),MROUND(IF(DM116="SQUAT",'MAXES+CHART'!$D$17*DQ116, IF(DM116="BENCH",'MAXES+CHART'!$D$18*DQ116, IF(DM116="DEADLIFT",'MAXES+CHART'!$D$19*DQ116,))),2.5))),"")</f>
        <v xml:space="preserve"> </v>
      </c>
      <c r="DT116" s="95"/>
      <c r="DV116" s="201"/>
      <c r="DX116" s="57" t="str">
        <f t="shared" si="522"/>
        <v/>
      </c>
      <c r="DY116" s="57" t="str">
        <f t="shared" si="523"/>
        <v/>
      </c>
      <c r="DZ116" s="57" t="str">
        <f t="shared" si="524"/>
        <v/>
      </c>
      <c r="EA116" s="57" t="str">
        <f t="shared" si="525"/>
        <v/>
      </c>
      <c r="EB116" s="57" t="str">
        <f t="shared" si="526"/>
        <v/>
      </c>
      <c r="EC116" s="57" t="str">
        <f t="shared" si="527"/>
        <v/>
      </c>
      <c r="EE116" s="39"/>
      <c r="EF116" s="58" t="str">
        <f t="shared" ref="EF116:EF120" si="690">$EF$115</f>
        <v>ACC</v>
      </c>
      <c r="EG116" s="90" t="str">
        <f t="shared" ref="EG116:EG120" si="691">$EG$115</f>
        <v/>
      </c>
      <c r="EH116" s="86" t="str">
        <f t="shared" si="468"/>
        <v/>
      </c>
      <c r="EI116" s="78" t="str">
        <f t="shared" si="469"/>
        <v/>
      </c>
      <c r="EJ116" s="79" t="str">
        <f t="shared" si="470"/>
        <v/>
      </c>
      <c r="EK116" s="78" t="str">
        <f>IFERROR(IF(EF116="ACC"," ",IF('MAXES+CHART'!$D$16="lbs",MROUND(IF(EF116="SQUAT",'MAXES+CHART'!$D$17*EJ116, IF(EF116="BENCH",'MAXES+CHART'!$D$18*EJ116, IF(EF116="DEADLIFT",'MAXES+CHART'!$D$19*EJ116,))),5),MROUND(IF(EF116="SQUAT",'MAXES+CHART'!$D$17*EJ116, IF(EF116="BENCH",'MAXES+CHART'!$D$18*EJ116, IF(EF116="DEADLIFT",'MAXES+CHART'!$D$19*EJ116,))),2.5))),"")</f>
        <v xml:space="preserve"> </v>
      </c>
      <c r="EM116" s="95"/>
      <c r="EO116" s="201"/>
      <c r="EQ116" s="57" t="str">
        <f t="shared" si="528"/>
        <v/>
      </c>
      <c r="ER116" s="57" t="str">
        <f t="shared" si="529"/>
        <v/>
      </c>
      <c r="ES116" s="57" t="str">
        <f t="shared" si="530"/>
        <v/>
      </c>
      <c r="ET116" s="57" t="str">
        <f t="shared" si="531"/>
        <v/>
      </c>
      <c r="EU116" s="57" t="str">
        <f t="shared" si="532"/>
        <v/>
      </c>
      <c r="EV116" s="57" t="str">
        <f t="shared" si="533"/>
        <v/>
      </c>
      <c r="EY116" s="39"/>
      <c r="EZ116" s="58" t="str">
        <f t="shared" ref="EZ116:EZ120" si="692">$EZ$115</f>
        <v>ACC</v>
      </c>
      <c r="FA116" s="90" t="str">
        <f t="shared" ref="FA116:FA120" si="693">$FA$115</f>
        <v/>
      </c>
      <c r="FB116" s="86" t="str">
        <f t="shared" si="585"/>
        <v/>
      </c>
      <c r="FC116" s="78" t="str">
        <f t="shared" si="586"/>
        <v/>
      </c>
      <c r="FD116" s="79" t="str">
        <f t="shared" si="587"/>
        <v/>
      </c>
      <c r="FE116" s="78" t="str">
        <f>IFERROR(IF(EZ116="ACC"," ",IF('MAXES+CHART'!$D$16="lbs",MROUND(IF(EZ116="SQUAT",'MAXES+CHART'!$D$17*FD116, IF(EZ116="BENCH",'MAXES+CHART'!$D$18*FD116, IF(EZ116="DEADLIFT",'MAXES+CHART'!$D$19*FD116,))),5),MROUND(IF(EZ116="SQUAT",'MAXES+CHART'!$D$17*FD116, IF(EZ116="BENCH",'MAXES+CHART'!$D$18*FD116, IF(EZ116="DEADLIFT",'MAXES+CHART'!$D$19*FD116,))),2.5))),"")</f>
        <v xml:space="preserve"> </v>
      </c>
      <c r="FG116" s="124"/>
      <c r="FI116" s="207"/>
      <c r="FK116" s="57" t="str">
        <f t="shared" si="534"/>
        <v/>
      </c>
      <c r="FL116" s="57" t="str">
        <f t="shared" si="535"/>
        <v/>
      </c>
      <c r="FM116" s="57" t="str">
        <f t="shared" si="536"/>
        <v/>
      </c>
      <c r="FN116" s="57" t="str">
        <f t="shared" si="537"/>
        <v/>
      </c>
      <c r="FO116" s="57" t="str">
        <f t="shared" si="538"/>
        <v/>
      </c>
      <c r="FP116" s="57" t="str">
        <f t="shared" si="539"/>
        <v/>
      </c>
      <c r="FQ116" s="39"/>
      <c r="FR116" s="58" t="str">
        <f t="shared" ref="FR116:FR120" si="694">$FR$115</f>
        <v>ACC</v>
      </c>
      <c r="FS116" s="90" t="str">
        <f t="shared" ref="FS116:FS120" si="695">$FS$115</f>
        <v/>
      </c>
      <c r="FT116" s="86" t="str">
        <f t="shared" si="473"/>
        <v/>
      </c>
      <c r="FU116" s="78" t="str">
        <f t="shared" si="474"/>
        <v/>
      </c>
      <c r="FV116" s="79" t="str">
        <f t="shared" si="475"/>
        <v/>
      </c>
      <c r="FW116" s="78" t="str">
        <f>IFERROR(IF(FR116="ACC"," ",IF('MAXES+CHART'!$D$16="lbs",MROUND(IF(FR116="SQUAT",'MAXES+CHART'!$D$17*FV116, IF(FR116="BENCH",'MAXES+CHART'!$D$18*FV116, IF(FR116="DEADLIFT",'MAXES+CHART'!$D$19*FV116,))),5),MROUND(IF(FR116="SQUAT",'MAXES+CHART'!$D$17*FV116, IF(FR116="BENCH",'MAXES+CHART'!$D$18*FV116, IF(FR116="DEADLIFT",'MAXES+CHART'!$D$19*FV116,))),2.5))),"")</f>
        <v xml:space="preserve"> </v>
      </c>
      <c r="FY116" s="95"/>
      <c r="GA116" s="201"/>
      <c r="GC116" s="57" t="str">
        <f t="shared" si="540"/>
        <v/>
      </c>
      <c r="GD116" s="57" t="str">
        <f t="shared" si="541"/>
        <v/>
      </c>
      <c r="GE116" s="57" t="str">
        <f t="shared" si="542"/>
        <v/>
      </c>
      <c r="GF116" s="57" t="str">
        <f t="shared" si="543"/>
        <v/>
      </c>
      <c r="GG116" s="57" t="str">
        <f t="shared" si="544"/>
        <v/>
      </c>
      <c r="GH116" s="57" t="str">
        <f t="shared" si="545"/>
        <v/>
      </c>
      <c r="GJ116" s="39"/>
      <c r="GK116" s="58" t="str">
        <f t="shared" ref="GK116:GK120" si="696">$GK$115</f>
        <v>ACC</v>
      </c>
      <c r="GL116" s="90" t="str">
        <f t="shared" ref="GL116:GL120" si="697">$GL$115</f>
        <v/>
      </c>
      <c r="GM116" s="86" t="str">
        <f t="shared" si="478"/>
        <v/>
      </c>
      <c r="GN116" s="78" t="str">
        <f t="shared" si="479"/>
        <v/>
      </c>
      <c r="GO116" s="79" t="str">
        <f t="shared" si="480"/>
        <v/>
      </c>
      <c r="GP116" s="78" t="str">
        <f>IFERROR(IF(GK116="ACC"," ",IF('MAXES+CHART'!$D$16="lbs",MROUND(IF(GK116="SQUAT",'MAXES+CHART'!$D$17*GO116, IF(GK116="BENCH",'MAXES+CHART'!$D$18*GO116, IF(GK116="DEADLIFT",'MAXES+CHART'!$D$19*GO116,))),5),MROUND(IF(GK116="SQUAT",'MAXES+CHART'!$D$17*GO116, IF(GK116="BENCH",'MAXES+CHART'!$D$18*GO116, IF(GK116="DEADLIFT",'MAXES+CHART'!$D$19*GO116,))),2.5))),"")</f>
        <v xml:space="preserve"> </v>
      </c>
      <c r="GR116" s="95"/>
      <c r="GT116" s="201"/>
      <c r="GV116" s="57" t="str">
        <f t="shared" si="546"/>
        <v/>
      </c>
      <c r="GW116" s="57" t="str">
        <f t="shared" si="547"/>
        <v/>
      </c>
      <c r="GX116" s="57" t="str">
        <f t="shared" si="548"/>
        <v/>
      </c>
      <c r="GY116" s="57" t="str">
        <f t="shared" si="549"/>
        <v/>
      </c>
      <c r="GZ116" s="57" t="str">
        <f t="shared" si="550"/>
        <v/>
      </c>
      <c r="HA116" s="57" t="str">
        <f t="shared" si="551"/>
        <v/>
      </c>
      <c r="HC116" s="39"/>
      <c r="HD116" s="58" t="str">
        <f t="shared" ref="HD116:HD120" si="698">$HD$115</f>
        <v>ACC</v>
      </c>
      <c r="HE116" s="90" t="str">
        <f t="shared" ref="HE116:HE120" si="699">$HE$115</f>
        <v/>
      </c>
      <c r="HF116" s="86" t="str">
        <f t="shared" si="483"/>
        <v/>
      </c>
      <c r="HG116" s="78" t="str">
        <f t="shared" si="484"/>
        <v/>
      </c>
      <c r="HH116" s="79" t="str">
        <f t="shared" si="485"/>
        <v/>
      </c>
      <c r="HI116" s="78" t="str">
        <f>IFERROR(IF(HD116="ACC"," ",IF('MAXES+CHART'!$D$16="lbs",MROUND(IF(HD116="SQUAT",'MAXES+CHART'!$D$17*HH116, IF(HD116="BENCH",'MAXES+CHART'!$D$18*HH116, IF(HD116="DEADLIFT",'MAXES+CHART'!$D$19*HH116,))),5),MROUND(IF(HD116="SQUAT",'MAXES+CHART'!$D$17*HH116, IF(HD116="BENCH",'MAXES+CHART'!$D$18*HH116, IF(HD116="DEADLIFT",'MAXES+CHART'!$D$19*HH116,))),2.5))),"")</f>
        <v xml:space="preserve"> </v>
      </c>
      <c r="HK116" s="95"/>
      <c r="HM116" s="201"/>
      <c r="HO116" s="57" t="str">
        <f t="shared" si="552"/>
        <v/>
      </c>
      <c r="HP116" s="57" t="str">
        <f t="shared" si="553"/>
        <v/>
      </c>
      <c r="HQ116" s="57" t="str">
        <f t="shared" si="554"/>
        <v/>
      </c>
      <c r="HR116" s="57" t="str">
        <f t="shared" si="555"/>
        <v/>
      </c>
      <c r="HS116" s="57" t="str">
        <f t="shared" si="556"/>
        <v/>
      </c>
      <c r="HT116" s="57" t="str">
        <f t="shared" si="557"/>
        <v/>
      </c>
    </row>
    <row r="117" spans="3:228" hidden="1" outlineLevel="2">
      <c r="C117" s="39"/>
      <c r="D117" s="58" t="str">
        <f t="shared" ref="D117:D120" si="700">$D$115</f>
        <v>ACC</v>
      </c>
      <c r="E117" s="91">
        <f t="shared" ref="E117:E120" si="701">$E116</f>
        <v>0</v>
      </c>
      <c r="F117" s="85"/>
      <c r="G117" s="76"/>
      <c r="H117" s="77"/>
      <c r="I117" s="76" t="str">
        <f>IF(D117="ACC"," ",IF('MAXES+CHART'!$D$16="lbs",MROUND(IF(D117="SQUAT",'MAXES+CHART'!$D$17*H117, IF(D117="BENCH",'MAXES+CHART'!$D$18*H117, IF(D117="DEADLIFT",'MAXES+CHART'!$D$19*H117,))),5),MROUND(IF(D117="SQUAT",'MAXES+CHART'!$D$17*H117, IF(D117="BENCH",'MAXES+CHART'!$D$18*H117, IF(D117="DEADLIFT",'MAXES+CHART'!$D$19*H117,))),2.5)))</f>
        <v xml:space="preserve"> </v>
      </c>
      <c r="K117" s="95"/>
      <c r="M117" s="202"/>
      <c r="O117" s="57" t="str">
        <f t="shared" si="486"/>
        <v/>
      </c>
      <c r="P117" s="57" t="str">
        <f t="shared" si="487"/>
        <v/>
      </c>
      <c r="Q117" s="57" t="str">
        <f t="shared" si="488"/>
        <v/>
      </c>
      <c r="R117" s="57" t="str">
        <f t="shared" si="489"/>
        <v/>
      </c>
      <c r="S117" s="57" t="str">
        <f t="shared" si="490"/>
        <v/>
      </c>
      <c r="T117" s="57" t="str">
        <f t="shared" si="491"/>
        <v/>
      </c>
      <c r="U117" s="39"/>
      <c r="V117" s="58" t="str">
        <f t="shared" ref="V117:V120" si="702">$V$115</f>
        <v>ACC</v>
      </c>
      <c r="W117" s="91" t="str">
        <f t="shared" si="679"/>
        <v/>
      </c>
      <c r="X117" s="85" t="str">
        <f t="shared" si="559"/>
        <v/>
      </c>
      <c r="Y117" s="76" t="str">
        <f t="shared" si="560"/>
        <v/>
      </c>
      <c r="Z117" s="77" t="str">
        <f t="shared" si="561"/>
        <v/>
      </c>
      <c r="AA117" s="76" t="str">
        <f>IFERROR(IF(V117="ACC"," ",IF('MAXES+CHART'!$D$16="lbs",MROUND(IF(V117="SQUAT",'MAXES+CHART'!$D$17*Z117, IF(V117="BENCH",'MAXES+CHART'!$D$18*Z117, IF(V117="DEADLIFT",'MAXES+CHART'!$D$19*Z117,))),5),MROUND(IF(V117="SQUAT",'MAXES+CHART'!$D$17*Z117, IF(V117="BENCH",'MAXES+CHART'!$D$18*Z117, IF(V117="DEADLIFT",'MAXES+CHART'!$D$19*Z117,))),2.5))),"")</f>
        <v xml:space="preserve"> </v>
      </c>
      <c r="AC117" s="95"/>
      <c r="AE117" s="202"/>
      <c r="AG117" s="57" t="str">
        <f t="shared" si="492"/>
        <v/>
      </c>
      <c r="AH117" s="57" t="str">
        <f t="shared" si="493"/>
        <v/>
      </c>
      <c r="AI117" s="57" t="str">
        <f t="shared" si="494"/>
        <v/>
      </c>
      <c r="AJ117" s="57" t="str">
        <f t="shared" si="495"/>
        <v/>
      </c>
      <c r="AK117" s="57" t="str">
        <f t="shared" si="496"/>
        <v/>
      </c>
      <c r="AL117" s="57" t="str">
        <f t="shared" si="497"/>
        <v/>
      </c>
      <c r="AN117" s="39"/>
      <c r="AO117" s="58" t="str">
        <f t="shared" si="680"/>
        <v>ACC</v>
      </c>
      <c r="AP117" s="91" t="str">
        <f t="shared" si="681"/>
        <v/>
      </c>
      <c r="AQ117" s="85" t="str">
        <f t="shared" si="564"/>
        <v/>
      </c>
      <c r="AR117" s="76" t="str">
        <f t="shared" si="565"/>
        <v/>
      </c>
      <c r="AS117" s="77" t="str">
        <f t="shared" si="566"/>
        <v/>
      </c>
      <c r="AT117" s="76" t="str">
        <f>IFERROR(IF(AO117="ACC"," ",IF('MAXES+CHART'!$D$16="lbs",MROUND(IF(AO117="SQUAT",'MAXES+CHART'!$D$17*AS117, IF(AO117="BENCH",'MAXES+CHART'!$D$18*AS117, IF(AO117="DEADLIFT",'MAXES+CHART'!$D$19*AS117,))),5),MROUND(IF(AO117="SQUAT",'MAXES+CHART'!$D$17*AS117, IF(AO117="BENCH",'MAXES+CHART'!$D$18*AS117, IF(AO117="DEADLIFT",'MAXES+CHART'!$D$19*AS117,))),2.5))),"")</f>
        <v xml:space="preserve"> </v>
      </c>
      <c r="AV117" s="95"/>
      <c r="AX117" s="202"/>
      <c r="AZ117" s="57" t="str">
        <f t="shared" si="498"/>
        <v/>
      </c>
      <c r="BA117" s="57" t="str">
        <f t="shared" si="499"/>
        <v/>
      </c>
      <c r="BB117" s="57" t="str">
        <f t="shared" si="500"/>
        <v/>
      </c>
      <c r="BC117" s="57" t="str">
        <f t="shared" si="501"/>
        <v/>
      </c>
      <c r="BD117" s="57" t="str">
        <f t="shared" si="502"/>
        <v/>
      </c>
      <c r="BE117" s="57" t="str">
        <f t="shared" si="503"/>
        <v/>
      </c>
      <c r="BG117" s="39"/>
      <c r="BH117" s="58" t="str">
        <f t="shared" si="682"/>
        <v>ACC</v>
      </c>
      <c r="BI117" s="91" t="str">
        <f t="shared" si="683"/>
        <v/>
      </c>
      <c r="BJ117" s="85" t="str">
        <f t="shared" si="569"/>
        <v/>
      </c>
      <c r="BK117" s="76" t="str">
        <f t="shared" si="570"/>
        <v/>
      </c>
      <c r="BL117" s="77" t="str">
        <f t="shared" si="571"/>
        <v/>
      </c>
      <c r="BM117" s="76" t="str">
        <f>IFERROR(IF(BH117="ACC"," ",IF('MAXES+CHART'!$D$16="lbs",MROUND(IF(BH117="SQUAT",'MAXES+CHART'!$D$17*BL117, IF(BH117="BENCH",'MAXES+CHART'!$D$18*BL117, IF(BH117="DEADLIFT",'MAXES+CHART'!$D$19*BL117,))),5),MROUND(IF(BH117="SQUAT",'MAXES+CHART'!$D$17*BL117, IF(BH117="BENCH",'MAXES+CHART'!$D$18*BL117, IF(BH117="DEADLIFT",'MAXES+CHART'!$D$19*BL117,))),2.5))),"")</f>
        <v xml:space="preserve"> </v>
      </c>
      <c r="BO117" s="95"/>
      <c r="BQ117" s="202"/>
      <c r="BS117" s="57" t="str">
        <f t="shared" si="504"/>
        <v/>
      </c>
      <c r="BT117" s="57" t="str">
        <f t="shared" si="505"/>
        <v/>
      </c>
      <c r="BU117" s="57" t="str">
        <f t="shared" si="506"/>
        <v/>
      </c>
      <c r="BV117" s="57" t="str">
        <f t="shared" si="507"/>
        <v/>
      </c>
      <c r="BW117" s="57" t="str">
        <f t="shared" si="508"/>
        <v/>
      </c>
      <c r="BX117" s="57" t="str">
        <f t="shared" si="509"/>
        <v/>
      </c>
      <c r="CA117" s="39"/>
      <c r="CB117" s="58" t="str">
        <f t="shared" si="684"/>
        <v>ACC</v>
      </c>
      <c r="CC117" s="91" t="str">
        <f t="shared" si="685"/>
        <v/>
      </c>
      <c r="CD117" s="85" t="str">
        <f t="shared" si="574"/>
        <v/>
      </c>
      <c r="CE117" s="76" t="str">
        <f t="shared" si="575"/>
        <v/>
      </c>
      <c r="CF117" s="77" t="str">
        <f t="shared" si="576"/>
        <v/>
      </c>
      <c r="CG117" s="76" t="str">
        <f>IFERROR(IF(CB117="ACC"," ",IF('MAXES+CHART'!$D$16="lbs",MROUND(IF(CB117="SQUAT",'MAXES+CHART'!$D$17*CF117, IF(CB117="BENCH",'MAXES+CHART'!$D$18*CF117, IF(CB117="DEADLIFT",'MAXES+CHART'!$D$19*CF117,))),5),MROUND(IF(CB117="SQUAT",'MAXES+CHART'!$D$17*CF117, IF(CB117="BENCH",'MAXES+CHART'!$D$18*CF117, IF(CB117="DEADLIFT",'MAXES+CHART'!$D$19*CF117,))),2.5))),"")</f>
        <v xml:space="preserve"> </v>
      </c>
      <c r="CI117" s="95"/>
      <c r="CK117" s="202"/>
      <c r="CM117" s="57" t="str">
        <f t="shared" si="510"/>
        <v/>
      </c>
      <c r="CN117" s="57" t="str">
        <f t="shared" si="511"/>
        <v/>
      </c>
      <c r="CO117" s="57" t="str">
        <f t="shared" si="512"/>
        <v/>
      </c>
      <c r="CP117" s="57" t="str">
        <f t="shared" si="513"/>
        <v/>
      </c>
      <c r="CQ117" s="57" t="str">
        <f t="shared" si="514"/>
        <v/>
      </c>
      <c r="CR117" s="57" t="str">
        <f t="shared" si="515"/>
        <v/>
      </c>
      <c r="CS117" s="39"/>
      <c r="CT117" s="58" t="str">
        <f t="shared" si="686"/>
        <v>ACC</v>
      </c>
      <c r="CU117" s="91" t="str">
        <f t="shared" si="687"/>
        <v/>
      </c>
      <c r="CV117" s="85" t="str">
        <f t="shared" si="458"/>
        <v/>
      </c>
      <c r="CW117" s="76" t="str">
        <f t="shared" si="459"/>
        <v/>
      </c>
      <c r="CX117" s="77" t="str">
        <f t="shared" si="460"/>
        <v/>
      </c>
      <c r="CY117" s="76" t="str">
        <f>IFERROR(IF(CT117="ACC"," ",IF('MAXES+CHART'!$D$16="lbs",MROUND(IF(CT117="SQUAT",'MAXES+CHART'!$D$17*CX117, IF(CT117="BENCH",'MAXES+CHART'!$D$18*CX117, IF(CT117="DEADLIFT",'MAXES+CHART'!$D$19*CX117,))),5),MROUND(IF(CT117="SQUAT",'MAXES+CHART'!$D$17*CX117, IF(CT117="BENCH",'MAXES+CHART'!$D$18*CX117, IF(CT117="DEADLIFT",'MAXES+CHART'!$D$19*CX117,))),2.5))),"")</f>
        <v xml:space="preserve"> </v>
      </c>
      <c r="DA117" s="95"/>
      <c r="DC117" s="202"/>
      <c r="DE117" s="57" t="str">
        <f t="shared" si="516"/>
        <v/>
      </c>
      <c r="DF117" s="57" t="str">
        <f t="shared" si="517"/>
        <v/>
      </c>
      <c r="DG117" s="57" t="str">
        <f t="shared" si="518"/>
        <v/>
      </c>
      <c r="DH117" s="57" t="str">
        <f t="shared" si="519"/>
        <v/>
      </c>
      <c r="DI117" s="57" t="str">
        <f t="shared" si="520"/>
        <v/>
      </c>
      <c r="DJ117" s="57" t="str">
        <f t="shared" si="521"/>
        <v/>
      </c>
      <c r="DL117" s="39"/>
      <c r="DM117" s="58" t="str">
        <f t="shared" si="688"/>
        <v>ACC</v>
      </c>
      <c r="DN117" s="91" t="str">
        <f t="shared" si="689"/>
        <v/>
      </c>
      <c r="DO117" s="85" t="str">
        <f t="shared" si="463"/>
        <v/>
      </c>
      <c r="DP117" s="76" t="str">
        <f t="shared" si="464"/>
        <v/>
      </c>
      <c r="DQ117" s="77" t="str">
        <f t="shared" si="465"/>
        <v/>
      </c>
      <c r="DR117" s="76" t="str">
        <f>IFERROR(IF(DM117="ACC"," ",IF('MAXES+CHART'!$D$16="lbs",MROUND(IF(DM117="SQUAT",'MAXES+CHART'!$D$17*DQ117, IF(DM117="BENCH",'MAXES+CHART'!$D$18*DQ117, IF(DM117="DEADLIFT",'MAXES+CHART'!$D$19*DQ117,))),5),MROUND(IF(DM117="SQUAT",'MAXES+CHART'!$D$17*DQ117, IF(DM117="BENCH",'MAXES+CHART'!$D$18*DQ117, IF(DM117="DEADLIFT",'MAXES+CHART'!$D$19*DQ117,))),2.5))),"")</f>
        <v xml:space="preserve"> </v>
      </c>
      <c r="DT117" s="95"/>
      <c r="DV117" s="202"/>
      <c r="DX117" s="57" t="str">
        <f t="shared" si="522"/>
        <v/>
      </c>
      <c r="DY117" s="57" t="str">
        <f t="shared" si="523"/>
        <v/>
      </c>
      <c r="DZ117" s="57" t="str">
        <f t="shared" si="524"/>
        <v/>
      </c>
      <c r="EA117" s="57" t="str">
        <f t="shared" si="525"/>
        <v/>
      </c>
      <c r="EB117" s="57" t="str">
        <f t="shared" si="526"/>
        <v/>
      </c>
      <c r="EC117" s="57" t="str">
        <f t="shared" si="527"/>
        <v/>
      </c>
      <c r="EE117" s="39"/>
      <c r="EF117" s="58" t="str">
        <f t="shared" si="690"/>
        <v>ACC</v>
      </c>
      <c r="EG117" s="91" t="str">
        <f t="shared" si="691"/>
        <v/>
      </c>
      <c r="EH117" s="85" t="str">
        <f t="shared" si="468"/>
        <v/>
      </c>
      <c r="EI117" s="76" t="str">
        <f t="shared" si="469"/>
        <v/>
      </c>
      <c r="EJ117" s="77" t="str">
        <f t="shared" si="470"/>
        <v/>
      </c>
      <c r="EK117" s="76" t="str">
        <f>IFERROR(IF(EF117="ACC"," ",IF('MAXES+CHART'!$D$16="lbs",MROUND(IF(EF117="SQUAT",'MAXES+CHART'!$D$17*EJ117, IF(EF117="BENCH",'MAXES+CHART'!$D$18*EJ117, IF(EF117="DEADLIFT",'MAXES+CHART'!$D$19*EJ117,))),5),MROUND(IF(EF117="SQUAT",'MAXES+CHART'!$D$17*EJ117, IF(EF117="BENCH",'MAXES+CHART'!$D$18*EJ117, IF(EF117="DEADLIFT",'MAXES+CHART'!$D$19*EJ117,))),2.5))),"")</f>
        <v xml:space="preserve"> </v>
      </c>
      <c r="EM117" s="95"/>
      <c r="EO117" s="202"/>
      <c r="EQ117" s="57" t="str">
        <f t="shared" si="528"/>
        <v/>
      </c>
      <c r="ER117" s="57" t="str">
        <f t="shared" si="529"/>
        <v/>
      </c>
      <c r="ES117" s="57" t="str">
        <f t="shared" si="530"/>
        <v/>
      </c>
      <c r="ET117" s="57" t="str">
        <f t="shared" si="531"/>
        <v/>
      </c>
      <c r="EU117" s="57" t="str">
        <f t="shared" si="532"/>
        <v/>
      </c>
      <c r="EV117" s="57" t="str">
        <f t="shared" si="533"/>
        <v/>
      </c>
      <c r="EY117" s="39"/>
      <c r="EZ117" s="58" t="str">
        <f t="shared" si="692"/>
        <v>ACC</v>
      </c>
      <c r="FA117" s="91" t="str">
        <f t="shared" si="693"/>
        <v/>
      </c>
      <c r="FB117" s="85" t="str">
        <f t="shared" si="585"/>
        <v/>
      </c>
      <c r="FC117" s="76" t="str">
        <f t="shared" si="586"/>
        <v/>
      </c>
      <c r="FD117" s="77" t="str">
        <f t="shared" si="587"/>
        <v/>
      </c>
      <c r="FE117" s="76" t="str">
        <f>IFERROR(IF(EZ117="ACC"," ",IF('MAXES+CHART'!$D$16="lbs",MROUND(IF(EZ117="SQUAT",'MAXES+CHART'!$D$17*FD117, IF(EZ117="BENCH",'MAXES+CHART'!$D$18*FD117, IF(EZ117="DEADLIFT",'MAXES+CHART'!$D$19*FD117,))),5),MROUND(IF(EZ117="SQUAT",'MAXES+CHART'!$D$17*FD117, IF(EZ117="BENCH",'MAXES+CHART'!$D$18*FD117, IF(EZ117="DEADLIFT",'MAXES+CHART'!$D$19*FD117,))),2.5))),"")</f>
        <v xml:space="preserve"> </v>
      </c>
      <c r="FG117" s="124"/>
      <c r="FI117" s="208"/>
      <c r="FK117" s="57" t="str">
        <f t="shared" si="534"/>
        <v/>
      </c>
      <c r="FL117" s="57" t="str">
        <f t="shared" si="535"/>
        <v/>
      </c>
      <c r="FM117" s="57" t="str">
        <f t="shared" si="536"/>
        <v/>
      </c>
      <c r="FN117" s="57" t="str">
        <f t="shared" si="537"/>
        <v/>
      </c>
      <c r="FO117" s="57" t="str">
        <f t="shared" si="538"/>
        <v/>
      </c>
      <c r="FP117" s="57" t="str">
        <f t="shared" si="539"/>
        <v/>
      </c>
      <c r="FQ117" s="39"/>
      <c r="FR117" s="58" t="str">
        <f t="shared" si="694"/>
        <v>ACC</v>
      </c>
      <c r="FS117" s="91" t="str">
        <f t="shared" si="695"/>
        <v/>
      </c>
      <c r="FT117" s="85" t="str">
        <f t="shared" si="473"/>
        <v/>
      </c>
      <c r="FU117" s="76" t="str">
        <f t="shared" si="474"/>
        <v/>
      </c>
      <c r="FV117" s="77" t="str">
        <f t="shared" si="475"/>
        <v/>
      </c>
      <c r="FW117" s="76" t="str">
        <f>IFERROR(IF(FR117="ACC"," ",IF('MAXES+CHART'!$D$16="lbs",MROUND(IF(FR117="SQUAT",'MAXES+CHART'!$D$17*FV117, IF(FR117="BENCH",'MAXES+CHART'!$D$18*FV117, IF(FR117="DEADLIFT",'MAXES+CHART'!$D$19*FV117,))),5),MROUND(IF(FR117="SQUAT",'MAXES+CHART'!$D$17*FV117, IF(FR117="BENCH",'MAXES+CHART'!$D$18*FV117, IF(FR117="DEADLIFT",'MAXES+CHART'!$D$19*FV117,))),2.5))),"")</f>
        <v xml:space="preserve"> </v>
      </c>
      <c r="FY117" s="95"/>
      <c r="GA117" s="202"/>
      <c r="GC117" s="57" t="str">
        <f t="shared" si="540"/>
        <v/>
      </c>
      <c r="GD117" s="57" t="str">
        <f t="shared" si="541"/>
        <v/>
      </c>
      <c r="GE117" s="57" t="str">
        <f t="shared" si="542"/>
        <v/>
      </c>
      <c r="GF117" s="57" t="str">
        <f t="shared" si="543"/>
        <v/>
      </c>
      <c r="GG117" s="57" t="str">
        <f t="shared" si="544"/>
        <v/>
      </c>
      <c r="GH117" s="57" t="str">
        <f t="shared" si="545"/>
        <v/>
      </c>
      <c r="GJ117" s="39"/>
      <c r="GK117" s="58" t="str">
        <f t="shared" si="696"/>
        <v>ACC</v>
      </c>
      <c r="GL117" s="91" t="str">
        <f t="shared" si="697"/>
        <v/>
      </c>
      <c r="GM117" s="85" t="str">
        <f t="shared" si="478"/>
        <v/>
      </c>
      <c r="GN117" s="76" t="str">
        <f t="shared" si="479"/>
        <v/>
      </c>
      <c r="GO117" s="77" t="str">
        <f t="shared" si="480"/>
        <v/>
      </c>
      <c r="GP117" s="76" t="str">
        <f>IFERROR(IF(GK117="ACC"," ",IF('MAXES+CHART'!$D$16="lbs",MROUND(IF(GK117="SQUAT",'MAXES+CHART'!$D$17*GO117, IF(GK117="BENCH",'MAXES+CHART'!$D$18*GO117, IF(GK117="DEADLIFT",'MAXES+CHART'!$D$19*GO117,))),5),MROUND(IF(GK117="SQUAT",'MAXES+CHART'!$D$17*GO117, IF(GK117="BENCH",'MAXES+CHART'!$D$18*GO117, IF(GK117="DEADLIFT",'MAXES+CHART'!$D$19*GO117,))),2.5))),"")</f>
        <v xml:space="preserve"> </v>
      </c>
      <c r="GR117" s="95"/>
      <c r="GT117" s="202"/>
      <c r="GV117" s="57" t="str">
        <f t="shared" si="546"/>
        <v/>
      </c>
      <c r="GW117" s="57" t="str">
        <f t="shared" si="547"/>
        <v/>
      </c>
      <c r="GX117" s="57" t="str">
        <f t="shared" si="548"/>
        <v/>
      </c>
      <c r="GY117" s="57" t="str">
        <f t="shared" si="549"/>
        <v/>
      </c>
      <c r="GZ117" s="57" t="str">
        <f t="shared" si="550"/>
        <v/>
      </c>
      <c r="HA117" s="57" t="str">
        <f t="shared" si="551"/>
        <v/>
      </c>
      <c r="HC117" s="39"/>
      <c r="HD117" s="58" t="str">
        <f t="shared" si="698"/>
        <v>ACC</v>
      </c>
      <c r="HE117" s="91" t="str">
        <f t="shared" si="699"/>
        <v/>
      </c>
      <c r="HF117" s="85" t="str">
        <f t="shared" si="483"/>
        <v/>
      </c>
      <c r="HG117" s="76" t="str">
        <f t="shared" si="484"/>
        <v/>
      </c>
      <c r="HH117" s="77" t="str">
        <f t="shared" si="485"/>
        <v/>
      </c>
      <c r="HI117" s="76" t="str">
        <f>IFERROR(IF(HD117="ACC"," ",IF('MAXES+CHART'!$D$16="lbs",MROUND(IF(HD117="SQUAT",'MAXES+CHART'!$D$17*HH117, IF(HD117="BENCH",'MAXES+CHART'!$D$18*HH117, IF(HD117="DEADLIFT",'MAXES+CHART'!$D$19*HH117,))),5),MROUND(IF(HD117="SQUAT",'MAXES+CHART'!$D$17*HH117, IF(HD117="BENCH",'MAXES+CHART'!$D$18*HH117, IF(HD117="DEADLIFT",'MAXES+CHART'!$D$19*HH117,))),2.5))),"")</f>
        <v xml:space="preserve"> </v>
      </c>
      <c r="HK117" s="95"/>
      <c r="HM117" s="202"/>
      <c r="HO117" s="57" t="str">
        <f t="shared" si="552"/>
        <v/>
      </c>
      <c r="HP117" s="57" t="str">
        <f t="shared" si="553"/>
        <v/>
      </c>
      <c r="HQ117" s="57" t="str">
        <f t="shared" si="554"/>
        <v/>
      </c>
      <c r="HR117" s="57" t="str">
        <f t="shared" si="555"/>
        <v/>
      </c>
      <c r="HS117" s="57" t="str">
        <f t="shared" si="556"/>
        <v/>
      </c>
      <c r="HT117" s="57" t="str">
        <f t="shared" si="557"/>
        <v/>
      </c>
    </row>
    <row r="118" spans="3:228" hidden="1" outlineLevel="2">
      <c r="C118" s="39"/>
      <c r="D118" s="58" t="str">
        <f t="shared" si="700"/>
        <v>ACC</v>
      </c>
      <c r="E118" s="90">
        <f t="shared" si="701"/>
        <v>0</v>
      </c>
      <c r="F118" s="86"/>
      <c r="G118" s="78"/>
      <c r="H118" s="79"/>
      <c r="I118" s="78" t="str">
        <f>IF(D118="ACC"," ",IF('MAXES+CHART'!$D$16="lbs",MROUND(IF(D118="SQUAT",'MAXES+CHART'!$D$17*H118, IF(D118="BENCH",'MAXES+CHART'!$D$18*H118, IF(D118="DEADLIFT",'MAXES+CHART'!$D$19*H118,))),5),MROUND(IF(D118="SQUAT",'MAXES+CHART'!$D$17*H118, IF(D118="BENCH",'MAXES+CHART'!$D$18*H118, IF(D118="DEADLIFT",'MAXES+CHART'!$D$19*H118,))),2.5)))</f>
        <v xml:space="preserve"> </v>
      </c>
      <c r="K118" s="95"/>
      <c r="M118" s="117"/>
      <c r="O118" s="57" t="str">
        <f t="shared" si="486"/>
        <v/>
      </c>
      <c r="P118" s="57" t="str">
        <f t="shared" si="487"/>
        <v/>
      </c>
      <c r="Q118" s="57" t="str">
        <f t="shared" si="488"/>
        <v/>
      </c>
      <c r="R118" s="57" t="str">
        <f t="shared" si="489"/>
        <v/>
      </c>
      <c r="S118" s="57" t="str">
        <f t="shared" si="490"/>
        <v/>
      </c>
      <c r="T118" s="57" t="str">
        <f t="shared" si="491"/>
        <v/>
      </c>
      <c r="U118" s="39"/>
      <c r="V118" s="58" t="str">
        <f t="shared" si="702"/>
        <v>ACC</v>
      </c>
      <c r="W118" s="90" t="str">
        <f t="shared" si="679"/>
        <v/>
      </c>
      <c r="X118" s="86" t="str">
        <f t="shared" si="559"/>
        <v/>
      </c>
      <c r="Y118" s="78" t="str">
        <f t="shared" si="560"/>
        <v/>
      </c>
      <c r="Z118" s="79" t="str">
        <f t="shared" si="561"/>
        <v/>
      </c>
      <c r="AA118" s="78" t="str">
        <f>IFERROR(IF(V118="ACC"," ",IF('MAXES+CHART'!$D$16="lbs",MROUND(IF(V118="SQUAT",'MAXES+CHART'!$D$17*Z118, IF(V118="BENCH",'MAXES+CHART'!$D$18*Z118, IF(V118="DEADLIFT",'MAXES+CHART'!$D$19*Z118,))),5),MROUND(IF(V118="SQUAT",'MAXES+CHART'!$D$17*Z118, IF(V118="BENCH",'MAXES+CHART'!$D$18*Z118, IF(V118="DEADLIFT",'MAXES+CHART'!$D$19*Z118,))),2.5))),"")</f>
        <v xml:space="preserve"> </v>
      </c>
      <c r="AC118" s="95"/>
      <c r="AE118" s="117"/>
      <c r="AG118" s="57" t="str">
        <f t="shared" si="492"/>
        <v/>
      </c>
      <c r="AH118" s="57" t="str">
        <f t="shared" si="493"/>
        <v/>
      </c>
      <c r="AI118" s="57" t="str">
        <f t="shared" si="494"/>
        <v/>
      </c>
      <c r="AJ118" s="57" t="str">
        <f t="shared" si="495"/>
        <v/>
      </c>
      <c r="AK118" s="57" t="str">
        <f t="shared" si="496"/>
        <v/>
      </c>
      <c r="AL118" s="57" t="str">
        <f t="shared" si="497"/>
        <v/>
      </c>
      <c r="AN118" s="39"/>
      <c r="AO118" s="58" t="str">
        <f t="shared" si="680"/>
        <v>ACC</v>
      </c>
      <c r="AP118" s="90" t="str">
        <f t="shared" si="681"/>
        <v/>
      </c>
      <c r="AQ118" s="86" t="str">
        <f t="shared" si="564"/>
        <v/>
      </c>
      <c r="AR118" s="78" t="str">
        <f t="shared" si="565"/>
        <v/>
      </c>
      <c r="AS118" s="79" t="str">
        <f t="shared" si="566"/>
        <v/>
      </c>
      <c r="AT118" s="78" t="str">
        <f>IFERROR(IF(AO118="ACC"," ",IF('MAXES+CHART'!$D$16="lbs",MROUND(IF(AO118="SQUAT",'MAXES+CHART'!$D$17*AS118, IF(AO118="BENCH",'MAXES+CHART'!$D$18*AS118, IF(AO118="DEADLIFT",'MAXES+CHART'!$D$19*AS118,))),5),MROUND(IF(AO118="SQUAT",'MAXES+CHART'!$D$17*AS118, IF(AO118="BENCH",'MAXES+CHART'!$D$18*AS118, IF(AO118="DEADLIFT",'MAXES+CHART'!$D$19*AS118,))),2.5))),"")</f>
        <v xml:space="preserve"> </v>
      </c>
      <c r="AV118" s="95"/>
      <c r="AX118" s="117"/>
      <c r="AZ118" s="57" t="str">
        <f t="shared" si="498"/>
        <v/>
      </c>
      <c r="BA118" s="57" t="str">
        <f t="shared" si="499"/>
        <v/>
      </c>
      <c r="BB118" s="57" t="str">
        <f t="shared" si="500"/>
        <v/>
      </c>
      <c r="BC118" s="57" t="str">
        <f t="shared" si="501"/>
        <v/>
      </c>
      <c r="BD118" s="57" t="str">
        <f t="shared" si="502"/>
        <v/>
      </c>
      <c r="BE118" s="57" t="str">
        <f t="shared" si="503"/>
        <v/>
      </c>
      <c r="BG118" s="39"/>
      <c r="BH118" s="58" t="str">
        <f t="shared" si="682"/>
        <v>ACC</v>
      </c>
      <c r="BI118" s="90" t="str">
        <f t="shared" si="683"/>
        <v/>
      </c>
      <c r="BJ118" s="86" t="str">
        <f t="shared" si="569"/>
        <v/>
      </c>
      <c r="BK118" s="78" t="str">
        <f t="shared" si="570"/>
        <v/>
      </c>
      <c r="BL118" s="79" t="str">
        <f t="shared" si="571"/>
        <v/>
      </c>
      <c r="BM118" s="78" t="str">
        <f>IFERROR(IF(BH118="ACC"," ",IF('MAXES+CHART'!$D$16="lbs",MROUND(IF(BH118="SQUAT",'MAXES+CHART'!$D$17*BL118, IF(BH118="BENCH",'MAXES+CHART'!$D$18*BL118, IF(BH118="DEADLIFT",'MAXES+CHART'!$D$19*BL118,))),5),MROUND(IF(BH118="SQUAT",'MAXES+CHART'!$D$17*BL118, IF(BH118="BENCH",'MAXES+CHART'!$D$18*BL118, IF(BH118="DEADLIFT",'MAXES+CHART'!$D$19*BL118,))),2.5))),"")</f>
        <v xml:space="preserve"> </v>
      </c>
      <c r="BO118" s="95"/>
      <c r="BQ118" s="117"/>
      <c r="BS118" s="57" t="str">
        <f t="shared" si="504"/>
        <v/>
      </c>
      <c r="BT118" s="57" t="str">
        <f t="shared" si="505"/>
        <v/>
      </c>
      <c r="BU118" s="57" t="str">
        <f t="shared" si="506"/>
        <v/>
      </c>
      <c r="BV118" s="57" t="str">
        <f t="shared" si="507"/>
        <v/>
      </c>
      <c r="BW118" s="57" t="str">
        <f t="shared" si="508"/>
        <v/>
      </c>
      <c r="BX118" s="57" t="str">
        <f t="shared" si="509"/>
        <v/>
      </c>
      <c r="CA118" s="39"/>
      <c r="CB118" s="58" t="str">
        <f t="shared" si="684"/>
        <v>ACC</v>
      </c>
      <c r="CC118" s="90" t="str">
        <f t="shared" si="685"/>
        <v/>
      </c>
      <c r="CD118" s="86" t="str">
        <f t="shared" si="574"/>
        <v/>
      </c>
      <c r="CE118" s="78" t="str">
        <f t="shared" si="575"/>
        <v/>
      </c>
      <c r="CF118" s="79" t="str">
        <f t="shared" si="576"/>
        <v/>
      </c>
      <c r="CG118" s="78" t="str">
        <f>IFERROR(IF(CB118="ACC"," ",IF('MAXES+CHART'!$D$16="lbs",MROUND(IF(CB118="SQUAT",'MAXES+CHART'!$D$17*CF118, IF(CB118="BENCH",'MAXES+CHART'!$D$18*CF118, IF(CB118="DEADLIFT",'MAXES+CHART'!$D$19*CF118,))),5),MROUND(IF(CB118="SQUAT",'MAXES+CHART'!$D$17*CF118, IF(CB118="BENCH",'MAXES+CHART'!$D$18*CF118, IF(CB118="DEADLIFT",'MAXES+CHART'!$D$19*CF118,))),2.5))),"")</f>
        <v xml:space="preserve"> </v>
      </c>
      <c r="CI118" s="95"/>
      <c r="CK118" s="117"/>
      <c r="CM118" s="57" t="str">
        <f t="shared" si="510"/>
        <v/>
      </c>
      <c r="CN118" s="57" t="str">
        <f t="shared" si="511"/>
        <v/>
      </c>
      <c r="CO118" s="57" t="str">
        <f t="shared" si="512"/>
        <v/>
      </c>
      <c r="CP118" s="57" t="str">
        <f t="shared" si="513"/>
        <v/>
      </c>
      <c r="CQ118" s="57" t="str">
        <f t="shared" si="514"/>
        <v/>
      </c>
      <c r="CR118" s="57" t="str">
        <f t="shared" si="515"/>
        <v/>
      </c>
      <c r="CS118" s="39"/>
      <c r="CT118" s="58" t="str">
        <f t="shared" si="686"/>
        <v>ACC</v>
      </c>
      <c r="CU118" s="90" t="str">
        <f t="shared" si="687"/>
        <v/>
      </c>
      <c r="CV118" s="86" t="str">
        <f t="shared" si="458"/>
        <v/>
      </c>
      <c r="CW118" s="78" t="str">
        <f t="shared" si="459"/>
        <v/>
      </c>
      <c r="CX118" s="79" t="str">
        <f t="shared" si="460"/>
        <v/>
      </c>
      <c r="CY118" s="78" t="str">
        <f>IFERROR(IF(CT118="ACC"," ",IF('MAXES+CHART'!$D$16="lbs",MROUND(IF(CT118="SQUAT",'MAXES+CHART'!$D$17*CX118, IF(CT118="BENCH",'MAXES+CHART'!$D$18*CX118, IF(CT118="DEADLIFT",'MAXES+CHART'!$D$19*CX118,))),5),MROUND(IF(CT118="SQUAT",'MAXES+CHART'!$D$17*CX118, IF(CT118="BENCH",'MAXES+CHART'!$D$18*CX118, IF(CT118="DEADLIFT",'MAXES+CHART'!$D$19*CX118,))),2.5))),"")</f>
        <v xml:space="preserve"> </v>
      </c>
      <c r="DA118" s="95"/>
      <c r="DC118" s="117"/>
      <c r="DE118" s="57" t="str">
        <f t="shared" si="516"/>
        <v/>
      </c>
      <c r="DF118" s="57" t="str">
        <f t="shared" si="517"/>
        <v/>
      </c>
      <c r="DG118" s="57" t="str">
        <f t="shared" si="518"/>
        <v/>
      </c>
      <c r="DH118" s="57" t="str">
        <f t="shared" si="519"/>
        <v/>
      </c>
      <c r="DI118" s="57" t="str">
        <f t="shared" si="520"/>
        <v/>
      </c>
      <c r="DJ118" s="57" t="str">
        <f t="shared" si="521"/>
        <v/>
      </c>
      <c r="DL118" s="39"/>
      <c r="DM118" s="58" t="str">
        <f t="shared" si="688"/>
        <v>ACC</v>
      </c>
      <c r="DN118" s="90" t="str">
        <f t="shared" si="689"/>
        <v/>
      </c>
      <c r="DO118" s="86" t="str">
        <f t="shared" si="463"/>
        <v/>
      </c>
      <c r="DP118" s="78" t="str">
        <f t="shared" si="464"/>
        <v/>
      </c>
      <c r="DQ118" s="79" t="str">
        <f t="shared" si="465"/>
        <v/>
      </c>
      <c r="DR118" s="78" t="str">
        <f>IFERROR(IF(DM118="ACC"," ",IF('MAXES+CHART'!$D$16="lbs",MROUND(IF(DM118="SQUAT",'MAXES+CHART'!$D$17*DQ118, IF(DM118="BENCH",'MAXES+CHART'!$D$18*DQ118, IF(DM118="DEADLIFT",'MAXES+CHART'!$D$19*DQ118,))),5),MROUND(IF(DM118="SQUAT",'MAXES+CHART'!$D$17*DQ118, IF(DM118="BENCH",'MAXES+CHART'!$D$18*DQ118, IF(DM118="DEADLIFT",'MAXES+CHART'!$D$19*DQ118,))),2.5))),"")</f>
        <v xml:space="preserve"> </v>
      </c>
      <c r="DT118" s="95"/>
      <c r="DV118" s="117"/>
      <c r="DX118" s="57" t="str">
        <f t="shared" si="522"/>
        <v/>
      </c>
      <c r="DY118" s="57" t="str">
        <f t="shared" si="523"/>
        <v/>
      </c>
      <c r="DZ118" s="57" t="str">
        <f t="shared" si="524"/>
        <v/>
      </c>
      <c r="EA118" s="57" t="str">
        <f t="shared" si="525"/>
        <v/>
      </c>
      <c r="EB118" s="57" t="str">
        <f t="shared" si="526"/>
        <v/>
      </c>
      <c r="EC118" s="57" t="str">
        <f t="shared" si="527"/>
        <v/>
      </c>
      <c r="EE118" s="39"/>
      <c r="EF118" s="58" t="str">
        <f t="shared" si="690"/>
        <v>ACC</v>
      </c>
      <c r="EG118" s="90" t="str">
        <f t="shared" si="691"/>
        <v/>
      </c>
      <c r="EH118" s="86" t="str">
        <f t="shared" si="468"/>
        <v/>
      </c>
      <c r="EI118" s="78" t="str">
        <f t="shared" si="469"/>
        <v/>
      </c>
      <c r="EJ118" s="79" t="str">
        <f t="shared" si="470"/>
        <v/>
      </c>
      <c r="EK118" s="78" t="str">
        <f>IFERROR(IF(EF118="ACC"," ",IF('MAXES+CHART'!$D$16="lbs",MROUND(IF(EF118="SQUAT",'MAXES+CHART'!$D$17*EJ118, IF(EF118="BENCH",'MAXES+CHART'!$D$18*EJ118, IF(EF118="DEADLIFT",'MAXES+CHART'!$D$19*EJ118,))),5),MROUND(IF(EF118="SQUAT",'MAXES+CHART'!$D$17*EJ118, IF(EF118="BENCH",'MAXES+CHART'!$D$18*EJ118, IF(EF118="DEADLIFT",'MAXES+CHART'!$D$19*EJ118,))),2.5))),"")</f>
        <v xml:space="preserve"> </v>
      </c>
      <c r="EM118" s="95"/>
      <c r="EO118" s="117"/>
      <c r="EQ118" s="57" t="str">
        <f t="shared" si="528"/>
        <v/>
      </c>
      <c r="ER118" s="57" t="str">
        <f t="shared" si="529"/>
        <v/>
      </c>
      <c r="ES118" s="57" t="str">
        <f t="shared" si="530"/>
        <v/>
      </c>
      <c r="ET118" s="57" t="str">
        <f t="shared" si="531"/>
        <v/>
      </c>
      <c r="EU118" s="57" t="str">
        <f t="shared" si="532"/>
        <v/>
      </c>
      <c r="EV118" s="57" t="str">
        <f t="shared" si="533"/>
        <v/>
      </c>
      <c r="EY118" s="39"/>
      <c r="EZ118" s="58" t="str">
        <f t="shared" si="692"/>
        <v>ACC</v>
      </c>
      <c r="FA118" s="90" t="str">
        <f t="shared" si="693"/>
        <v/>
      </c>
      <c r="FB118" s="86" t="str">
        <f t="shared" si="585"/>
        <v/>
      </c>
      <c r="FC118" s="78" t="str">
        <f t="shared" si="586"/>
        <v/>
      </c>
      <c r="FD118" s="79" t="str">
        <f t="shared" si="587"/>
        <v/>
      </c>
      <c r="FE118" s="78" t="str">
        <f>IFERROR(IF(EZ118="ACC"," ",IF('MAXES+CHART'!$D$16="lbs",MROUND(IF(EZ118="SQUAT",'MAXES+CHART'!$D$17*FD118, IF(EZ118="BENCH",'MAXES+CHART'!$D$18*FD118, IF(EZ118="DEADLIFT",'MAXES+CHART'!$D$19*FD118,))),5),MROUND(IF(EZ118="SQUAT",'MAXES+CHART'!$D$17*FD118, IF(EZ118="BENCH",'MAXES+CHART'!$D$18*FD118, IF(EZ118="DEADLIFT",'MAXES+CHART'!$D$19*FD118,))),2.5))),"")</f>
        <v xml:space="preserve"> </v>
      </c>
      <c r="FG118" s="124"/>
      <c r="FI118" s="117"/>
      <c r="FK118" s="57" t="str">
        <f t="shared" si="534"/>
        <v/>
      </c>
      <c r="FL118" s="57" t="str">
        <f t="shared" si="535"/>
        <v/>
      </c>
      <c r="FM118" s="57" t="str">
        <f t="shared" si="536"/>
        <v/>
      </c>
      <c r="FN118" s="57" t="str">
        <f t="shared" si="537"/>
        <v/>
      </c>
      <c r="FO118" s="57" t="str">
        <f t="shared" si="538"/>
        <v/>
      </c>
      <c r="FP118" s="57" t="str">
        <f t="shared" si="539"/>
        <v/>
      </c>
      <c r="FQ118" s="39"/>
      <c r="FR118" s="58" t="str">
        <f t="shared" si="694"/>
        <v>ACC</v>
      </c>
      <c r="FS118" s="90" t="str">
        <f t="shared" si="695"/>
        <v/>
      </c>
      <c r="FT118" s="86" t="str">
        <f t="shared" si="473"/>
        <v/>
      </c>
      <c r="FU118" s="78" t="str">
        <f t="shared" si="474"/>
        <v/>
      </c>
      <c r="FV118" s="79" t="str">
        <f t="shared" si="475"/>
        <v/>
      </c>
      <c r="FW118" s="78" t="str">
        <f>IFERROR(IF(FR118="ACC"," ",IF('MAXES+CHART'!$D$16="lbs",MROUND(IF(FR118="SQUAT",'MAXES+CHART'!$D$17*FV118, IF(FR118="BENCH",'MAXES+CHART'!$D$18*FV118, IF(FR118="DEADLIFT",'MAXES+CHART'!$D$19*FV118,))),5),MROUND(IF(FR118="SQUAT",'MAXES+CHART'!$D$17*FV118, IF(FR118="BENCH",'MAXES+CHART'!$D$18*FV118, IF(FR118="DEADLIFT",'MAXES+CHART'!$D$19*FV118,))),2.5))),"")</f>
        <v xml:space="preserve"> </v>
      </c>
      <c r="FY118" s="95"/>
      <c r="GA118" s="117"/>
      <c r="GC118" s="57" t="str">
        <f t="shared" si="540"/>
        <v/>
      </c>
      <c r="GD118" s="57" t="str">
        <f t="shared" si="541"/>
        <v/>
      </c>
      <c r="GE118" s="57" t="str">
        <f t="shared" si="542"/>
        <v/>
      </c>
      <c r="GF118" s="57" t="str">
        <f t="shared" si="543"/>
        <v/>
      </c>
      <c r="GG118" s="57" t="str">
        <f t="shared" si="544"/>
        <v/>
      </c>
      <c r="GH118" s="57" t="str">
        <f t="shared" si="545"/>
        <v/>
      </c>
      <c r="GJ118" s="39"/>
      <c r="GK118" s="58" t="str">
        <f t="shared" si="696"/>
        <v>ACC</v>
      </c>
      <c r="GL118" s="90" t="str">
        <f t="shared" si="697"/>
        <v/>
      </c>
      <c r="GM118" s="86" t="str">
        <f t="shared" si="478"/>
        <v/>
      </c>
      <c r="GN118" s="78" t="str">
        <f t="shared" si="479"/>
        <v/>
      </c>
      <c r="GO118" s="79" t="str">
        <f t="shared" si="480"/>
        <v/>
      </c>
      <c r="GP118" s="78" t="str">
        <f>IFERROR(IF(GK118="ACC"," ",IF('MAXES+CHART'!$D$16="lbs",MROUND(IF(GK118="SQUAT",'MAXES+CHART'!$D$17*GO118, IF(GK118="BENCH",'MAXES+CHART'!$D$18*GO118, IF(GK118="DEADLIFT",'MAXES+CHART'!$D$19*GO118,))),5),MROUND(IF(GK118="SQUAT",'MAXES+CHART'!$D$17*GO118, IF(GK118="BENCH",'MAXES+CHART'!$D$18*GO118, IF(GK118="DEADLIFT",'MAXES+CHART'!$D$19*GO118,))),2.5))),"")</f>
        <v xml:space="preserve"> </v>
      </c>
      <c r="GR118" s="95"/>
      <c r="GT118" s="117"/>
      <c r="GV118" s="57" t="str">
        <f t="shared" si="546"/>
        <v/>
      </c>
      <c r="GW118" s="57" t="str">
        <f t="shared" si="547"/>
        <v/>
      </c>
      <c r="GX118" s="57" t="str">
        <f t="shared" si="548"/>
        <v/>
      </c>
      <c r="GY118" s="57" t="str">
        <f t="shared" si="549"/>
        <v/>
      </c>
      <c r="GZ118" s="57" t="str">
        <f t="shared" si="550"/>
        <v/>
      </c>
      <c r="HA118" s="57" t="str">
        <f t="shared" si="551"/>
        <v/>
      </c>
      <c r="HC118" s="39"/>
      <c r="HD118" s="58" t="str">
        <f t="shared" si="698"/>
        <v>ACC</v>
      </c>
      <c r="HE118" s="90" t="str">
        <f t="shared" si="699"/>
        <v/>
      </c>
      <c r="HF118" s="86" t="str">
        <f t="shared" si="483"/>
        <v/>
      </c>
      <c r="HG118" s="78" t="str">
        <f t="shared" si="484"/>
        <v/>
      </c>
      <c r="HH118" s="79" t="str">
        <f t="shared" si="485"/>
        <v/>
      </c>
      <c r="HI118" s="78" t="str">
        <f>IFERROR(IF(HD118="ACC"," ",IF('MAXES+CHART'!$D$16="lbs",MROUND(IF(HD118="SQUAT",'MAXES+CHART'!$D$17*HH118, IF(HD118="BENCH",'MAXES+CHART'!$D$18*HH118, IF(HD118="DEADLIFT",'MAXES+CHART'!$D$19*HH118,))),5),MROUND(IF(HD118="SQUAT",'MAXES+CHART'!$D$17*HH118, IF(HD118="BENCH",'MAXES+CHART'!$D$18*HH118, IF(HD118="DEADLIFT",'MAXES+CHART'!$D$19*HH118,))),2.5))),"")</f>
        <v xml:space="preserve"> </v>
      </c>
      <c r="HK118" s="95"/>
      <c r="HM118" s="117"/>
      <c r="HO118" s="57" t="str">
        <f t="shared" si="552"/>
        <v/>
      </c>
      <c r="HP118" s="57" t="str">
        <f t="shared" si="553"/>
        <v/>
      </c>
      <c r="HQ118" s="57" t="str">
        <f t="shared" si="554"/>
        <v/>
      </c>
      <c r="HR118" s="57" t="str">
        <f t="shared" si="555"/>
        <v/>
      </c>
      <c r="HS118" s="57" t="str">
        <f t="shared" si="556"/>
        <v/>
      </c>
      <c r="HT118" s="57" t="str">
        <f t="shared" si="557"/>
        <v/>
      </c>
    </row>
    <row r="119" spans="3:228" hidden="1" outlineLevel="2">
      <c r="C119" s="39"/>
      <c r="D119" s="58" t="str">
        <f t="shared" si="700"/>
        <v>ACC</v>
      </c>
      <c r="E119" s="91">
        <f t="shared" si="701"/>
        <v>0</v>
      </c>
      <c r="F119" s="85"/>
      <c r="G119" s="76"/>
      <c r="H119" s="77"/>
      <c r="I119" s="76" t="str">
        <f>IF(D119="ACC"," ",IF('MAXES+CHART'!$D$16="lbs",MROUND(IF(D119="SQUAT",'MAXES+CHART'!$D$17*H119, IF(D119="BENCH",'MAXES+CHART'!$D$18*H119, IF(D119="DEADLIFT",'MAXES+CHART'!$D$19*H119,))),5),MROUND(IF(D119="SQUAT",'MAXES+CHART'!$D$17*H119, IF(D119="BENCH",'MAXES+CHART'!$D$18*H119, IF(D119="DEADLIFT",'MAXES+CHART'!$D$19*H119,))),2.5)))</f>
        <v xml:space="preserve"> </v>
      </c>
      <c r="K119" s="95"/>
      <c r="M119" s="119" t="str">
        <f ca="1">"e1RM: "&amp;IFERROR(MROUND(IF(H116="",  I115/VLOOKUP(K115,'MAXES+CHART'!$B$3:$N$11,G115+1,FALSE),  OFFSET(H115,MATCH(MAX(H116:H120),H116:H120,0),1)/VLOOKUP(OFFSET(H115,MATCH(MAX(H116:H120),H116:H120,0),3),'MAXES+CHART'!$B$3:$N$11,OFFSET(H115,MATCH(MAX(H116:H120),H116:H120,0),-1)+1,FALSE)),1),"")</f>
        <v xml:space="preserve">e1RM: </v>
      </c>
      <c r="O119" s="57" t="str">
        <f t="shared" si="486"/>
        <v/>
      </c>
      <c r="P119" s="57" t="str">
        <f t="shared" si="487"/>
        <v/>
      </c>
      <c r="Q119" s="57" t="str">
        <f t="shared" si="488"/>
        <v/>
      </c>
      <c r="R119" s="57" t="str">
        <f t="shared" si="489"/>
        <v/>
      </c>
      <c r="S119" s="57" t="str">
        <f t="shared" si="490"/>
        <v/>
      </c>
      <c r="T119" s="57" t="str">
        <f t="shared" si="491"/>
        <v/>
      </c>
      <c r="U119" s="39"/>
      <c r="V119" s="58" t="str">
        <f t="shared" si="702"/>
        <v>ACC</v>
      </c>
      <c r="W119" s="91" t="str">
        <f t="shared" si="679"/>
        <v/>
      </c>
      <c r="X119" s="85" t="str">
        <f t="shared" si="559"/>
        <v/>
      </c>
      <c r="Y119" s="76" t="str">
        <f t="shared" si="560"/>
        <v/>
      </c>
      <c r="Z119" s="77" t="str">
        <f t="shared" si="561"/>
        <v/>
      </c>
      <c r="AA119" s="76" t="str">
        <f>IFERROR(IF(V119="ACC"," ",IF('MAXES+CHART'!$D$16="lbs",MROUND(IF(V119="SQUAT",'MAXES+CHART'!$D$17*Z119, IF(V119="BENCH",'MAXES+CHART'!$D$18*Z119, IF(V119="DEADLIFT",'MAXES+CHART'!$D$19*Z119,))),5),MROUND(IF(V119="SQUAT",'MAXES+CHART'!$D$17*Z119, IF(V119="BENCH",'MAXES+CHART'!$D$18*Z119, IF(V119="DEADLIFT",'MAXES+CHART'!$D$19*Z119,))),2.5))),"")</f>
        <v xml:space="preserve"> </v>
      </c>
      <c r="AC119" s="95"/>
      <c r="AE119" s="119" t="str">
        <f ca="1">"e1RM: "&amp;IFERROR(MROUND(IF(Z116="",  AA115/VLOOKUP(AC115,'MAXES+CHART'!$B$3:$N$11,Y115+1,FALSE),  OFFSET(Z115,MATCH(MAX(Z116:Z120),Z116:Z120,0),1)/VLOOKUP(OFFSET(Z115,MATCH(MAX(Z116:Z120),Z116:Z120,0),3),'MAXES+CHART'!$B$3:$N$11,OFFSET(Z115,MATCH(MAX(Z116:Z120),Z116:Z120,0),-1)+1,FALSE)),1),"")</f>
        <v xml:space="preserve">e1RM: </v>
      </c>
      <c r="AG119" s="57" t="str">
        <f t="shared" si="492"/>
        <v/>
      </c>
      <c r="AH119" s="57" t="str">
        <f t="shared" si="493"/>
        <v/>
      </c>
      <c r="AI119" s="57" t="str">
        <f t="shared" si="494"/>
        <v/>
      </c>
      <c r="AJ119" s="57" t="str">
        <f t="shared" si="495"/>
        <v/>
      </c>
      <c r="AK119" s="57" t="str">
        <f t="shared" si="496"/>
        <v/>
      </c>
      <c r="AL119" s="57" t="str">
        <f t="shared" si="497"/>
        <v/>
      </c>
      <c r="AN119" s="39"/>
      <c r="AO119" s="58" t="str">
        <f t="shared" si="680"/>
        <v>ACC</v>
      </c>
      <c r="AP119" s="91" t="str">
        <f t="shared" si="681"/>
        <v/>
      </c>
      <c r="AQ119" s="85" t="str">
        <f t="shared" si="564"/>
        <v/>
      </c>
      <c r="AR119" s="76" t="str">
        <f t="shared" si="565"/>
        <v/>
      </c>
      <c r="AS119" s="77" t="str">
        <f t="shared" si="566"/>
        <v/>
      </c>
      <c r="AT119" s="76" t="str">
        <f>IFERROR(IF(AO119="ACC"," ",IF('MAXES+CHART'!$D$16="lbs",MROUND(IF(AO119="SQUAT",'MAXES+CHART'!$D$17*AS119, IF(AO119="BENCH",'MAXES+CHART'!$D$18*AS119, IF(AO119="DEADLIFT",'MAXES+CHART'!$D$19*AS119,))),5),MROUND(IF(AO119="SQUAT",'MAXES+CHART'!$D$17*AS119, IF(AO119="BENCH",'MAXES+CHART'!$D$18*AS119, IF(AO119="DEADLIFT",'MAXES+CHART'!$D$19*AS119,))),2.5))),"")</f>
        <v xml:space="preserve"> </v>
      </c>
      <c r="AV119" s="95"/>
      <c r="AX119" s="119" t="str">
        <f ca="1">"e1RM: "&amp;IFERROR(MROUND(IF(AS116="",  AT115/VLOOKUP(AV115,'MAXES+CHART'!$B$3:$N$11,AR115+1,FALSE),  OFFSET(AS115,MATCH(MAX(AS116:AS120),AS116:AS120,0),1)/VLOOKUP(OFFSET(AS115,MATCH(MAX(AS116:AS120),AS116:AS120,0),3),'MAXES+CHART'!$B$3:$N$11,OFFSET(AS115,MATCH(MAX(AS116:AS120),AS116:AS120,0),-1)+1,FALSE)),1),"")</f>
        <v xml:space="preserve">e1RM: </v>
      </c>
      <c r="AZ119" s="57" t="str">
        <f t="shared" si="498"/>
        <v/>
      </c>
      <c r="BA119" s="57" t="str">
        <f t="shared" si="499"/>
        <v/>
      </c>
      <c r="BB119" s="57" t="str">
        <f t="shared" si="500"/>
        <v/>
      </c>
      <c r="BC119" s="57" t="str">
        <f t="shared" si="501"/>
        <v/>
      </c>
      <c r="BD119" s="57" t="str">
        <f t="shared" si="502"/>
        <v/>
      </c>
      <c r="BE119" s="57" t="str">
        <f t="shared" si="503"/>
        <v/>
      </c>
      <c r="BG119" s="39"/>
      <c r="BH119" s="58" t="str">
        <f t="shared" si="682"/>
        <v>ACC</v>
      </c>
      <c r="BI119" s="91" t="str">
        <f t="shared" si="683"/>
        <v/>
      </c>
      <c r="BJ119" s="85" t="str">
        <f t="shared" si="569"/>
        <v/>
      </c>
      <c r="BK119" s="76" t="str">
        <f t="shared" si="570"/>
        <v/>
      </c>
      <c r="BL119" s="77" t="str">
        <f t="shared" si="571"/>
        <v/>
      </c>
      <c r="BM119" s="76" t="str">
        <f>IFERROR(IF(BH119="ACC"," ",IF('MAXES+CHART'!$D$16="lbs",MROUND(IF(BH119="SQUAT",'MAXES+CHART'!$D$17*BL119, IF(BH119="BENCH",'MAXES+CHART'!$D$18*BL119, IF(BH119="DEADLIFT",'MAXES+CHART'!$D$19*BL119,))),5),MROUND(IF(BH119="SQUAT",'MAXES+CHART'!$D$17*BL119, IF(BH119="BENCH",'MAXES+CHART'!$D$18*BL119, IF(BH119="DEADLIFT",'MAXES+CHART'!$D$19*BL119,))),2.5))),"")</f>
        <v xml:space="preserve"> </v>
      </c>
      <c r="BO119" s="95"/>
      <c r="BQ119" s="119" t="str">
        <f ca="1">"e1RM: "&amp;IFERROR(MROUND(IF(BL116="",  BM115/VLOOKUP(BO115,'MAXES+CHART'!$B$3:$N$11,BK115+1,FALSE),  OFFSET(BL115,MATCH(MAX(BL116:BL120),BL116:BL120,0),1)/VLOOKUP(OFFSET(BL115,MATCH(MAX(BL116:BL120),BL116:BL120,0),3),'MAXES+CHART'!$B$3:$N$11,OFFSET(BL115,MATCH(MAX(BL116:BL120),BL116:BL120,0),-1)+1,FALSE)),1),"")</f>
        <v xml:space="preserve">e1RM: </v>
      </c>
      <c r="BS119" s="57" t="str">
        <f t="shared" si="504"/>
        <v/>
      </c>
      <c r="BT119" s="57" t="str">
        <f t="shared" si="505"/>
        <v/>
      </c>
      <c r="BU119" s="57" t="str">
        <f t="shared" si="506"/>
        <v/>
      </c>
      <c r="BV119" s="57" t="str">
        <f t="shared" si="507"/>
        <v/>
      </c>
      <c r="BW119" s="57" t="str">
        <f t="shared" si="508"/>
        <v/>
      </c>
      <c r="BX119" s="57" t="str">
        <f t="shared" si="509"/>
        <v/>
      </c>
      <c r="CA119" s="39"/>
      <c r="CB119" s="58" t="str">
        <f t="shared" si="684"/>
        <v>ACC</v>
      </c>
      <c r="CC119" s="91" t="str">
        <f t="shared" si="685"/>
        <v/>
      </c>
      <c r="CD119" s="85" t="str">
        <f t="shared" si="574"/>
        <v/>
      </c>
      <c r="CE119" s="76" t="str">
        <f t="shared" si="575"/>
        <v/>
      </c>
      <c r="CF119" s="77" t="str">
        <f t="shared" si="576"/>
        <v/>
      </c>
      <c r="CG119" s="76" t="str">
        <f>IFERROR(IF(CB119="ACC"," ",IF('MAXES+CHART'!$D$16="lbs",MROUND(IF(CB119="SQUAT",'MAXES+CHART'!$D$17*CF119, IF(CB119="BENCH",'MAXES+CHART'!$D$18*CF119, IF(CB119="DEADLIFT",'MAXES+CHART'!$D$19*CF119,))),5),MROUND(IF(CB119="SQUAT",'MAXES+CHART'!$D$17*CF119, IF(CB119="BENCH",'MAXES+CHART'!$D$18*CF119, IF(CB119="DEADLIFT",'MAXES+CHART'!$D$19*CF119,))),2.5))),"")</f>
        <v xml:space="preserve"> </v>
      </c>
      <c r="CI119" s="95"/>
      <c r="CK119" s="119" t="str">
        <f ca="1">"e1RM: "&amp;IFERROR(MROUND(IF(CF116="",  CG115/VLOOKUP(CI115,'MAXES+CHART'!$B$3:$N$11,CE115+1,FALSE),  OFFSET(CF115,MATCH(MAX(CF116:CF120),CF116:CF120,0),1)/VLOOKUP(OFFSET(CF115,MATCH(MAX(CF116:CF120),CF116:CF120,0),3),'MAXES+CHART'!$B$3:$N$11,OFFSET(CF115,MATCH(MAX(CF116:CF120),CF116:CF120,0),-1)+1,FALSE)),1),"")</f>
        <v xml:space="preserve">e1RM: </v>
      </c>
      <c r="CM119" s="57" t="str">
        <f t="shared" si="510"/>
        <v/>
      </c>
      <c r="CN119" s="57" t="str">
        <f t="shared" si="511"/>
        <v/>
      </c>
      <c r="CO119" s="57" t="str">
        <f t="shared" si="512"/>
        <v/>
      </c>
      <c r="CP119" s="57" t="str">
        <f t="shared" si="513"/>
        <v/>
      </c>
      <c r="CQ119" s="57" t="str">
        <f t="shared" si="514"/>
        <v/>
      </c>
      <c r="CR119" s="57" t="str">
        <f t="shared" si="515"/>
        <v/>
      </c>
      <c r="CS119" s="39"/>
      <c r="CT119" s="58" t="str">
        <f t="shared" si="686"/>
        <v>ACC</v>
      </c>
      <c r="CU119" s="91" t="str">
        <f t="shared" si="687"/>
        <v/>
      </c>
      <c r="CV119" s="85" t="str">
        <f t="shared" si="458"/>
        <v/>
      </c>
      <c r="CW119" s="76" t="str">
        <f t="shared" si="459"/>
        <v/>
      </c>
      <c r="CX119" s="77" t="str">
        <f t="shared" si="460"/>
        <v/>
      </c>
      <c r="CY119" s="76" t="str">
        <f>IFERROR(IF(CT119="ACC"," ",IF('MAXES+CHART'!$D$16="lbs",MROUND(IF(CT119="SQUAT",'MAXES+CHART'!$D$17*CX119, IF(CT119="BENCH",'MAXES+CHART'!$D$18*CX119, IF(CT119="DEADLIFT",'MAXES+CHART'!$D$19*CX119,))),5),MROUND(IF(CT119="SQUAT",'MAXES+CHART'!$D$17*CX119, IF(CT119="BENCH",'MAXES+CHART'!$D$18*CX119, IF(CT119="DEADLIFT",'MAXES+CHART'!$D$19*CX119,))),2.5))),"")</f>
        <v xml:space="preserve"> </v>
      </c>
      <c r="DA119" s="95"/>
      <c r="DC119" s="119" t="str">
        <f ca="1">"e1RM: "&amp;IFERROR(MROUND(IF(CX116="",  CY115/VLOOKUP(DA115,'MAXES+CHART'!$B$3:$N$11,CW115+1,FALSE),  OFFSET(CX115,MATCH(MAX(CX116:CX120),CX116:CX120,0),1)/VLOOKUP(OFFSET(CX115,MATCH(MAX(CX116:CX120),CX116:CX120,0),3),'MAXES+CHART'!$B$3:$N$11,OFFSET(CX115,MATCH(MAX(CX116:CX120),CX116:CX120,0),-1)+1,FALSE)),1),"")</f>
        <v xml:space="preserve">e1RM: </v>
      </c>
      <c r="DE119" s="57" t="str">
        <f t="shared" si="516"/>
        <v/>
      </c>
      <c r="DF119" s="57" t="str">
        <f t="shared" si="517"/>
        <v/>
      </c>
      <c r="DG119" s="57" t="str">
        <f t="shared" si="518"/>
        <v/>
      </c>
      <c r="DH119" s="57" t="str">
        <f t="shared" si="519"/>
        <v/>
      </c>
      <c r="DI119" s="57" t="str">
        <f t="shared" si="520"/>
        <v/>
      </c>
      <c r="DJ119" s="57" t="str">
        <f t="shared" si="521"/>
        <v/>
      </c>
      <c r="DL119" s="39"/>
      <c r="DM119" s="58" t="str">
        <f t="shared" si="688"/>
        <v>ACC</v>
      </c>
      <c r="DN119" s="91" t="str">
        <f t="shared" si="689"/>
        <v/>
      </c>
      <c r="DO119" s="85" t="str">
        <f t="shared" si="463"/>
        <v/>
      </c>
      <c r="DP119" s="76" t="str">
        <f t="shared" si="464"/>
        <v/>
      </c>
      <c r="DQ119" s="77" t="str">
        <f t="shared" si="465"/>
        <v/>
      </c>
      <c r="DR119" s="76" t="str">
        <f>IFERROR(IF(DM119="ACC"," ",IF('MAXES+CHART'!$D$16="lbs",MROUND(IF(DM119="SQUAT",'MAXES+CHART'!$D$17*DQ119, IF(DM119="BENCH",'MAXES+CHART'!$D$18*DQ119, IF(DM119="DEADLIFT",'MAXES+CHART'!$D$19*DQ119,))),5),MROUND(IF(DM119="SQUAT",'MAXES+CHART'!$D$17*DQ119, IF(DM119="BENCH",'MAXES+CHART'!$D$18*DQ119, IF(DM119="DEADLIFT",'MAXES+CHART'!$D$19*DQ119,))),2.5))),"")</f>
        <v xml:space="preserve"> </v>
      </c>
      <c r="DT119" s="95"/>
      <c r="DV119" s="119" t="str">
        <f ca="1">"e1RM: "&amp;IFERROR(MROUND(IF(DQ116="",  DR115/VLOOKUP(DT115,'MAXES+CHART'!$B$3:$N$11,DP115+1,FALSE),  OFFSET(DQ115,MATCH(MAX(DQ116:DQ120),DQ116:DQ120,0),1)/VLOOKUP(OFFSET(DQ115,MATCH(MAX(DQ116:DQ120),DQ116:DQ120,0),3),'MAXES+CHART'!$B$3:$N$11,OFFSET(DQ115,MATCH(MAX(DQ116:DQ120),DQ116:DQ120,0),-1)+1,FALSE)),1),"")</f>
        <v xml:space="preserve">e1RM: </v>
      </c>
      <c r="DX119" s="57" t="str">
        <f t="shared" si="522"/>
        <v/>
      </c>
      <c r="DY119" s="57" t="str">
        <f t="shared" si="523"/>
        <v/>
      </c>
      <c r="DZ119" s="57" t="str">
        <f t="shared" si="524"/>
        <v/>
      </c>
      <c r="EA119" s="57" t="str">
        <f t="shared" si="525"/>
        <v/>
      </c>
      <c r="EB119" s="57" t="str">
        <f t="shared" si="526"/>
        <v/>
      </c>
      <c r="EC119" s="57" t="str">
        <f t="shared" si="527"/>
        <v/>
      </c>
      <c r="EE119" s="39"/>
      <c r="EF119" s="58" t="str">
        <f t="shared" si="690"/>
        <v>ACC</v>
      </c>
      <c r="EG119" s="91" t="str">
        <f t="shared" si="691"/>
        <v/>
      </c>
      <c r="EH119" s="85" t="str">
        <f t="shared" si="468"/>
        <v/>
      </c>
      <c r="EI119" s="76" t="str">
        <f t="shared" si="469"/>
        <v/>
      </c>
      <c r="EJ119" s="77" t="str">
        <f t="shared" si="470"/>
        <v/>
      </c>
      <c r="EK119" s="76" t="str">
        <f>IFERROR(IF(EF119="ACC"," ",IF('MAXES+CHART'!$D$16="lbs",MROUND(IF(EF119="SQUAT",'MAXES+CHART'!$D$17*EJ119, IF(EF119="BENCH",'MAXES+CHART'!$D$18*EJ119, IF(EF119="DEADLIFT",'MAXES+CHART'!$D$19*EJ119,))),5),MROUND(IF(EF119="SQUAT",'MAXES+CHART'!$D$17*EJ119, IF(EF119="BENCH",'MAXES+CHART'!$D$18*EJ119, IF(EF119="DEADLIFT",'MAXES+CHART'!$D$19*EJ119,))),2.5))),"")</f>
        <v xml:space="preserve"> </v>
      </c>
      <c r="EM119" s="95"/>
      <c r="EO119" s="119" t="str">
        <f ca="1">"e1RM: "&amp;IFERROR(MROUND(IF(EJ116="",  EK115/VLOOKUP(EM115,'MAXES+CHART'!$B$3:$N$11,EI115+1,FALSE),  OFFSET(EJ115,MATCH(MAX(EJ116:EJ120),EJ116:EJ120,0),1)/VLOOKUP(OFFSET(EJ115,MATCH(MAX(EJ116:EJ120),EJ116:EJ120,0),3),'MAXES+CHART'!$B$3:$N$11,OFFSET(EJ115,MATCH(MAX(EJ116:EJ120),EJ116:EJ120,0),-1)+1,FALSE)),1),"")</f>
        <v xml:space="preserve">e1RM: </v>
      </c>
      <c r="EQ119" s="57" t="str">
        <f t="shared" si="528"/>
        <v/>
      </c>
      <c r="ER119" s="57" t="str">
        <f t="shared" si="529"/>
        <v/>
      </c>
      <c r="ES119" s="57" t="str">
        <f t="shared" si="530"/>
        <v/>
      </c>
      <c r="ET119" s="57" t="str">
        <f t="shared" si="531"/>
        <v/>
      </c>
      <c r="EU119" s="57" t="str">
        <f t="shared" si="532"/>
        <v/>
      </c>
      <c r="EV119" s="57" t="str">
        <f t="shared" si="533"/>
        <v/>
      </c>
      <c r="EY119" s="39"/>
      <c r="EZ119" s="58" t="str">
        <f t="shared" si="692"/>
        <v>ACC</v>
      </c>
      <c r="FA119" s="91" t="str">
        <f t="shared" si="693"/>
        <v/>
      </c>
      <c r="FB119" s="85" t="str">
        <f t="shared" si="585"/>
        <v/>
      </c>
      <c r="FC119" s="76" t="str">
        <f t="shared" si="586"/>
        <v/>
      </c>
      <c r="FD119" s="77" t="str">
        <f t="shared" si="587"/>
        <v/>
      </c>
      <c r="FE119" s="76" t="str">
        <f>IFERROR(IF(EZ119="ACC"," ",IF('MAXES+CHART'!$D$16="lbs",MROUND(IF(EZ119="SQUAT",'MAXES+CHART'!$D$17*FD119, IF(EZ119="BENCH",'MAXES+CHART'!$D$18*FD119, IF(EZ119="DEADLIFT",'MAXES+CHART'!$D$19*FD119,))),5),MROUND(IF(EZ119="SQUAT",'MAXES+CHART'!$D$17*FD119, IF(EZ119="BENCH",'MAXES+CHART'!$D$18*FD119, IF(EZ119="DEADLIFT",'MAXES+CHART'!$D$19*FD119,))),2.5))),"")</f>
        <v xml:space="preserve"> </v>
      </c>
      <c r="FG119" s="124"/>
      <c r="FI119" s="119" t="str">
        <f ca="1">"e1RM: "&amp;IFERROR(MROUND(IF(FD116="",  FE115/VLOOKUP(FG115,'MAXES+CHART'!$B$3:$N$11,FC115+1,FALSE),  OFFSET(FD115,MATCH(MAX(FD116:FD120),FD116:FD120,0),1)/VLOOKUP(OFFSET(FD115,MATCH(MAX(FD116:FD120),FD116:FD120,0),3),'MAXES+CHART'!$B$3:$N$11,OFFSET(FD115,MATCH(MAX(FD116:FD120),FD116:FD120,0),-1)+1,FALSE)),1),"")</f>
        <v xml:space="preserve">e1RM: </v>
      </c>
      <c r="FK119" s="57" t="str">
        <f t="shared" si="534"/>
        <v/>
      </c>
      <c r="FL119" s="57" t="str">
        <f t="shared" si="535"/>
        <v/>
      </c>
      <c r="FM119" s="57" t="str">
        <f t="shared" si="536"/>
        <v/>
      </c>
      <c r="FN119" s="57" t="str">
        <f t="shared" si="537"/>
        <v/>
      </c>
      <c r="FO119" s="57" t="str">
        <f t="shared" si="538"/>
        <v/>
      </c>
      <c r="FP119" s="57" t="str">
        <f t="shared" si="539"/>
        <v/>
      </c>
      <c r="FQ119" s="39"/>
      <c r="FR119" s="58" t="str">
        <f t="shared" si="694"/>
        <v>ACC</v>
      </c>
      <c r="FS119" s="91" t="str">
        <f t="shared" si="695"/>
        <v/>
      </c>
      <c r="FT119" s="85" t="str">
        <f t="shared" si="473"/>
        <v/>
      </c>
      <c r="FU119" s="76" t="str">
        <f t="shared" si="474"/>
        <v/>
      </c>
      <c r="FV119" s="77" t="str">
        <f t="shared" si="475"/>
        <v/>
      </c>
      <c r="FW119" s="76" t="str">
        <f>IFERROR(IF(FR119="ACC"," ",IF('MAXES+CHART'!$D$16="lbs",MROUND(IF(FR119="SQUAT",'MAXES+CHART'!$D$17*FV119, IF(FR119="BENCH",'MAXES+CHART'!$D$18*FV119, IF(FR119="DEADLIFT",'MAXES+CHART'!$D$19*FV119,))),5),MROUND(IF(FR119="SQUAT",'MAXES+CHART'!$D$17*FV119, IF(FR119="BENCH",'MAXES+CHART'!$D$18*FV119, IF(FR119="DEADLIFT",'MAXES+CHART'!$D$19*FV119,))),2.5))),"")</f>
        <v xml:space="preserve"> </v>
      </c>
      <c r="FY119" s="95"/>
      <c r="GA119" s="119" t="str">
        <f ca="1">"e1RM: "&amp;IFERROR(MROUND(IF(FV116="",  FW115/VLOOKUP(FY115,'MAXES+CHART'!$B$3:$N$11,FU115+1,FALSE),  OFFSET(FV115,MATCH(MAX(FV116:FV120),FV116:FV120,0),1)/VLOOKUP(OFFSET(FV115,MATCH(MAX(FV116:FV120),FV116:FV120,0),3),'MAXES+CHART'!$B$3:$N$11,OFFSET(FV115,MATCH(MAX(FV116:FV120),FV116:FV120,0),-1)+1,FALSE)),1),"")</f>
        <v xml:space="preserve">e1RM: </v>
      </c>
      <c r="GC119" s="57" t="str">
        <f t="shared" si="540"/>
        <v/>
      </c>
      <c r="GD119" s="57" t="str">
        <f t="shared" si="541"/>
        <v/>
      </c>
      <c r="GE119" s="57" t="str">
        <f t="shared" si="542"/>
        <v/>
      </c>
      <c r="GF119" s="57" t="str">
        <f t="shared" si="543"/>
        <v/>
      </c>
      <c r="GG119" s="57" t="str">
        <f t="shared" si="544"/>
        <v/>
      </c>
      <c r="GH119" s="57" t="str">
        <f t="shared" si="545"/>
        <v/>
      </c>
      <c r="GJ119" s="39"/>
      <c r="GK119" s="58" t="str">
        <f t="shared" si="696"/>
        <v>ACC</v>
      </c>
      <c r="GL119" s="91" t="str">
        <f t="shared" si="697"/>
        <v/>
      </c>
      <c r="GM119" s="85" t="str">
        <f t="shared" si="478"/>
        <v/>
      </c>
      <c r="GN119" s="76" t="str">
        <f t="shared" si="479"/>
        <v/>
      </c>
      <c r="GO119" s="77" t="str">
        <f t="shared" si="480"/>
        <v/>
      </c>
      <c r="GP119" s="76" t="str">
        <f>IFERROR(IF(GK119="ACC"," ",IF('MAXES+CHART'!$D$16="lbs",MROUND(IF(GK119="SQUAT",'MAXES+CHART'!$D$17*GO119, IF(GK119="BENCH",'MAXES+CHART'!$D$18*GO119, IF(GK119="DEADLIFT",'MAXES+CHART'!$D$19*GO119,))),5),MROUND(IF(GK119="SQUAT",'MAXES+CHART'!$D$17*GO119, IF(GK119="BENCH",'MAXES+CHART'!$D$18*GO119, IF(GK119="DEADLIFT",'MAXES+CHART'!$D$19*GO119,))),2.5))),"")</f>
        <v xml:space="preserve"> </v>
      </c>
      <c r="GR119" s="95"/>
      <c r="GT119" s="119" t="str">
        <f ca="1">"e1RM: "&amp;IFERROR(MROUND(IF(GO116="",  GP115/VLOOKUP(GR115,'MAXES+CHART'!$B$3:$N$11,GN115+1,FALSE),  OFFSET(GO115,MATCH(MAX(GO116:GO120),GO116:GO120,0),1)/VLOOKUP(OFFSET(GO115,MATCH(MAX(GO116:GO120),GO116:GO120,0),3),'MAXES+CHART'!$B$3:$N$11,OFFSET(GO115,MATCH(MAX(GO116:GO120),GO116:GO120,0),-1)+1,FALSE)),1),"")</f>
        <v xml:space="preserve">e1RM: </v>
      </c>
      <c r="GV119" s="57" t="str">
        <f t="shared" si="546"/>
        <v/>
      </c>
      <c r="GW119" s="57" t="str">
        <f t="shared" si="547"/>
        <v/>
      </c>
      <c r="GX119" s="57" t="str">
        <f t="shared" si="548"/>
        <v/>
      </c>
      <c r="GY119" s="57" t="str">
        <f t="shared" si="549"/>
        <v/>
      </c>
      <c r="GZ119" s="57" t="str">
        <f t="shared" si="550"/>
        <v/>
      </c>
      <c r="HA119" s="57" t="str">
        <f t="shared" si="551"/>
        <v/>
      </c>
      <c r="HC119" s="39"/>
      <c r="HD119" s="58" t="str">
        <f t="shared" si="698"/>
        <v>ACC</v>
      </c>
      <c r="HE119" s="91" t="str">
        <f t="shared" si="699"/>
        <v/>
      </c>
      <c r="HF119" s="85" t="str">
        <f t="shared" si="483"/>
        <v/>
      </c>
      <c r="HG119" s="76" t="str">
        <f t="shared" si="484"/>
        <v/>
      </c>
      <c r="HH119" s="77" t="str">
        <f t="shared" si="485"/>
        <v/>
      </c>
      <c r="HI119" s="76" t="str">
        <f>IFERROR(IF(HD119="ACC"," ",IF('MAXES+CHART'!$D$16="lbs",MROUND(IF(HD119="SQUAT",'MAXES+CHART'!$D$17*HH119, IF(HD119="BENCH",'MAXES+CHART'!$D$18*HH119, IF(HD119="DEADLIFT",'MAXES+CHART'!$D$19*HH119,))),5),MROUND(IF(HD119="SQUAT",'MAXES+CHART'!$D$17*HH119, IF(HD119="BENCH",'MAXES+CHART'!$D$18*HH119, IF(HD119="DEADLIFT",'MAXES+CHART'!$D$19*HH119,))),2.5))),"")</f>
        <v xml:space="preserve"> </v>
      </c>
      <c r="HK119" s="95"/>
      <c r="HM119" s="119" t="str">
        <f ca="1">"e1RM: "&amp;IFERROR(MROUND(IF(HH116="",  HI115/VLOOKUP(HK115,'MAXES+CHART'!$B$3:$N$11,HG115+1,FALSE),  OFFSET(HH115,MATCH(MAX(HH116:HH120),HH116:HH120,0),1)/VLOOKUP(OFFSET(HH115,MATCH(MAX(HH116:HH120),HH116:HH120,0),3),'MAXES+CHART'!$B$3:$N$11,OFFSET(HH115,MATCH(MAX(HH116:HH120),HH116:HH120,0),-1)+1,FALSE)),1),"")</f>
        <v xml:space="preserve">e1RM: </v>
      </c>
      <c r="HO119" s="57" t="str">
        <f t="shared" si="552"/>
        <v/>
      </c>
      <c r="HP119" s="57" t="str">
        <f t="shared" si="553"/>
        <v/>
      </c>
      <c r="HQ119" s="57" t="str">
        <f t="shared" si="554"/>
        <v/>
      </c>
      <c r="HR119" s="57" t="str">
        <f t="shared" si="555"/>
        <v/>
      </c>
      <c r="HS119" s="57" t="str">
        <f t="shared" si="556"/>
        <v/>
      </c>
      <c r="HT119" s="57" t="str">
        <f t="shared" si="557"/>
        <v/>
      </c>
    </row>
    <row r="120" spans="3:228" hidden="1" outlineLevel="2">
      <c r="C120" s="39"/>
      <c r="D120" s="58" t="str">
        <f t="shared" si="700"/>
        <v>ACC</v>
      </c>
      <c r="E120" s="90">
        <f t="shared" si="701"/>
        <v>0</v>
      </c>
      <c r="F120" s="86"/>
      <c r="G120" s="78"/>
      <c r="H120" s="79"/>
      <c r="I120" s="78" t="str">
        <f>IF(D120="ACC"," ",IF('MAXES+CHART'!$D$16="lbs",MROUND(IF(D120="SQUAT",'MAXES+CHART'!$D$17*H120, IF(D120="BENCH",'MAXES+CHART'!$D$18*H120, IF(D120="DEADLIFT",'MAXES+CHART'!$D$19*H120,))),5),MROUND(IF(D120="SQUAT",'MAXES+CHART'!$D$17*H120, IF(D120="BENCH",'MAXES+CHART'!$D$18*H120, IF(D120="DEADLIFT",'MAXES+CHART'!$D$19*H120,))),2.5)))</f>
        <v xml:space="preserve"> </v>
      </c>
      <c r="K120" s="95"/>
      <c r="M120" s="121"/>
      <c r="O120" s="57" t="str">
        <f t="shared" si="486"/>
        <v/>
      </c>
      <c r="P120" s="57" t="str">
        <f t="shared" si="487"/>
        <v/>
      </c>
      <c r="Q120" s="57" t="str">
        <f t="shared" si="488"/>
        <v/>
      </c>
      <c r="R120" s="57" t="str">
        <f t="shared" si="489"/>
        <v/>
      </c>
      <c r="S120" s="57" t="str">
        <f t="shared" si="490"/>
        <v/>
      </c>
      <c r="T120" s="57" t="str">
        <f t="shared" si="491"/>
        <v/>
      </c>
      <c r="U120" s="39"/>
      <c r="V120" s="58" t="str">
        <f t="shared" si="702"/>
        <v>ACC</v>
      </c>
      <c r="W120" s="90" t="str">
        <f t="shared" si="679"/>
        <v/>
      </c>
      <c r="X120" s="86" t="str">
        <f t="shared" si="559"/>
        <v/>
      </c>
      <c r="Y120" s="78" t="str">
        <f t="shared" si="560"/>
        <v/>
      </c>
      <c r="Z120" s="79" t="str">
        <f t="shared" si="561"/>
        <v/>
      </c>
      <c r="AA120" s="78" t="str">
        <f>IFERROR(IF(V120="ACC"," ",IF('MAXES+CHART'!$D$16="lbs",MROUND(IF(V120="SQUAT",'MAXES+CHART'!$D$17*Z120, IF(V120="BENCH",'MAXES+CHART'!$D$18*Z120, IF(V120="DEADLIFT",'MAXES+CHART'!$D$19*Z120,))),5),MROUND(IF(V120="SQUAT",'MAXES+CHART'!$D$17*Z120, IF(V120="BENCH",'MAXES+CHART'!$D$18*Z120, IF(V120="DEADLIFT",'MAXES+CHART'!$D$19*Z120,))),2.5))),"")</f>
        <v xml:space="preserve"> </v>
      </c>
      <c r="AC120" s="95"/>
      <c r="AE120" s="121"/>
      <c r="AG120" s="57" t="str">
        <f t="shared" si="492"/>
        <v/>
      </c>
      <c r="AH120" s="57" t="str">
        <f t="shared" si="493"/>
        <v/>
      </c>
      <c r="AI120" s="57" t="str">
        <f t="shared" si="494"/>
        <v/>
      </c>
      <c r="AJ120" s="57" t="str">
        <f t="shared" si="495"/>
        <v/>
      </c>
      <c r="AK120" s="57" t="str">
        <f t="shared" si="496"/>
        <v/>
      </c>
      <c r="AL120" s="57" t="str">
        <f t="shared" si="497"/>
        <v/>
      </c>
      <c r="AN120" s="39"/>
      <c r="AO120" s="58" t="str">
        <f t="shared" si="680"/>
        <v>ACC</v>
      </c>
      <c r="AP120" s="90" t="str">
        <f t="shared" si="681"/>
        <v/>
      </c>
      <c r="AQ120" s="86" t="str">
        <f t="shared" si="564"/>
        <v/>
      </c>
      <c r="AR120" s="78" t="str">
        <f t="shared" si="565"/>
        <v/>
      </c>
      <c r="AS120" s="79" t="str">
        <f t="shared" si="566"/>
        <v/>
      </c>
      <c r="AT120" s="78" t="str">
        <f>IFERROR(IF(AO120="ACC"," ",IF('MAXES+CHART'!$D$16="lbs",MROUND(IF(AO120="SQUAT",'MAXES+CHART'!$D$17*AS120, IF(AO120="BENCH",'MAXES+CHART'!$D$18*AS120, IF(AO120="DEADLIFT",'MAXES+CHART'!$D$19*AS120,))),5),MROUND(IF(AO120="SQUAT",'MAXES+CHART'!$D$17*AS120, IF(AO120="BENCH",'MAXES+CHART'!$D$18*AS120, IF(AO120="DEADLIFT",'MAXES+CHART'!$D$19*AS120,))),2.5))),"")</f>
        <v xml:space="preserve"> </v>
      </c>
      <c r="AV120" s="95"/>
      <c r="AX120" s="121"/>
      <c r="AZ120" s="57" t="str">
        <f t="shared" si="498"/>
        <v/>
      </c>
      <c r="BA120" s="57" t="str">
        <f t="shared" si="499"/>
        <v/>
      </c>
      <c r="BB120" s="57" t="str">
        <f t="shared" si="500"/>
        <v/>
      </c>
      <c r="BC120" s="57" t="str">
        <f t="shared" si="501"/>
        <v/>
      </c>
      <c r="BD120" s="57" t="str">
        <f t="shared" si="502"/>
        <v/>
      </c>
      <c r="BE120" s="57" t="str">
        <f t="shared" si="503"/>
        <v/>
      </c>
      <c r="BG120" s="39"/>
      <c r="BH120" s="58" t="str">
        <f t="shared" si="682"/>
        <v>ACC</v>
      </c>
      <c r="BI120" s="90" t="str">
        <f t="shared" si="683"/>
        <v/>
      </c>
      <c r="BJ120" s="86" t="str">
        <f t="shared" si="569"/>
        <v/>
      </c>
      <c r="BK120" s="78" t="str">
        <f t="shared" si="570"/>
        <v/>
      </c>
      <c r="BL120" s="79" t="str">
        <f t="shared" si="571"/>
        <v/>
      </c>
      <c r="BM120" s="78" t="str">
        <f>IFERROR(IF(BH120="ACC"," ",IF('MAXES+CHART'!$D$16="lbs",MROUND(IF(BH120="SQUAT",'MAXES+CHART'!$D$17*BL120, IF(BH120="BENCH",'MAXES+CHART'!$D$18*BL120, IF(BH120="DEADLIFT",'MAXES+CHART'!$D$19*BL120,))),5),MROUND(IF(BH120="SQUAT",'MAXES+CHART'!$D$17*BL120, IF(BH120="BENCH",'MAXES+CHART'!$D$18*BL120, IF(BH120="DEADLIFT",'MAXES+CHART'!$D$19*BL120,))),2.5))),"")</f>
        <v xml:space="preserve"> </v>
      </c>
      <c r="BO120" s="95"/>
      <c r="BQ120" s="121"/>
      <c r="BS120" s="57" t="str">
        <f t="shared" si="504"/>
        <v/>
      </c>
      <c r="BT120" s="57" t="str">
        <f t="shared" si="505"/>
        <v/>
      </c>
      <c r="BU120" s="57" t="str">
        <f t="shared" si="506"/>
        <v/>
      </c>
      <c r="BV120" s="57" t="str">
        <f t="shared" si="507"/>
        <v/>
      </c>
      <c r="BW120" s="57" t="str">
        <f t="shared" si="508"/>
        <v/>
      </c>
      <c r="BX120" s="57" t="str">
        <f t="shared" si="509"/>
        <v/>
      </c>
      <c r="CA120" s="39"/>
      <c r="CB120" s="58" t="str">
        <f t="shared" si="684"/>
        <v>ACC</v>
      </c>
      <c r="CC120" s="90" t="str">
        <f t="shared" si="685"/>
        <v/>
      </c>
      <c r="CD120" s="86" t="str">
        <f t="shared" si="574"/>
        <v/>
      </c>
      <c r="CE120" s="78" t="str">
        <f t="shared" si="575"/>
        <v/>
      </c>
      <c r="CF120" s="79" t="str">
        <f t="shared" si="576"/>
        <v/>
      </c>
      <c r="CG120" s="78" t="str">
        <f>IFERROR(IF(CB120="ACC"," ",IF('MAXES+CHART'!$D$16="lbs",MROUND(IF(CB120="SQUAT",'MAXES+CHART'!$D$17*CF120, IF(CB120="BENCH",'MAXES+CHART'!$D$18*CF120, IF(CB120="DEADLIFT",'MAXES+CHART'!$D$19*CF120,))),5),MROUND(IF(CB120="SQUAT",'MAXES+CHART'!$D$17*CF120, IF(CB120="BENCH",'MAXES+CHART'!$D$18*CF120, IF(CB120="DEADLIFT",'MAXES+CHART'!$D$19*CF120,))),2.5))),"")</f>
        <v xml:space="preserve"> </v>
      </c>
      <c r="CI120" s="95"/>
      <c r="CK120" s="121"/>
      <c r="CM120" s="57" t="str">
        <f t="shared" si="510"/>
        <v/>
      </c>
      <c r="CN120" s="57" t="str">
        <f t="shared" si="511"/>
        <v/>
      </c>
      <c r="CO120" s="57" t="str">
        <f t="shared" si="512"/>
        <v/>
      </c>
      <c r="CP120" s="57" t="str">
        <f t="shared" si="513"/>
        <v/>
      </c>
      <c r="CQ120" s="57" t="str">
        <f t="shared" si="514"/>
        <v/>
      </c>
      <c r="CR120" s="57" t="str">
        <f t="shared" si="515"/>
        <v/>
      </c>
      <c r="CS120" s="39"/>
      <c r="CT120" s="58" t="str">
        <f t="shared" si="686"/>
        <v>ACC</v>
      </c>
      <c r="CU120" s="90" t="str">
        <f t="shared" si="687"/>
        <v/>
      </c>
      <c r="CV120" s="86" t="str">
        <f t="shared" si="458"/>
        <v/>
      </c>
      <c r="CW120" s="78" t="str">
        <f t="shared" si="459"/>
        <v/>
      </c>
      <c r="CX120" s="79" t="str">
        <f t="shared" si="460"/>
        <v/>
      </c>
      <c r="CY120" s="78" t="str">
        <f>IFERROR(IF(CT120="ACC"," ",IF('MAXES+CHART'!$D$16="lbs",MROUND(IF(CT120="SQUAT",'MAXES+CHART'!$D$17*CX120, IF(CT120="BENCH",'MAXES+CHART'!$D$18*CX120, IF(CT120="DEADLIFT",'MAXES+CHART'!$D$19*CX120,))),5),MROUND(IF(CT120="SQUAT",'MAXES+CHART'!$D$17*CX120, IF(CT120="BENCH",'MAXES+CHART'!$D$18*CX120, IF(CT120="DEADLIFT",'MAXES+CHART'!$D$19*CX120,))),2.5))),"")</f>
        <v xml:space="preserve"> </v>
      </c>
      <c r="DA120" s="95"/>
      <c r="DC120" s="121"/>
      <c r="DE120" s="57" t="str">
        <f t="shared" si="516"/>
        <v/>
      </c>
      <c r="DF120" s="57" t="str">
        <f t="shared" si="517"/>
        <v/>
      </c>
      <c r="DG120" s="57" t="str">
        <f t="shared" si="518"/>
        <v/>
      </c>
      <c r="DH120" s="57" t="str">
        <f t="shared" si="519"/>
        <v/>
      </c>
      <c r="DI120" s="57" t="str">
        <f t="shared" si="520"/>
        <v/>
      </c>
      <c r="DJ120" s="57" t="str">
        <f t="shared" si="521"/>
        <v/>
      </c>
      <c r="DL120" s="39"/>
      <c r="DM120" s="58" t="str">
        <f t="shared" si="688"/>
        <v>ACC</v>
      </c>
      <c r="DN120" s="90" t="str">
        <f t="shared" si="689"/>
        <v/>
      </c>
      <c r="DO120" s="86" t="str">
        <f t="shared" si="463"/>
        <v/>
      </c>
      <c r="DP120" s="78" t="str">
        <f t="shared" si="464"/>
        <v/>
      </c>
      <c r="DQ120" s="79" t="str">
        <f t="shared" si="465"/>
        <v/>
      </c>
      <c r="DR120" s="78" t="str">
        <f>IFERROR(IF(DM120="ACC"," ",IF('MAXES+CHART'!$D$16="lbs",MROUND(IF(DM120="SQUAT",'MAXES+CHART'!$D$17*DQ120, IF(DM120="BENCH",'MAXES+CHART'!$D$18*DQ120, IF(DM120="DEADLIFT",'MAXES+CHART'!$D$19*DQ120,))),5),MROUND(IF(DM120="SQUAT",'MAXES+CHART'!$D$17*DQ120, IF(DM120="BENCH",'MAXES+CHART'!$D$18*DQ120, IF(DM120="DEADLIFT",'MAXES+CHART'!$D$19*DQ120,))),2.5))),"")</f>
        <v xml:space="preserve"> </v>
      </c>
      <c r="DT120" s="95"/>
      <c r="DV120" s="121"/>
      <c r="DX120" s="57" t="str">
        <f t="shared" si="522"/>
        <v/>
      </c>
      <c r="DY120" s="57" t="str">
        <f t="shared" si="523"/>
        <v/>
      </c>
      <c r="DZ120" s="57" t="str">
        <f t="shared" si="524"/>
        <v/>
      </c>
      <c r="EA120" s="57" t="str">
        <f t="shared" si="525"/>
        <v/>
      </c>
      <c r="EB120" s="57" t="str">
        <f t="shared" si="526"/>
        <v/>
      </c>
      <c r="EC120" s="57" t="str">
        <f t="shared" si="527"/>
        <v/>
      </c>
      <c r="EE120" s="39"/>
      <c r="EF120" s="58" t="str">
        <f t="shared" si="690"/>
        <v>ACC</v>
      </c>
      <c r="EG120" s="90" t="str">
        <f t="shared" si="691"/>
        <v/>
      </c>
      <c r="EH120" s="86" t="str">
        <f t="shared" si="468"/>
        <v/>
      </c>
      <c r="EI120" s="78" t="str">
        <f t="shared" si="469"/>
        <v/>
      </c>
      <c r="EJ120" s="79" t="str">
        <f t="shared" si="470"/>
        <v/>
      </c>
      <c r="EK120" s="78" t="str">
        <f>IFERROR(IF(EF120="ACC"," ",IF('MAXES+CHART'!$D$16="lbs",MROUND(IF(EF120="SQUAT",'MAXES+CHART'!$D$17*EJ120, IF(EF120="BENCH",'MAXES+CHART'!$D$18*EJ120, IF(EF120="DEADLIFT",'MAXES+CHART'!$D$19*EJ120,))),5),MROUND(IF(EF120="SQUAT",'MAXES+CHART'!$D$17*EJ120, IF(EF120="BENCH",'MAXES+CHART'!$D$18*EJ120, IF(EF120="DEADLIFT",'MAXES+CHART'!$D$19*EJ120,))),2.5))),"")</f>
        <v xml:space="preserve"> </v>
      </c>
      <c r="EM120" s="95"/>
      <c r="EO120" s="121"/>
      <c r="EQ120" s="57" t="str">
        <f t="shared" si="528"/>
        <v/>
      </c>
      <c r="ER120" s="57" t="str">
        <f t="shared" si="529"/>
        <v/>
      </c>
      <c r="ES120" s="57" t="str">
        <f t="shared" si="530"/>
        <v/>
      </c>
      <c r="ET120" s="57" t="str">
        <f t="shared" si="531"/>
        <v/>
      </c>
      <c r="EU120" s="57" t="str">
        <f t="shared" si="532"/>
        <v/>
      </c>
      <c r="EV120" s="57" t="str">
        <f t="shared" si="533"/>
        <v/>
      </c>
      <c r="EY120" s="39"/>
      <c r="EZ120" s="58" t="str">
        <f t="shared" si="692"/>
        <v>ACC</v>
      </c>
      <c r="FA120" s="90" t="str">
        <f t="shared" si="693"/>
        <v/>
      </c>
      <c r="FB120" s="86" t="str">
        <f t="shared" si="585"/>
        <v/>
      </c>
      <c r="FC120" s="78" t="str">
        <f t="shared" si="586"/>
        <v/>
      </c>
      <c r="FD120" s="79" t="str">
        <f t="shared" si="587"/>
        <v/>
      </c>
      <c r="FE120" s="78" t="str">
        <f>IFERROR(IF(EZ120="ACC"," ",IF('MAXES+CHART'!$D$16="lbs",MROUND(IF(EZ120="SQUAT",'MAXES+CHART'!$D$17*FD120, IF(EZ120="BENCH",'MAXES+CHART'!$D$18*FD120, IF(EZ120="DEADLIFT",'MAXES+CHART'!$D$19*FD120,))),5),MROUND(IF(EZ120="SQUAT",'MAXES+CHART'!$D$17*FD120, IF(EZ120="BENCH",'MAXES+CHART'!$D$18*FD120, IF(EZ120="DEADLIFT",'MAXES+CHART'!$D$19*FD120,))),2.5))),"")</f>
        <v xml:space="preserve"> </v>
      </c>
      <c r="FG120" s="124"/>
      <c r="FI120" s="121"/>
      <c r="FK120" s="57" t="str">
        <f t="shared" si="534"/>
        <v/>
      </c>
      <c r="FL120" s="57" t="str">
        <f t="shared" si="535"/>
        <v/>
      </c>
      <c r="FM120" s="57" t="str">
        <f t="shared" si="536"/>
        <v/>
      </c>
      <c r="FN120" s="57" t="str">
        <f t="shared" si="537"/>
        <v/>
      </c>
      <c r="FO120" s="57" t="str">
        <f t="shared" si="538"/>
        <v/>
      </c>
      <c r="FP120" s="57" t="str">
        <f t="shared" si="539"/>
        <v/>
      </c>
      <c r="FQ120" s="39"/>
      <c r="FR120" s="58" t="str">
        <f t="shared" si="694"/>
        <v>ACC</v>
      </c>
      <c r="FS120" s="90" t="str">
        <f t="shared" si="695"/>
        <v/>
      </c>
      <c r="FT120" s="86" t="str">
        <f t="shared" si="473"/>
        <v/>
      </c>
      <c r="FU120" s="78" t="str">
        <f t="shared" si="474"/>
        <v/>
      </c>
      <c r="FV120" s="79" t="str">
        <f t="shared" si="475"/>
        <v/>
      </c>
      <c r="FW120" s="78" t="str">
        <f>IFERROR(IF(FR120="ACC"," ",IF('MAXES+CHART'!$D$16="lbs",MROUND(IF(FR120="SQUAT",'MAXES+CHART'!$D$17*FV120, IF(FR120="BENCH",'MAXES+CHART'!$D$18*FV120, IF(FR120="DEADLIFT",'MAXES+CHART'!$D$19*FV120,))),5),MROUND(IF(FR120="SQUAT",'MAXES+CHART'!$D$17*FV120, IF(FR120="BENCH",'MAXES+CHART'!$D$18*FV120, IF(FR120="DEADLIFT",'MAXES+CHART'!$D$19*FV120,))),2.5))),"")</f>
        <v xml:space="preserve"> </v>
      </c>
      <c r="FY120" s="95"/>
      <c r="GA120" s="121"/>
      <c r="GC120" s="57" t="str">
        <f t="shared" si="540"/>
        <v/>
      </c>
      <c r="GD120" s="57" t="str">
        <f t="shared" si="541"/>
        <v/>
      </c>
      <c r="GE120" s="57" t="str">
        <f t="shared" si="542"/>
        <v/>
      </c>
      <c r="GF120" s="57" t="str">
        <f t="shared" si="543"/>
        <v/>
      </c>
      <c r="GG120" s="57" t="str">
        <f t="shared" si="544"/>
        <v/>
      </c>
      <c r="GH120" s="57" t="str">
        <f t="shared" si="545"/>
        <v/>
      </c>
      <c r="GJ120" s="39"/>
      <c r="GK120" s="58" t="str">
        <f t="shared" si="696"/>
        <v>ACC</v>
      </c>
      <c r="GL120" s="90" t="str">
        <f t="shared" si="697"/>
        <v/>
      </c>
      <c r="GM120" s="86" t="str">
        <f t="shared" si="478"/>
        <v/>
      </c>
      <c r="GN120" s="78" t="str">
        <f t="shared" si="479"/>
        <v/>
      </c>
      <c r="GO120" s="79" t="str">
        <f t="shared" si="480"/>
        <v/>
      </c>
      <c r="GP120" s="78" t="str">
        <f>IFERROR(IF(GK120="ACC"," ",IF('MAXES+CHART'!$D$16="lbs",MROUND(IF(GK120="SQUAT",'MAXES+CHART'!$D$17*GO120, IF(GK120="BENCH",'MAXES+CHART'!$D$18*GO120, IF(GK120="DEADLIFT",'MAXES+CHART'!$D$19*GO120,))),5),MROUND(IF(GK120="SQUAT",'MAXES+CHART'!$D$17*GO120, IF(GK120="BENCH",'MAXES+CHART'!$D$18*GO120, IF(GK120="DEADLIFT",'MAXES+CHART'!$D$19*GO120,))),2.5))),"")</f>
        <v xml:space="preserve"> </v>
      </c>
      <c r="GR120" s="95"/>
      <c r="GT120" s="121"/>
      <c r="GV120" s="57" t="str">
        <f t="shared" si="546"/>
        <v/>
      </c>
      <c r="GW120" s="57" t="str">
        <f t="shared" si="547"/>
        <v/>
      </c>
      <c r="GX120" s="57" t="str">
        <f t="shared" si="548"/>
        <v/>
      </c>
      <c r="GY120" s="57" t="str">
        <f t="shared" si="549"/>
        <v/>
      </c>
      <c r="GZ120" s="57" t="str">
        <f t="shared" si="550"/>
        <v/>
      </c>
      <c r="HA120" s="57" t="str">
        <f t="shared" si="551"/>
        <v/>
      </c>
      <c r="HC120" s="39"/>
      <c r="HD120" s="58" t="str">
        <f t="shared" si="698"/>
        <v>ACC</v>
      </c>
      <c r="HE120" s="90" t="str">
        <f t="shared" si="699"/>
        <v/>
      </c>
      <c r="HF120" s="86" t="str">
        <f t="shared" si="483"/>
        <v/>
      </c>
      <c r="HG120" s="78" t="str">
        <f t="shared" si="484"/>
        <v/>
      </c>
      <c r="HH120" s="79" t="str">
        <f t="shared" si="485"/>
        <v/>
      </c>
      <c r="HI120" s="78" t="str">
        <f>IFERROR(IF(HD120="ACC"," ",IF('MAXES+CHART'!$D$16="lbs",MROUND(IF(HD120="SQUAT",'MAXES+CHART'!$D$17*HH120, IF(HD120="BENCH",'MAXES+CHART'!$D$18*HH120, IF(HD120="DEADLIFT",'MAXES+CHART'!$D$19*HH120,))),5),MROUND(IF(HD120="SQUAT",'MAXES+CHART'!$D$17*HH120, IF(HD120="BENCH",'MAXES+CHART'!$D$18*HH120, IF(HD120="DEADLIFT",'MAXES+CHART'!$D$19*HH120,))),2.5))),"")</f>
        <v xml:space="preserve"> </v>
      </c>
      <c r="HK120" s="95"/>
      <c r="HM120" s="121"/>
      <c r="HO120" s="57" t="str">
        <f t="shared" si="552"/>
        <v/>
      </c>
      <c r="HP120" s="57" t="str">
        <f t="shared" si="553"/>
        <v/>
      </c>
      <c r="HQ120" s="57" t="str">
        <f t="shared" si="554"/>
        <v/>
      </c>
      <c r="HR120" s="57" t="str">
        <f t="shared" si="555"/>
        <v/>
      </c>
      <c r="HS120" s="57" t="str">
        <f t="shared" si="556"/>
        <v/>
      </c>
      <c r="HT120" s="57" t="str">
        <f t="shared" si="557"/>
        <v/>
      </c>
    </row>
    <row r="121" spans="3:228" outlineLevel="1" collapsed="1">
      <c r="C121" s="39"/>
      <c r="D121" s="54"/>
      <c r="E121" s="60"/>
      <c r="F121" s="61"/>
      <c r="G121" s="61"/>
      <c r="H121" s="62"/>
      <c r="I121" s="61"/>
      <c r="K121" s="63"/>
      <c r="M121" s="63"/>
      <c r="O121" s="63"/>
      <c r="P121" s="63"/>
      <c r="Q121" s="63"/>
      <c r="R121" s="63"/>
      <c r="S121" s="63"/>
      <c r="T121" s="63"/>
      <c r="U121" s="39"/>
      <c r="V121" s="54"/>
      <c r="W121" s="60"/>
      <c r="X121" s="61"/>
      <c r="Y121" s="61"/>
      <c r="Z121" s="62"/>
      <c r="AA121" s="61"/>
      <c r="AC121" s="63"/>
      <c r="AE121" s="63"/>
      <c r="AG121" s="63"/>
      <c r="AH121" s="63"/>
      <c r="AI121" s="63"/>
      <c r="AJ121" s="63"/>
      <c r="AK121" s="63"/>
      <c r="AL121" s="63"/>
      <c r="AN121" s="39"/>
      <c r="AO121" s="54"/>
      <c r="AP121" s="60"/>
      <c r="AQ121" s="61"/>
      <c r="AR121" s="61"/>
      <c r="AS121" s="62"/>
      <c r="AT121" s="61"/>
      <c r="AV121" s="63"/>
      <c r="AX121" s="63"/>
      <c r="AZ121" s="63"/>
      <c r="BA121" s="63"/>
      <c r="BB121" s="63"/>
      <c r="BC121" s="63"/>
      <c r="BD121" s="63"/>
      <c r="BE121" s="63"/>
      <c r="BG121" s="39"/>
      <c r="BH121" s="54"/>
      <c r="BI121" s="60"/>
      <c r="BJ121" s="61"/>
      <c r="BK121" s="61"/>
      <c r="BL121" s="62"/>
      <c r="BM121" s="61"/>
      <c r="BO121" s="63"/>
      <c r="BQ121" s="63"/>
      <c r="BS121" s="63"/>
      <c r="BT121" s="63"/>
      <c r="BU121" s="63"/>
      <c r="BV121" s="63"/>
      <c r="BW121" s="63"/>
      <c r="BX121" s="63"/>
      <c r="CA121" s="39"/>
      <c r="CB121" s="54"/>
      <c r="CC121" s="60"/>
      <c r="CD121" s="61"/>
      <c r="CE121" s="61"/>
      <c r="CF121" s="62"/>
      <c r="CG121" s="61"/>
      <c r="CI121" s="63"/>
      <c r="CK121" s="63"/>
      <c r="CM121" s="63"/>
      <c r="CN121" s="63"/>
      <c r="CO121" s="63"/>
      <c r="CP121" s="63"/>
      <c r="CQ121" s="63"/>
      <c r="CR121" s="63"/>
      <c r="CS121" s="39"/>
      <c r="CT121" s="54" t="str">
        <f t="shared" si="456"/>
        <v/>
      </c>
      <c r="CU121" s="60" t="str">
        <f t="shared" si="457"/>
        <v/>
      </c>
      <c r="CV121" s="61" t="str">
        <f t="shared" si="458"/>
        <v/>
      </c>
      <c r="CW121" s="61" t="str">
        <f t="shared" si="459"/>
        <v/>
      </c>
      <c r="CX121" s="62" t="str">
        <f t="shared" si="460"/>
        <v/>
      </c>
      <c r="CY121" s="61" t="str">
        <f>IFERROR(IF(CT121="ACC"," ",IF('MAXES+CHART'!$D$16="lbs",MROUND(IF(CT121="SQUAT",'MAXES+CHART'!$D$17*CX121, IF(CT121="BENCH",'MAXES+CHART'!$D$18*CX121, IF(CT121="DEADLIFT",'MAXES+CHART'!$D$19*CX121,))),5),MROUND(IF(CT121="SQUAT",'MAXES+CHART'!$D$17*CX121, IF(CT121="BENCH",'MAXES+CHART'!$D$18*CX121, IF(CT121="DEADLIFT",'MAXES+CHART'!$D$19*CX121,))),2.5))),"")</f>
        <v/>
      </c>
      <c r="DA121" s="63"/>
      <c r="DC121" s="63"/>
      <c r="DE121" s="63"/>
      <c r="DF121" s="63"/>
      <c r="DG121" s="63"/>
      <c r="DH121" s="63"/>
      <c r="DI121" s="63"/>
      <c r="DJ121" s="63"/>
      <c r="DL121" s="39"/>
      <c r="DM121" s="54" t="str">
        <f t="shared" si="461"/>
        <v/>
      </c>
      <c r="DN121" s="60" t="str">
        <f t="shared" si="462"/>
        <v/>
      </c>
      <c r="DO121" s="61" t="str">
        <f t="shared" si="463"/>
        <v/>
      </c>
      <c r="DP121" s="61" t="str">
        <f t="shared" si="464"/>
        <v/>
      </c>
      <c r="DQ121" s="62" t="str">
        <f t="shared" si="465"/>
        <v/>
      </c>
      <c r="DR121" s="61" t="str">
        <f>IFERROR(IF(DM121="ACC"," ",IF('MAXES+CHART'!$D$16="lbs",MROUND(IF(DM121="SQUAT",'MAXES+CHART'!$D$17*DQ121, IF(DM121="BENCH",'MAXES+CHART'!$D$18*DQ121, IF(DM121="DEADLIFT",'MAXES+CHART'!$D$19*DQ121,))),5),MROUND(IF(DM121="SQUAT",'MAXES+CHART'!$D$17*DQ121, IF(DM121="BENCH",'MAXES+CHART'!$D$18*DQ121, IF(DM121="DEADLIFT",'MAXES+CHART'!$D$19*DQ121,))),2.5))),"")</f>
        <v/>
      </c>
      <c r="DT121" s="63"/>
      <c r="DV121" s="63"/>
      <c r="DX121" s="63"/>
      <c r="DY121" s="63"/>
      <c r="DZ121" s="63"/>
      <c r="EA121" s="63"/>
      <c r="EB121" s="63"/>
      <c r="EC121" s="63"/>
      <c r="EE121" s="39"/>
      <c r="EF121" s="54" t="str">
        <f t="shared" si="466"/>
        <v/>
      </c>
      <c r="EG121" s="60" t="str">
        <f t="shared" si="467"/>
        <v/>
      </c>
      <c r="EH121" s="61" t="str">
        <f t="shared" si="468"/>
        <v/>
      </c>
      <c r="EI121" s="61" t="str">
        <f t="shared" si="469"/>
        <v/>
      </c>
      <c r="EJ121" s="62" t="str">
        <f t="shared" si="470"/>
        <v/>
      </c>
      <c r="EK121" s="61" t="str">
        <f>IFERROR(IF(EF121="ACC"," ",IF('MAXES+CHART'!$D$16="lbs",MROUND(IF(EF121="SQUAT",'MAXES+CHART'!$D$17*EJ121, IF(EF121="BENCH",'MAXES+CHART'!$D$18*EJ121, IF(EF121="DEADLIFT",'MAXES+CHART'!$D$19*EJ121,))),5),MROUND(IF(EF121="SQUAT",'MAXES+CHART'!$D$17*EJ121, IF(EF121="BENCH",'MAXES+CHART'!$D$18*EJ121, IF(EF121="DEADLIFT",'MAXES+CHART'!$D$19*EJ121,))),2.5))),"")</f>
        <v/>
      </c>
      <c r="EM121" s="63"/>
      <c r="EO121" s="63"/>
      <c r="EQ121" s="63"/>
      <c r="ER121" s="63"/>
      <c r="ES121" s="63"/>
      <c r="ET121" s="63"/>
      <c r="EU121" s="63"/>
      <c r="EV121" s="63"/>
      <c r="EY121" s="39"/>
      <c r="EZ121" s="54"/>
      <c r="FA121" s="60"/>
      <c r="FB121" s="61"/>
      <c r="FC121" s="61"/>
      <c r="FD121" s="62"/>
      <c r="FE121" s="61"/>
      <c r="FG121" s="127"/>
      <c r="FI121" s="63"/>
      <c r="FK121" s="63"/>
      <c r="FL121" s="63"/>
      <c r="FM121" s="63"/>
      <c r="FN121" s="63"/>
      <c r="FO121" s="63"/>
      <c r="FP121" s="63"/>
      <c r="FQ121" s="39"/>
      <c r="FR121" s="54" t="str">
        <f t="shared" si="471"/>
        <v/>
      </c>
      <c r="FS121" s="60" t="str">
        <f t="shared" si="472"/>
        <v/>
      </c>
      <c r="FT121" s="61" t="str">
        <f t="shared" si="473"/>
        <v/>
      </c>
      <c r="FU121" s="61" t="str">
        <f t="shared" si="474"/>
        <v/>
      </c>
      <c r="FV121" s="62" t="str">
        <f t="shared" si="475"/>
        <v/>
      </c>
      <c r="FW121" s="61" t="str">
        <f>IFERROR(IF(FR121="ACC"," ",IF('MAXES+CHART'!$D$16="lbs",MROUND(IF(FR121="SQUAT",'MAXES+CHART'!$D$17*FV121, IF(FR121="BENCH",'MAXES+CHART'!$D$18*FV121, IF(FR121="DEADLIFT",'MAXES+CHART'!$D$19*FV121,))),5),MROUND(IF(FR121="SQUAT",'MAXES+CHART'!$D$17*FV121, IF(FR121="BENCH",'MAXES+CHART'!$D$18*FV121, IF(FR121="DEADLIFT",'MAXES+CHART'!$D$19*FV121,))),2.5))),"")</f>
        <v/>
      </c>
      <c r="FY121" s="63"/>
      <c r="GA121" s="63"/>
      <c r="GC121" s="63"/>
      <c r="GD121" s="63"/>
      <c r="GE121" s="63"/>
      <c r="GF121" s="63"/>
      <c r="GG121" s="63"/>
      <c r="GH121" s="63"/>
      <c r="GJ121" s="39"/>
      <c r="GK121" s="54" t="str">
        <f t="shared" si="476"/>
        <v/>
      </c>
      <c r="GL121" s="60" t="str">
        <f t="shared" si="477"/>
        <v/>
      </c>
      <c r="GM121" s="61" t="str">
        <f t="shared" si="478"/>
        <v/>
      </c>
      <c r="GN121" s="61" t="str">
        <f t="shared" si="479"/>
        <v/>
      </c>
      <c r="GO121" s="62" t="str">
        <f t="shared" si="480"/>
        <v/>
      </c>
      <c r="GP121" s="61" t="str">
        <f>IFERROR(IF(GK121="ACC"," ",IF('MAXES+CHART'!$D$16="lbs",MROUND(IF(GK121="SQUAT",'MAXES+CHART'!$D$17*GO121, IF(GK121="BENCH",'MAXES+CHART'!$D$18*GO121, IF(GK121="DEADLIFT",'MAXES+CHART'!$D$19*GO121,))),5),MROUND(IF(GK121="SQUAT",'MAXES+CHART'!$D$17*GO121, IF(GK121="BENCH",'MAXES+CHART'!$D$18*GO121, IF(GK121="DEADLIFT",'MAXES+CHART'!$D$19*GO121,))),2.5))),"")</f>
        <v/>
      </c>
      <c r="GR121" s="63"/>
      <c r="GT121" s="63"/>
      <c r="GV121" s="63"/>
      <c r="GW121" s="63"/>
      <c r="GX121" s="63"/>
      <c r="GY121" s="63"/>
      <c r="GZ121" s="63"/>
      <c r="HA121" s="63"/>
      <c r="HC121" s="39"/>
      <c r="HD121" s="54" t="str">
        <f t="shared" si="481"/>
        <v/>
      </c>
      <c r="HE121" s="60" t="str">
        <f t="shared" si="482"/>
        <v/>
      </c>
      <c r="HF121" s="61" t="str">
        <f t="shared" si="483"/>
        <v/>
      </c>
      <c r="HG121" s="61" t="str">
        <f t="shared" si="484"/>
        <v/>
      </c>
      <c r="HH121" s="62" t="str">
        <f t="shared" si="485"/>
        <v/>
      </c>
      <c r="HI121" s="61" t="str">
        <f>IFERROR(IF(HD121="ACC"," ",IF('MAXES+CHART'!$D$16="lbs",MROUND(IF(HD121="SQUAT",'MAXES+CHART'!$D$17*HH121, IF(HD121="BENCH",'MAXES+CHART'!$D$18*HH121, IF(HD121="DEADLIFT",'MAXES+CHART'!$D$19*HH121,))),5),MROUND(IF(HD121="SQUAT",'MAXES+CHART'!$D$17*HH121, IF(HD121="BENCH",'MAXES+CHART'!$D$18*HH121, IF(HD121="DEADLIFT",'MAXES+CHART'!$D$19*HH121,))),2.5))),"")</f>
        <v/>
      </c>
      <c r="HK121" s="63"/>
      <c r="HM121" s="63"/>
      <c r="HO121" s="63"/>
      <c r="HP121" s="63"/>
      <c r="HQ121" s="63"/>
      <c r="HR121" s="63"/>
      <c r="HS121" s="63"/>
      <c r="HT121" s="63"/>
    </row>
    <row r="122" spans="3:228">
      <c r="C122" s="39"/>
      <c r="D122" s="54"/>
      <c r="E122" s="60"/>
      <c r="F122" s="61"/>
      <c r="G122" s="61"/>
      <c r="H122" s="62"/>
      <c r="I122" s="61"/>
      <c r="K122" s="63"/>
      <c r="M122" s="63"/>
      <c r="O122" s="63"/>
      <c r="P122" s="63"/>
      <c r="Q122" s="63"/>
      <c r="R122" s="63"/>
      <c r="S122" s="63"/>
      <c r="T122" s="63"/>
      <c r="U122" s="39"/>
      <c r="V122" s="54"/>
      <c r="W122" s="60"/>
      <c r="X122" s="61"/>
      <c r="Y122" s="61"/>
      <c r="Z122" s="62"/>
      <c r="AA122" s="61"/>
      <c r="AC122" s="63"/>
      <c r="AE122" s="63"/>
      <c r="AG122" s="63"/>
      <c r="AH122" s="63"/>
      <c r="AI122" s="63"/>
      <c r="AJ122" s="63"/>
      <c r="AK122" s="63"/>
      <c r="AL122" s="63"/>
      <c r="AN122" s="39"/>
      <c r="AO122" s="54"/>
      <c r="AP122" s="60"/>
      <c r="AQ122" s="61"/>
      <c r="AR122" s="61"/>
      <c r="AS122" s="62"/>
      <c r="AT122" s="61"/>
      <c r="AV122" s="63"/>
      <c r="AX122" s="63"/>
      <c r="AZ122" s="63"/>
      <c r="BA122" s="63"/>
      <c r="BB122" s="63"/>
      <c r="BC122" s="63"/>
      <c r="BD122" s="63"/>
      <c r="BE122" s="63"/>
      <c r="BG122" s="39"/>
      <c r="BH122" s="54"/>
      <c r="BI122" s="60"/>
      <c r="BJ122" s="61"/>
      <c r="BK122" s="61"/>
      <c r="BL122" s="62"/>
      <c r="BM122" s="61"/>
      <c r="BO122" s="63"/>
      <c r="BQ122" s="63"/>
      <c r="BS122" s="63"/>
      <c r="BT122" s="63"/>
      <c r="BU122" s="63"/>
      <c r="BV122" s="63"/>
      <c r="BW122" s="63"/>
      <c r="BX122" s="63"/>
      <c r="CA122" s="39"/>
      <c r="CB122" s="54"/>
      <c r="CC122" s="60"/>
      <c r="CD122" s="61"/>
      <c r="CE122" s="61"/>
      <c r="CF122" s="62"/>
      <c r="CG122" s="61"/>
      <c r="CI122" s="63"/>
      <c r="CK122" s="63"/>
      <c r="CM122" s="63"/>
      <c r="CN122" s="63"/>
      <c r="CO122" s="63"/>
      <c r="CP122" s="63"/>
      <c r="CQ122" s="63"/>
      <c r="CR122" s="63"/>
      <c r="CS122" s="39"/>
      <c r="CT122" s="54" t="str">
        <f t="shared" si="456"/>
        <v/>
      </c>
      <c r="CU122" s="60" t="str">
        <f t="shared" si="457"/>
        <v/>
      </c>
      <c r="CV122" s="61" t="str">
        <f t="shared" si="458"/>
        <v/>
      </c>
      <c r="CW122" s="61" t="str">
        <f t="shared" si="459"/>
        <v/>
      </c>
      <c r="CX122" s="62" t="str">
        <f t="shared" si="460"/>
        <v/>
      </c>
      <c r="CY122" s="61" t="str">
        <f>IFERROR(IF(CT122="ACC"," ",IF('MAXES+CHART'!$D$16="lbs",MROUND(IF(CT122="SQUAT",'MAXES+CHART'!$D$17*CX122, IF(CT122="BENCH",'MAXES+CHART'!$D$18*CX122, IF(CT122="DEADLIFT",'MAXES+CHART'!$D$19*CX122,))),5),MROUND(IF(CT122="SQUAT",'MAXES+CHART'!$D$17*CX122, IF(CT122="BENCH",'MAXES+CHART'!$D$18*CX122, IF(CT122="DEADLIFT",'MAXES+CHART'!$D$19*CX122,))),2.5))),"")</f>
        <v/>
      </c>
      <c r="DA122" s="63"/>
      <c r="DC122" s="63"/>
      <c r="DE122" s="63"/>
      <c r="DF122" s="63"/>
      <c r="DG122" s="63"/>
      <c r="DH122" s="63"/>
      <c r="DI122" s="63"/>
      <c r="DJ122" s="63"/>
      <c r="DL122" s="39"/>
      <c r="DM122" s="54" t="str">
        <f t="shared" si="461"/>
        <v/>
      </c>
      <c r="DN122" s="60" t="str">
        <f t="shared" si="462"/>
        <v/>
      </c>
      <c r="DO122" s="61" t="str">
        <f t="shared" si="463"/>
        <v/>
      </c>
      <c r="DP122" s="61" t="str">
        <f t="shared" si="464"/>
        <v/>
      </c>
      <c r="DQ122" s="62" t="str">
        <f t="shared" si="465"/>
        <v/>
      </c>
      <c r="DR122" s="61" t="str">
        <f>IFERROR(IF(DM122="ACC"," ",IF('MAXES+CHART'!$D$16="lbs",MROUND(IF(DM122="SQUAT",'MAXES+CHART'!$D$17*DQ122, IF(DM122="BENCH",'MAXES+CHART'!$D$18*DQ122, IF(DM122="DEADLIFT",'MAXES+CHART'!$D$19*DQ122,))),5),MROUND(IF(DM122="SQUAT",'MAXES+CHART'!$D$17*DQ122, IF(DM122="BENCH",'MAXES+CHART'!$D$18*DQ122, IF(DM122="DEADLIFT",'MAXES+CHART'!$D$19*DQ122,))),2.5))),"")</f>
        <v/>
      </c>
      <c r="DT122" s="63"/>
      <c r="DV122" s="63"/>
      <c r="DX122" s="63"/>
      <c r="DY122" s="63"/>
      <c r="DZ122" s="63"/>
      <c r="EA122" s="63"/>
      <c r="EB122" s="63"/>
      <c r="EC122" s="63"/>
      <c r="EE122" s="39"/>
      <c r="EF122" s="54" t="str">
        <f t="shared" si="466"/>
        <v/>
      </c>
      <c r="EG122" s="60" t="str">
        <f t="shared" si="467"/>
        <v/>
      </c>
      <c r="EH122" s="61" t="str">
        <f t="shared" si="468"/>
        <v/>
      </c>
      <c r="EI122" s="61" t="str">
        <f t="shared" si="469"/>
        <v/>
      </c>
      <c r="EJ122" s="62" t="str">
        <f t="shared" si="470"/>
        <v/>
      </c>
      <c r="EK122" s="61" t="str">
        <f>IFERROR(IF(EF122="ACC"," ",IF('MAXES+CHART'!$D$16="lbs",MROUND(IF(EF122="SQUAT",'MAXES+CHART'!$D$17*EJ122, IF(EF122="BENCH",'MAXES+CHART'!$D$18*EJ122, IF(EF122="DEADLIFT",'MAXES+CHART'!$D$19*EJ122,))),5),MROUND(IF(EF122="SQUAT",'MAXES+CHART'!$D$17*EJ122, IF(EF122="BENCH",'MAXES+CHART'!$D$18*EJ122, IF(EF122="DEADLIFT",'MAXES+CHART'!$D$19*EJ122,))),2.5))),"")</f>
        <v/>
      </c>
      <c r="EM122" s="63"/>
      <c r="EO122" s="63"/>
      <c r="EQ122" s="63"/>
      <c r="ER122" s="63"/>
      <c r="ES122" s="63"/>
      <c r="ET122" s="63"/>
      <c r="EU122" s="63"/>
      <c r="EV122" s="63"/>
      <c r="EY122" s="39"/>
      <c r="EZ122" s="54"/>
      <c r="FA122" s="60"/>
      <c r="FB122" s="61"/>
      <c r="FC122" s="61"/>
      <c r="FD122" s="62"/>
      <c r="FE122" s="61"/>
      <c r="FG122" s="127"/>
      <c r="FI122" s="63"/>
      <c r="FK122" s="63"/>
      <c r="FL122" s="63"/>
      <c r="FM122" s="63"/>
      <c r="FN122" s="63"/>
      <c r="FO122" s="63"/>
      <c r="FP122" s="63"/>
      <c r="FQ122" s="39"/>
      <c r="FR122" s="54" t="str">
        <f t="shared" si="471"/>
        <v/>
      </c>
      <c r="FS122" s="60" t="str">
        <f t="shared" si="472"/>
        <v/>
      </c>
      <c r="FT122" s="61" t="str">
        <f t="shared" si="473"/>
        <v/>
      </c>
      <c r="FU122" s="61" t="str">
        <f t="shared" si="474"/>
        <v/>
      </c>
      <c r="FV122" s="62" t="str">
        <f t="shared" si="475"/>
        <v/>
      </c>
      <c r="FW122" s="61" t="str">
        <f>IFERROR(IF(FR122="ACC"," ",IF('MAXES+CHART'!$D$16="lbs",MROUND(IF(FR122="SQUAT",'MAXES+CHART'!$D$17*FV122, IF(FR122="BENCH",'MAXES+CHART'!$D$18*FV122, IF(FR122="DEADLIFT",'MAXES+CHART'!$D$19*FV122,))),5),MROUND(IF(FR122="SQUAT",'MAXES+CHART'!$D$17*FV122, IF(FR122="BENCH",'MAXES+CHART'!$D$18*FV122, IF(FR122="DEADLIFT",'MAXES+CHART'!$D$19*FV122,))),2.5))),"")</f>
        <v/>
      </c>
      <c r="FY122" s="63"/>
      <c r="GA122" s="63"/>
      <c r="GC122" s="63"/>
      <c r="GD122" s="63"/>
      <c r="GE122" s="63"/>
      <c r="GF122" s="63"/>
      <c r="GG122" s="63"/>
      <c r="GH122" s="63"/>
      <c r="GJ122" s="39"/>
      <c r="GK122" s="54" t="str">
        <f t="shared" si="476"/>
        <v/>
      </c>
      <c r="GL122" s="60" t="str">
        <f t="shared" si="477"/>
        <v/>
      </c>
      <c r="GM122" s="61" t="str">
        <f t="shared" si="478"/>
        <v/>
      </c>
      <c r="GN122" s="61" t="str">
        <f t="shared" si="479"/>
        <v/>
      </c>
      <c r="GO122" s="62" t="str">
        <f t="shared" si="480"/>
        <v/>
      </c>
      <c r="GP122" s="61" t="str">
        <f>IFERROR(IF(GK122="ACC"," ",IF('MAXES+CHART'!$D$16="lbs",MROUND(IF(GK122="SQUAT",'MAXES+CHART'!$D$17*GO122, IF(GK122="BENCH",'MAXES+CHART'!$D$18*GO122, IF(GK122="DEADLIFT",'MAXES+CHART'!$D$19*GO122,))),5),MROUND(IF(GK122="SQUAT",'MAXES+CHART'!$D$17*GO122, IF(GK122="BENCH",'MAXES+CHART'!$D$18*GO122, IF(GK122="DEADLIFT",'MAXES+CHART'!$D$19*GO122,))),2.5))),"")</f>
        <v/>
      </c>
      <c r="GR122" s="63"/>
      <c r="GT122" s="63"/>
      <c r="GV122" s="63"/>
      <c r="GW122" s="63"/>
      <c r="GX122" s="63"/>
      <c r="GY122" s="63"/>
      <c r="GZ122" s="63"/>
      <c r="HA122" s="63"/>
      <c r="HC122" s="39"/>
      <c r="HD122" s="54" t="str">
        <f t="shared" si="481"/>
        <v/>
      </c>
      <c r="HE122" s="60" t="str">
        <f t="shared" si="482"/>
        <v/>
      </c>
      <c r="HF122" s="61" t="str">
        <f t="shared" si="483"/>
        <v/>
      </c>
      <c r="HG122" s="61" t="str">
        <f t="shared" si="484"/>
        <v/>
      </c>
      <c r="HH122" s="62" t="str">
        <f t="shared" si="485"/>
        <v/>
      </c>
      <c r="HI122" s="61" t="str">
        <f>IFERROR(IF(HD122="ACC"," ",IF('MAXES+CHART'!$D$16="lbs",MROUND(IF(HD122="SQUAT",'MAXES+CHART'!$D$17*HH122, IF(HD122="BENCH",'MAXES+CHART'!$D$18*HH122, IF(HD122="DEADLIFT",'MAXES+CHART'!$D$19*HH122,))),5),MROUND(IF(HD122="SQUAT",'MAXES+CHART'!$D$17*HH122, IF(HD122="BENCH",'MAXES+CHART'!$D$18*HH122, IF(HD122="DEADLIFT",'MAXES+CHART'!$D$19*HH122,))),2.5))),"")</f>
        <v/>
      </c>
      <c r="HK122" s="63"/>
      <c r="HM122" s="63"/>
      <c r="HO122" s="63"/>
      <c r="HP122" s="63"/>
      <c r="HQ122" s="63"/>
      <c r="HR122" s="63"/>
      <c r="HS122" s="63"/>
      <c r="HT122" s="63"/>
    </row>
    <row r="123" spans="3:228">
      <c r="D123" s="47" t="s">
        <v>19</v>
      </c>
      <c r="O123" s="59"/>
      <c r="P123" s="59"/>
      <c r="Q123" s="59"/>
      <c r="R123" s="59"/>
      <c r="S123" s="59"/>
      <c r="T123" s="59"/>
      <c r="V123" s="47" t="s">
        <v>19</v>
      </c>
      <c r="AG123" s="59"/>
      <c r="AH123" s="59"/>
      <c r="AI123" s="59"/>
      <c r="AJ123" s="59"/>
      <c r="AK123" s="59"/>
      <c r="AL123" s="59"/>
      <c r="AO123" s="47" t="s">
        <v>19</v>
      </c>
      <c r="AZ123" s="59"/>
      <c r="BA123" s="59"/>
      <c r="BB123" s="59"/>
      <c r="BC123" s="59"/>
      <c r="BD123" s="59"/>
      <c r="BE123" s="59"/>
      <c r="BH123" s="47" t="s">
        <v>19</v>
      </c>
      <c r="BS123" s="59"/>
      <c r="BT123" s="59"/>
      <c r="BU123" s="59"/>
      <c r="BV123" s="59"/>
      <c r="BW123" s="59"/>
      <c r="BX123" s="59"/>
      <c r="CB123" s="47" t="s">
        <v>19</v>
      </c>
      <c r="CM123" s="59"/>
      <c r="CN123" s="59"/>
      <c r="CO123" s="59"/>
      <c r="CP123" s="59"/>
      <c r="CQ123" s="59"/>
      <c r="CR123" s="59"/>
      <c r="CT123" s="47" t="str">
        <f t="shared" si="456"/>
        <v>DAY 4</v>
      </c>
      <c r="CU123" s="45" t="str">
        <f t="shared" si="457"/>
        <v/>
      </c>
      <c r="CV123" s="41" t="str">
        <f t="shared" si="458"/>
        <v/>
      </c>
      <c r="CW123" s="41" t="str">
        <f t="shared" si="459"/>
        <v/>
      </c>
      <c r="CX123" s="41" t="str">
        <f t="shared" si="460"/>
        <v/>
      </c>
      <c r="CY123" s="41" t="str">
        <f>IFERROR(IF(CT123="ACC"," ",IF('MAXES+CHART'!$D$16="lbs",MROUND(IF(CT123="SQUAT",'MAXES+CHART'!$D$17*CX123, IF(CT123="BENCH",'MAXES+CHART'!$D$18*CX123, IF(CT123="DEADLIFT",'MAXES+CHART'!$D$19*CX123,))),5),MROUND(IF(CT123="SQUAT",'MAXES+CHART'!$D$17*CX123, IF(CT123="BENCH",'MAXES+CHART'!$D$18*CX123, IF(CT123="DEADLIFT",'MAXES+CHART'!$D$19*CX123,))),2.5))),"")</f>
        <v/>
      </c>
      <c r="DE123" s="59"/>
      <c r="DF123" s="59"/>
      <c r="DG123" s="59"/>
      <c r="DH123" s="59"/>
      <c r="DI123" s="59"/>
      <c r="DJ123" s="59"/>
      <c r="DM123" s="47" t="str">
        <f t="shared" si="461"/>
        <v>DAY 4</v>
      </c>
      <c r="DN123" s="45" t="str">
        <f t="shared" si="462"/>
        <v/>
      </c>
      <c r="DO123" s="41" t="str">
        <f t="shared" si="463"/>
        <v/>
      </c>
      <c r="DP123" s="41" t="str">
        <f t="shared" si="464"/>
        <v/>
      </c>
      <c r="DQ123" s="41" t="str">
        <f t="shared" si="465"/>
        <v/>
      </c>
      <c r="DR123" s="41" t="str">
        <f>IFERROR(IF(DM123="ACC"," ",IF('MAXES+CHART'!$D$16="lbs",MROUND(IF(DM123="SQUAT",'MAXES+CHART'!$D$17*DQ123, IF(DM123="BENCH",'MAXES+CHART'!$D$18*DQ123, IF(DM123="DEADLIFT",'MAXES+CHART'!$D$19*DQ123,))),5),MROUND(IF(DM123="SQUAT",'MAXES+CHART'!$D$17*DQ123, IF(DM123="BENCH",'MAXES+CHART'!$D$18*DQ123, IF(DM123="DEADLIFT",'MAXES+CHART'!$D$19*DQ123,))),2.5))),"")</f>
        <v/>
      </c>
      <c r="DX123" s="59"/>
      <c r="DY123" s="59"/>
      <c r="DZ123" s="59"/>
      <c r="EA123" s="59"/>
      <c r="EB123" s="59"/>
      <c r="EC123" s="59"/>
      <c r="EF123" s="47" t="str">
        <f t="shared" si="466"/>
        <v>DAY 4</v>
      </c>
      <c r="EG123" s="45" t="str">
        <f t="shared" si="467"/>
        <v/>
      </c>
      <c r="EH123" s="41" t="str">
        <f t="shared" si="468"/>
        <v/>
      </c>
      <c r="EI123" s="41" t="str">
        <f t="shared" si="469"/>
        <v/>
      </c>
      <c r="EJ123" s="41" t="str">
        <f t="shared" si="470"/>
        <v/>
      </c>
      <c r="EK123" s="41" t="str">
        <f>IFERROR(IF(EF123="ACC"," ",IF('MAXES+CHART'!$D$16="lbs",MROUND(IF(EF123="SQUAT",'MAXES+CHART'!$D$17*EJ123, IF(EF123="BENCH",'MAXES+CHART'!$D$18*EJ123, IF(EF123="DEADLIFT",'MAXES+CHART'!$D$19*EJ123,))),5),MROUND(IF(EF123="SQUAT",'MAXES+CHART'!$D$17*EJ123, IF(EF123="BENCH",'MAXES+CHART'!$D$18*EJ123, IF(EF123="DEADLIFT",'MAXES+CHART'!$D$19*EJ123,))),2.5))),"")</f>
        <v/>
      </c>
      <c r="EQ123" s="59"/>
      <c r="ER123" s="59"/>
      <c r="ES123" s="59"/>
      <c r="ET123" s="59"/>
      <c r="EU123" s="59"/>
      <c r="EV123" s="59"/>
      <c r="EZ123" s="47" t="s">
        <v>19</v>
      </c>
      <c r="FG123" s="126"/>
      <c r="FK123" s="59"/>
      <c r="FL123" s="59"/>
      <c r="FM123" s="59"/>
      <c r="FN123" s="59"/>
      <c r="FO123" s="59"/>
      <c r="FP123" s="59"/>
      <c r="FR123" s="47" t="str">
        <f t="shared" si="471"/>
        <v>DAY 4</v>
      </c>
      <c r="FS123" s="45" t="str">
        <f t="shared" si="472"/>
        <v/>
      </c>
      <c r="FT123" s="41" t="str">
        <f t="shared" si="473"/>
        <v/>
      </c>
      <c r="FU123" s="41" t="str">
        <f t="shared" si="474"/>
        <v/>
      </c>
      <c r="FV123" s="41" t="str">
        <f t="shared" si="475"/>
        <v/>
      </c>
      <c r="FW123" s="41" t="str">
        <f>IFERROR(IF(FR123="ACC"," ",IF('MAXES+CHART'!$D$16="lbs",MROUND(IF(FR123="SQUAT",'MAXES+CHART'!$D$17*FV123, IF(FR123="BENCH",'MAXES+CHART'!$D$18*FV123, IF(FR123="DEADLIFT",'MAXES+CHART'!$D$19*FV123,))),5),MROUND(IF(FR123="SQUAT",'MAXES+CHART'!$D$17*FV123, IF(FR123="BENCH",'MAXES+CHART'!$D$18*FV123, IF(FR123="DEADLIFT",'MAXES+CHART'!$D$19*FV123,))),2.5))),"")</f>
        <v/>
      </c>
      <c r="GC123" s="59"/>
      <c r="GD123" s="59"/>
      <c r="GE123" s="59"/>
      <c r="GF123" s="59"/>
      <c r="GG123" s="59"/>
      <c r="GH123" s="59"/>
      <c r="GK123" s="47" t="str">
        <f t="shared" si="476"/>
        <v>DAY 4</v>
      </c>
      <c r="GL123" s="45" t="str">
        <f t="shared" si="477"/>
        <v/>
      </c>
      <c r="GM123" s="41" t="str">
        <f t="shared" si="478"/>
        <v/>
      </c>
      <c r="GN123" s="41" t="str">
        <f t="shared" si="479"/>
        <v/>
      </c>
      <c r="GO123" s="41" t="str">
        <f t="shared" si="480"/>
        <v/>
      </c>
      <c r="GP123" s="41" t="str">
        <f>IFERROR(IF(GK123="ACC"," ",IF('MAXES+CHART'!$D$16="lbs",MROUND(IF(GK123="SQUAT",'MAXES+CHART'!$D$17*GO123, IF(GK123="BENCH",'MAXES+CHART'!$D$18*GO123, IF(GK123="DEADLIFT",'MAXES+CHART'!$D$19*GO123,))),5),MROUND(IF(GK123="SQUAT",'MAXES+CHART'!$D$17*GO123, IF(GK123="BENCH",'MAXES+CHART'!$D$18*GO123, IF(GK123="DEADLIFT",'MAXES+CHART'!$D$19*GO123,))),2.5))),"")</f>
        <v/>
      </c>
      <c r="GV123" s="59"/>
      <c r="GW123" s="59"/>
      <c r="GX123" s="59"/>
      <c r="GY123" s="59"/>
      <c r="GZ123" s="59"/>
      <c r="HA123" s="59"/>
      <c r="HD123" s="47" t="str">
        <f t="shared" si="481"/>
        <v>DAY 4</v>
      </c>
      <c r="HE123" s="45" t="str">
        <f t="shared" si="482"/>
        <v/>
      </c>
      <c r="HF123" s="41" t="str">
        <f t="shared" si="483"/>
        <v/>
      </c>
      <c r="HG123" s="41" t="str">
        <f t="shared" si="484"/>
        <v/>
      </c>
      <c r="HH123" s="41" t="str">
        <f t="shared" si="485"/>
        <v/>
      </c>
      <c r="HI123" s="41" t="str">
        <f>IFERROR(IF(HD123="ACC"," ",IF('MAXES+CHART'!$D$16="lbs",MROUND(IF(HD123="SQUAT",'MAXES+CHART'!$D$17*HH123, IF(HD123="BENCH",'MAXES+CHART'!$D$18*HH123, IF(HD123="DEADLIFT",'MAXES+CHART'!$D$19*HH123,))),5),MROUND(IF(HD123="SQUAT",'MAXES+CHART'!$D$17*HH123, IF(HD123="BENCH",'MAXES+CHART'!$D$18*HH123, IF(HD123="DEADLIFT",'MAXES+CHART'!$D$19*HH123,))),2.5))),"")</f>
        <v/>
      </c>
      <c r="HO123" s="59"/>
      <c r="HP123" s="59"/>
      <c r="HQ123" s="59"/>
      <c r="HR123" s="59"/>
      <c r="HS123" s="59"/>
      <c r="HT123" s="59"/>
    </row>
    <row r="124" spans="3:228" outlineLevel="1">
      <c r="C124" s="39" t="s">
        <v>71</v>
      </c>
      <c r="D124" s="54" t="s">
        <v>2</v>
      </c>
      <c r="E124" s="89" t="s">
        <v>0</v>
      </c>
      <c r="F124" s="85">
        <v>3</v>
      </c>
      <c r="G124" s="76">
        <v>4</v>
      </c>
      <c r="H124" s="77">
        <v>0.76</v>
      </c>
      <c r="I124" s="76">
        <f>IF(D124="ACC"," ",IF('MAXES+CHART'!$D$16="lbs",MROUND(IF(D124="SQUAT",'MAXES+CHART'!$D$17*H124,IF(D124="BENCH",'MAXES+CHART'!$D$18*H124,IF(D124="DEADLIFT",'MAXES+CHART'!$D$19*H124,))),5),IF('MAXES+CHART'!$D$16="kgs",MROUND(IF(D124="SQUAT",'MAXES+CHART'!$D$17*H124,IF(D124="BENCH",'MAXES+CHART'!$D$18*H124,IF(D124="DEADLIFT",'MAXES+CHART'!$D$19*H124,))),2.5))))</f>
        <v>75</v>
      </c>
      <c r="J124" s="55"/>
      <c r="K124" s="95"/>
      <c r="M124" s="200"/>
      <c r="O124" s="57" t="str">
        <f t="shared" ref="O124:O153" si="703">IF(D124="SQUAT",F124*G124, "")</f>
        <v/>
      </c>
      <c r="P124" s="57" t="str">
        <f t="shared" ref="P124:P153" si="704">IF(D124="SQUAT",I124*O124,"")</f>
        <v/>
      </c>
      <c r="Q124" s="57">
        <f t="shared" ref="Q124:Q153" si="705">IF(D124="BENCH",F124*G124, "")</f>
        <v>12</v>
      </c>
      <c r="R124" s="57">
        <f t="shared" ref="R124:R153" si="706">IF(D124="BENCH",I124*Q124,"")</f>
        <v>900</v>
      </c>
      <c r="S124" s="57" t="str">
        <f t="shared" ref="S124:S153" si="707">IF(D124="DEADLIFT",F124*G124, "")</f>
        <v/>
      </c>
      <c r="T124" s="57" t="str">
        <f t="shared" ref="T124:T153" si="708">IF(D124="DEADLIFT",I124*S124,"")</f>
        <v/>
      </c>
      <c r="U124" s="39" t="str">
        <f>IF(ISBLANK($C124),"",$C124)</f>
        <v>BN 3</v>
      </c>
      <c r="V124" s="54" t="str">
        <f>IF(ISBLANK($D124),"",$D124)</f>
        <v>BENCH</v>
      </c>
      <c r="W124" s="89" t="str">
        <f>IF(ISBLANK($E124),"",$E124)</f>
        <v>Bench Press</v>
      </c>
      <c r="X124" s="85">
        <v>4</v>
      </c>
      <c r="Y124" s="76">
        <f>IF(ISBLANK($G124),"",$G124)</f>
        <v>4</v>
      </c>
      <c r="Z124" s="77">
        <v>0.78</v>
      </c>
      <c r="AA124" s="76">
        <f>IFERROR(IF(V124="ACC"," ",IF('MAXES+CHART'!$D$16="lbs",MROUND(IF(V124="SQUAT",'MAXES+CHART'!$D$17*Z124, IF(V124="BENCH",'MAXES+CHART'!$D$18*Z124, IF(V124="DEADLIFT",'MAXES+CHART'!$D$19*Z124,))),5),MROUND(IF(V124="SQUAT",'MAXES+CHART'!$D$17*Z124, IF(V124="BENCH",'MAXES+CHART'!$D$18*Z124, IF(V124="DEADLIFT",'MAXES+CHART'!$D$19*Z124,))),2.5))),"")</f>
        <v>77.5</v>
      </c>
      <c r="AB124" s="55"/>
      <c r="AC124" s="95"/>
      <c r="AE124" s="200"/>
      <c r="AG124" s="57" t="str">
        <f t="shared" si="492"/>
        <v/>
      </c>
      <c r="AH124" s="57" t="str">
        <f t="shared" si="493"/>
        <v/>
      </c>
      <c r="AI124" s="57">
        <f t="shared" si="494"/>
        <v>16</v>
      </c>
      <c r="AJ124" s="57">
        <f t="shared" si="495"/>
        <v>1240</v>
      </c>
      <c r="AK124" s="57" t="str">
        <f t="shared" si="496"/>
        <v/>
      </c>
      <c r="AL124" s="57" t="str">
        <f t="shared" si="497"/>
        <v/>
      </c>
      <c r="AN124" s="39" t="str">
        <f>IF(ISBLANK($C124),"",$C124)</f>
        <v>BN 3</v>
      </c>
      <c r="AO124" s="54" t="str">
        <f>IF(ISBLANK($D124),"",$D124)</f>
        <v>BENCH</v>
      </c>
      <c r="AP124" s="89" t="str">
        <f>IF(ISBLANK($E124),"",$E124)</f>
        <v>Bench Press</v>
      </c>
      <c r="AQ124" s="85">
        <v>4</v>
      </c>
      <c r="AR124" s="76">
        <f>IF(ISBLANK($G124),"",$G124)</f>
        <v>4</v>
      </c>
      <c r="AS124" s="77">
        <v>0.81</v>
      </c>
      <c r="AT124" s="76">
        <f>IFERROR(IF(AO124="ACC"," ",IF('MAXES+CHART'!$D$16="lbs",MROUND(IF(AO124="SQUAT",'MAXES+CHART'!$D$17*AS124, IF(AO124="BENCH",'MAXES+CHART'!$D$18*AS124, IF(AO124="DEADLIFT",'MAXES+CHART'!$D$19*AS124,))),5),MROUND(IF(AO124="SQUAT",'MAXES+CHART'!$D$17*AS124, IF(AO124="BENCH",'MAXES+CHART'!$D$18*AS124, IF(AO124="DEADLIFT",'MAXES+CHART'!$D$19*AS124,))),2.5))),"")</f>
        <v>80</v>
      </c>
      <c r="AU124" s="55"/>
      <c r="AV124" s="95"/>
      <c r="AX124" s="200"/>
      <c r="AZ124" s="57" t="str">
        <f t="shared" ref="AZ124:AZ153" si="709">IFERROR(IF(AO124="SQUAT",AQ124*AR124,""),"")</f>
        <v/>
      </c>
      <c r="BA124" s="57" t="str">
        <f t="shared" ref="BA124:BA153" si="710">IFERROR(IF(AO124="SQUAT",AT124*AZ124,""),"")</f>
        <v/>
      </c>
      <c r="BB124" s="57">
        <f t="shared" ref="BB124:BB153" si="711">IFERROR(IF(AO124="BENCH",AQ124*AR124, ""),"")</f>
        <v>16</v>
      </c>
      <c r="BC124" s="57">
        <f t="shared" ref="BC124:BC153" si="712">IFERROR(IF(AO124="BENCH",AT124*BB124,""),"")</f>
        <v>1280</v>
      </c>
      <c r="BD124" s="57" t="str">
        <f t="shared" ref="BD124:BD153" si="713">IFERROR(IF(AO124="DEADLIFT",AQ124*AR124, ""),"")</f>
        <v/>
      </c>
      <c r="BE124" s="57" t="str">
        <f t="shared" ref="BE124:BE153" si="714">IFERROR(IF(AO124="DEADLIFT",AT124*BD124,""),"")</f>
        <v/>
      </c>
      <c r="BG124" s="39" t="str">
        <f>IF(ISBLANK($C124),"",$C124)</f>
        <v>BN 3</v>
      </c>
      <c r="BH124" s="54" t="str">
        <f>IF(ISBLANK($D124),"",$D124)</f>
        <v>BENCH</v>
      </c>
      <c r="BI124" s="89" t="str">
        <f>IF(ISBLANK($E124),"",$E124)</f>
        <v>Bench Press</v>
      </c>
      <c r="BJ124" s="85">
        <v>4</v>
      </c>
      <c r="BK124" s="76">
        <f>IF(ISBLANK($G124),"",$G124)</f>
        <v>4</v>
      </c>
      <c r="BL124" s="77">
        <v>0.83</v>
      </c>
      <c r="BM124" s="76">
        <f>IFERROR(IF(BH124="ACC"," ",IF('MAXES+CHART'!$D$16="lbs",MROUND(IF(BH124="SQUAT",'MAXES+CHART'!$D$17*BL124, IF(BH124="BENCH",'MAXES+CHART'!$D$18*BL124, IF(BH124="DEADLIFT",'MAXES+CHART'!$D$19*BL124,))),5),MROUND(IF(BH124="SQUAT",'MAXES+CHART'!$D$17*BL124, IF(BH124="BENCH",'MAXES+CHART'!$D$18*BL124, IF(BH124="DEADLIFT",'MAXES+CHART'!$D$19*BL124,))),2.5))),"")</f>
        <v>82.5</v>
      </c>
      <c r="BN124" s="55"/>
      <c r="BO124" s="95"/>
      <c r="BQ124" s="200"/>
      <c r="BS124" s="57" t="str">
        <f t="shared" ref="BS124:BS153" si="715">IFERROR(IF(BH124="SQUAT",BJ124*BK124,""),"")</f>
        <v/>
      </c>
      <c r="BT124" s="57" t="str">
        <f t="shared" ref="BT124:BT153" si="716">IFERROR(IF(BH124="SQUAT",BM124*BS124,""),"")</f>
        <v/>
      </c>
      <c r="BU124" s="57">
        <f t="shared" ref="BU124:BU153" si="717">IFERROR(IF(BH124="BENCH",BJ124*BK124, ""),"")</f>
        <v>16</v>
      </c>
      <c r="BV124" s="57">
        <f t="shared" ref="BV124:BV153" si="718">IFERROR(IF(BH124="BENCH",BM124*BU124,""),"")</f>
        <v>1320</v>
      </c>
      <c r="BW124" s="57" t="str">
        <f t="shared" ref="BW124:BW153" si="719">IFERROR(IF(BH124="DEADLIFT",BJ124*BK124, ""),"")</f>
        <v/>
      </c>
      <c r="BX124" s="57" t="str">
        <f t="shared" ref="BX124:BX153" si="720">IFERROR(IF(BH124="DEADLIFT",BM124*BW124,""),"")</f>
        <v/>
      </c>
      <c r="CA124" s="39" t="str">
        <f>IF(ISBLANK($C124),"",$C124)</f>
        <v>BN 3</v>
      </c>
      <c r="CB124" s="54" t="str">
        <f>IF(ISBLANK($D124),"",$D124)</f>
        <v>BENCH</v>
      </c>
      <c r="CC124" s="89" t="str">
        <f>IF(ISBLANK($E124),"",$E124)</f>
        <v>Bench Press</v>
      </c>
      <c r="CD124" s="85">
        <v>4</v>
      </c>
      <c r="CE124" s="76">
        <f>IF(ISBLANK($G124),"",$G124)</f>
        <v>4</v>
      </c>
      <c r="CF124" s="77">
        <v>0.84</v>
      </c>
      <c r="CG124" s="76">
        <f>IFERROR(IF(CB124="ACC"," ",IF('MAXES+CHART'!$D$16="lbs",MROUND(IF(CB124="SQUAT",'MAXES+CHART'!$D$17*CF124, IF(CB124="BENCH",'MAXES+CHART'!$D$18*CF124, IF(CB124="DEADLIFT",'MAXES+CHART'!$D$19*CF124,))),5),MROUND(IF(CB124="SQUAT",'MAXES+CHART'!$D$17*CF124, IF(CB124="BENCH",'MAXES+CHART'!$D$18*CF124, IF(CB124="DEADLIFT",'MAXES+CHART'!$D$19*CF124,))),2.5))),"")</f>
        <v>85</v>
      </c>
      <c r="CH124" s="55"/>
      <c r="CI124" s="95"/>
      <c r="CK124" s="200"/>
      <c r="CM124" s="57" t="str">
        <f t="shared" ref="CM124:CM153" si="721">IFERROR(IF(CB124="SQUAT",CD124*CE124,""),"")</f>
        <v/>
      </c>
      <c r="CN124" s="57" t="str">
        <f t="shared" ref="CN124:CN153" si="722">IFERROR(IF(CB124="SQUAT",CG124*CM124,""),"")</f>
        <v/>
      </c>
      <c r="CO124" s="57">
        <f t="shared" ref="CO124:CO153" si="723">IFERROR(IF(CB124="BENCH",CD124*CE124, ""),"")</f>
        <v>16</v>
      </c>
      <c r="CP124" s="57">
        <f t="shared" ref="CP124:CP153" si="724">IFERROR(IF(CB124="BENCH",CG124*CO124,""),"")</f>
        <v>1360</v>
      </c>
      <c r="CQ124" s="57" t="str">
        <f t="shared" ref="CQ124:CQ153" si="725">IFERROR(IF(CB124="DEADLIFT",CD124*CE124, ""),"")</f>
        <v/>
      </c>
      <c r="CR124" s="57" t="str">
        <f t="shared" ref="CR124:CR153" si="726">IFERROR(IF(CB124="DEADLIFT",CG124*CQ124,""),"")</f>
        <v/>
      </c>
      <c r="CS124" s="39" t="str">
        <f>IF(ISBLANK($C124),"",$C124)</f>
        <v>BN 3</v>
      </c>
      <c r="CT124" s="54" t="str">
        <f t="shared" si="456"/>
        <v>BENCH</v>
      </c>
      <c r="CU124" s="89" t="str">
        <f t="shared" si="457"/>
        <v>Bench Press</v>
      </c>
      <c r="CV124" s="85">
        <v>5</v>
      </c>
      <c r="CW124" s="76">
        <v>3</v>
      </c>
      <c r="CX124" s="77">
        <v>0.87</v>
      </c>
      <c r="CY124" s="76">
        <f>IFERROR(IF(CT124="ACC"," ",IF('MAXES+CHART'!$D$16="lbs",MROUND(IF(CT124="SQUAT",'MAXES+CHART'!$D$17*CX124, IF(CT124="BENCH",'MAXES+CHART'!$D$18*CX124, IF(CT124="DEADLIFT",'MAXES+CHART'!$D$19*CX124,))),5),MROUND(IF(CT124="SQUAT",'MAXES+CHART'!$D$17*CX124, IF(CT124="BENCH",'MAXES+CHART'!$D$18*CX124, IF(CT124="DEADLIFT",'MAXES+CHART'!$D$19*CX124,))),2.5))),"")</f>
        <v>87.5</v>
      </c>
      <c r="CZ124" s="55"/>
      <c r="DA124" s="95"/>
      <c r="DC124" s="200"/>
      <c r="DE124" s="57" t="str">
        <f t="shared" ref="DE124:DE153" si="727">IFERROR(IF(CT124="SQUAT",CV124*CW124,""),"")</f>
        <v/>
      </c>
      <c r="DF124" s="57" t="str">
        <f t="shared" ref="DF124:DF153" si="728">IFERROR(IF(CT124="SQUAT",CY124*DE124,""),"")</f>
        <v/>
      </c>
      <c r="DG124" s="57">
        <f t="shared" ref="DG124:DG153" si="729">IFERROR(IF(CT124="BENCH",CV124*CW124, ""),"")</f>
        <v>15</v>
      </c>
      <c r="DH124" s="57">
        <f t="shared" ref="DH124:DH153" si="730">IFERROR(IF(CT124="BENCH",CY124*DG124,""),"")</f>
        <v>1312.5</v>
      </c>
      <c r="DI124" s="57" t="str">
        <f t="shared" ref="DI124:DI153" si="731">IFERROR(IF(CT124="DEADLIFT",CV124*CW124, ""),"")</f>
        <v/>
      </c>
      <c r="DJ124" s="57" t="str">
        <f t="shared" ref="DJ124:DJ153" si="732">IFERROR(IF(CT124="DEADLIFT",CY124*DI124,""),"")</f>
        <v/>
      </c>
      <c r="DL124" s="39" t="str">
        <f>IF(ISBLANK($C124),"",$C124)</f>
        <v>BN 3</v>
      </c>
      <c r="DM124" s="54" t="str">
        <f t="shared" si="461"/>
        <v>BENCH</v>
      </c>
      <c r="DN124" s="89" t="str">
        <f t="shared" si="462"/>
        <v>Bench Press</v>
      </c>
      <c r="DO124" s="85">
        <f t="shared" si="463"/>
        <v>4</v>
      </c>
      <c r="DP124" s="76">
        <v>2</v>
      </c>
      <c r="DQ124" s="77">
        <v>0.9</v>
      </c>
      <c r="DR124" s="76">
        <f>IFERROR(IF(DM124="ACC"," ",IF('MAXES+CHART'!$D$16="lbs",MROUND(IF(DM124="SQUAT",'MAXES+CHART'!$D$17*DQ124, IF(DM124="BENCH",'MAXES+CHART'!$D$18*DQ124, IF(DM124="DEADLIFT",'MAXES+CHART'!$D$19*DQ124,))),5),MROUND(IF(DM124="SQUAT",'MAXES+CHART'!$D$17*DQ124, IF(DM124="BENCH",'MAXES+CHART'!$D$18*DQ124, IF(DM124="DEADLIFT",'MAXES+CHART'!$D$19*DQ124,))),2.5))),"")</f>
        <v>90</v>
      </c>
      <c r="DS124" s="55"/>
      <c r="DT124" s="95"/>
      <c r="DV124" s="200"/>
      <c r="DX124" s="57" t="str">
        <f t="shared" ref="DX124:DX153" si="733">IFERROR(IF(DM124="SQUAT",DO124*DP124,""),"")</f>
        <v/>
      </c>
      <c r="DY124" s="57" t="str">
        <f t="shared" ref="DY124:DY153" si="734">IFERROR(IF(DM124="SQUAT",DR124*DX124,""),"")</f>
        <v/>
      </c>
      <c r="DZ124" s="57">
        <f t="shared" ref="DZ124:DZ153" si="735">IFERROR(IF(DM124="BENCH",DO124*DP124, ""),"")</f>
        <v>8</v>
      </c>
      <c r="EA124" s="57">
        <f t="shared" ref="EA124:EA153" si="736">IFERROR(IF(DM124="BENCH",DR124*DZ124,""),"")</f>
        <v>720</v>
      </c>
      <c r="EB124" s="57" t="str">
        <f t="shared" ref="EB124:EB153" si="737">IFERROR(IF(DM124="DEADLIFT",DO124*DP124, ""),"")</f>
        <v/>
      </c>
      <c r="EC124" s="57" t="str">
        <f t="shared" ref="EC124:EC153" si="738">IFERROR(IF(DM124="DEADLIFT",DR124*EB124,""),"")</f>
        <v/>
      </c>
      <c r="EE124" s="39" t="str">
        <f>IF(ISBLANK($C124),"",$C124)</f>
        <v>BN 3</v>
      </c>
      <c r="EF124" s="54" t="str">
        <f t="shared" si="466"/>
        <v>BENCH</v>
      </c>
      <c r="EG124" s="89" t="str">
        <f t="shared" si="467"/>
        <v>Bench Press</v>
      </c>
      <c r="EH124" s="85">
        <v>1</v>
      </c>
      <c r="EI124" s="76">
        <v>1</v>
      </c>
      <c r="EJ124" s="77">
        <v>0.93</v>
      </c>
      <c r="EK124" s="76">
        <f>IFERROR(IF(EF124="ACC"," ",IF('MAXES+CHART'!$D$16="lbs",MROUND(IF(EF124="SQUAT",'MAXES+CHART'!$D$17*EJ124, IF(EF124="BENCH",'MAXES+CHART'!$D$18*EJ124, IF(EF124="DEADLIFT",'MAXES+CHART'!$D$19*EJ124,))),5),MROUND(IF(EF124="SQUAT",'MAXES+CHART'!$D$17*EJ124, IF(EF124="BENCH",'MAXES+CHART'!$D$18*EJ124, IF(EF124="DEADLIFT",'MAXES+CHART'!$D$19*EJ124,))),2.5))),"")</f>
        <v>92.5</v>
      </c>
      <c r="EL124" s="55"/>
      <c r="EM124" s="95"/>
      <c r="EO124" s="200"/>
      <c r="EQ124" s="57" t="str">
        <f t="shared" ref="EQ124:EQ153" si="739">IFERROR(IF(EF124="SQUAT",EH124*EI124,""),"")</f>
        <v/>
      </c>
      <c r="ER124" s="57" t="str">
        <f t="shared" ref="ER124:ER153" si="740">IFERROR(IF(EF124="SQUAT",EK124*EQ124,""),"")</f>
        <v/>
      </c>
      <c r="ES124" s="57">
        <f t="shared" ref="ES124:ES153" si="741">IFERROR(IF(EF124="BENCH",EH124*EI124, ""),"")</f>
        <v>1</v>
      </c>
      <c r="ET124" s="57">
        <f t="shared" ref="ET124:ET153" si="742">IFERROR(IF(EF124="BENCH",EK124*ES124,""),"")</f>
        <v>92.5</v>
      </c>
      <c r="EU124" s="57" t="str">
        <f t="shared" ref="EU124:EU153" si="743">IFERROR(IF(EF124="DEADLIFT",EH124*EI124, ""),"")</f>
        <v/>
      </c>
      <c r="EV124" s="57" t="str">
        <f t="shared" ref="EV124:EV153" si="744">IFERROR(IF(EF124="DEADLIFT",EK124*EU124,""),"")</f>
        <v/>
      </c>
      <c r="EY124" s="39" t="str">
        <f>IF(ISBLANK($C124),"",$C124)</f>
        <v>BN 3</v>
      </c>
      <c r="EZ124" s="54" t="s">
        <v>13</v>
      </c>
      <c r="FA124" s="89" t="s">
        <v>76</v>
      </c>
      <c r="FB124" s="85" t="s">
        <v>87</v>
      </c>
      <c r="FC124" s="76"/>
      <c r="FD124" s="77"/>
      <c r="FE124" s="76">
        <f>IFERROR(IF(EZ124="ACC"," ",IF('MAXES+CHART'!$D$16="lbs",MROUND(IF(EZ124="SQUAT",'MAXES+CHART'!$D$17*FD124, IF(EZ124="BENCH",'MAXES+CHART'!$D$18*FD124, IF(EZ124="DEADLIFT",'MAXES+CHART'!$D$19*FD124,))),5),MROUND(IF(EZ124="SQUAT",'MAXES+CHART'!$D$17*FD124, IF(EZ124="BENCH",'MAXES+CHART'!$D$18*FD124, IF(EZ124="DEADLIFT",'MAXES+CHART'!$D$19*FD124,))),2.5))),"")</f>
        <v>0</v>
      </c>
      <c r="FF124" s="55"/>
      <c r="FG124" s="124"/>
      <c r="FI124" s="206"/>
      <c r="FK124" s="57" t="str">
        <f t="shared" ref="FK124:FK153" si="745">IFERROR(IF(EZ124="SQUAT",FB124*FC124,""),"")</f>
        <v/>
      </c>
      <c r="FL124" s="57" t="str">
        <f t="shared" ref="FL124:FL153" si="746">IFERROR(IF(EZ124="SQUAT",FE124*FK124,""),"")</f>
        <v/>
      </c>
      <c r="FM124" s="57" t="str">
        <f t="shared" ref="FM124:FM153" si="747">IFERROR(IF(EZ124="BENCH",FB124*FC124, ""),"")</f>
        <v/>
      </c>
      <c r="FN124" s="57" t="str">
        <f t="shared" ref="FN124:FN153" si="748">IFERROR(IF(EZ124="BENCH",FE124*FM124,""),"")</f>
        <v/>
      </c>
      <c r="FO124" s="57" t="str">
        <f t="shared" ref="FO124:FO153" si="749">IFERROR(IF(EZ124="DEADLIFT",FB124*FC124, ""),"")</f>
        <v/>
      </c>
      <c r="FP124" s="57" t="str">
        <f t="shared" ref="FP124:FP153" si="750">IFERROR(IF(EZ124="DEADLIFT",FE124*FO124,""),"")</f>
        <v/>
      </c>
      <c r="FQ124" s="39" t="str">
        <f>IF(ISBLANK($C124),"",$C124)</f>
        <v>BN 3</v>
      </c>
      <c r="FR124" s="54" t="str">
        <f t="shared" si="471"/>
        <v>DEADLIFT</v>
      </c>
      <c r="FS124" s="89" t="str">
        <f t="shared" si="472"/>
        <v>Deadlift</v>
      </c>
      <c r="FT124" s="85" t="str">
        <f t="shared" si="473"/>
        <v>1-3RM</v>
      </c>
      <c r="FU124" s="76" t="str">
        <f t="shared" si="474"/>
        <v/>
      </c>
      <c r="FV124" s="77" t="str">
        <f t="shared" si="475"/>
        <v/>
      </c>
      <c r="FW124" s="76" t="str">
        <f>IFERROR(IF(FR124="ACC"," ",IF('MAXES+CHART'!$D$16="lbs",MROUND(IF(FR124="SQUAT",'MAXES+CHART'!$D$17*FV124, IF(FR124="BENCH",'MAXES+CHART'!$D$18*FV124, IF(FR124="DEADLIFT",'MAXES+CHART'!$D$19*FV124,))),5),MROUND(IF(FR124="SQUAT",'MAXES+CHART'!$D$17*FV124, IF(FR124="BENCH",'MAXES+CHART'!$D$18*FV124, IF(FR124="DEADLIFT",'MAXES+CHART'!$D$19*FV124,))),2.5))),"")</f>
        <v/>
      </c>
      <c r="FX124" s="55"/>
      <c r="FY124" s="95"/>
      <c r="GA124" s="200"/>
      <c r="GC124" s="57" t="str">
        <f t="shared" ref="GC124:GC153" si="751">IFERROR(IF(FR124="SQUAT",FT124*FU124,""),"")</f>
        <v/>
      </c>
      <c r="GD124" s="57" t="str">
        <f t="shared" ref="GD124:GD153" si="752">IFERROR(IF(FR124="SQUAT",FW124*GC124,""),"")</f>
        <v/>
      </c>
      <c r="GE124" s="57" t="str">
        <f t="shared" ref="GE124:GE153" si="753">IFERROR(IF(FR124="BENCH",FT124*FU124, ""),"")</f>
        <v/>
      </c>
      <c r="GF124" s="57" t="str">
        <f t="shared" ref="GF124:GF153" si="754">IFERROR(IF(FR124="BENCH",FW124*GE124,""),"")</f>
        <v/>
      </c>
      <c r="GG124" s="57" t="str">
        <f t="shared" ref="GG124:GG153" si="755">IFERROR(IF(FR124="DEADLIFT",FT124*FU124, ""),"")</f>
        <v/>
      </c>
      <c r="GH124" s="57" t="str">
        <f t="shared" ref="GH124:GH153" si="756">IFERROR(IF(FR124="DEADLIFT",FW124*GG124,""),"")</f>
        <v/>
      </c>
      <c r="GJ124" s="39" t="str">
        <f>IF(ISBLANK($C124),"",$C124)</f>
        <v>BN 3</v>
      </c>
      <c r="GK124" s="54" t="str">
        <f t="shared" si="476"/>
        <v>DEADLIFT</v>
      </c>
      <c r="GL124" s="89" t="str">
        <f t="shared" si="477"/>
        <v>Deadlift</v>
      </c>
      <c r="GM124" s="85" t="str">
        <f t="shared" si="478"/>
        <v>1-3RM</v>
      </c>
      <c r="GN124" s="76" t="str">
        <f t="shared" si="479"/>
        <v/>
      </c>
      <c r="GO124" s="77" t="str">
        <f t="shared" si="480"/>
        <v/>
      </c>
      <c r="GP124" s="76" t="str">
        <f>IFERROR(IF(GK124="ACC"," ",IF('MAXES+CHART'!$D$16="lbs",MROUND(IF(GK124="SQUAT",'MAXES+CHART'!$D$17*GO124, IF(GK124="BENCH",'MAXES+CHART'!$D$18*GO124, IF(GK124="DEADLIFT",'MAXES+CHART'!$D$19*GO124,))),5),MROUND(IF(GK124="SQUAT",'MAXES+CHART'!$D$17*GO124, IF(GK124="BENCH",'MAXES+CHART'!$D$18*GO124, IF(GK124="DEADLIFT",'MAXES+CHART'!$D$19*GO124,))),2.5))),"")</f>
        <v/>
      </c>
      <c r="GQ124" s="55"/>
      <c r="GR124" s="95"/>
      <c r="GT124" s="200"/>
      <c r="GV124" s="57" t="str">
        <f t="shared" ref="GV124:GV153" si="757">IFERROR(IF(GK124="SQUAT",GM124*GN124,""),"")</f>
        <v/>
      </c>
      <c r="GW124" s="57" t="str">
        <f t="shared" ref="GW124:GW153" si="758">IFERROR(IF(GK124="SQUAT",GP124*GV124,""),"")</f>
        <v/>
      </c>
      <c r="GX124" s="57" t="str">
        <f t="shared" ref="GX124:GX153" si="759">IFERROR(IF(GK124="BENCH",GM124*GN124, ""),"")</f>
        <v/>
      </c>
      <c r="GY124" s="57" t="str">
        <f t="shared" ref="GY124:GY153" si="760">IFERROR(IF(GK124="BENCH",GP124*GX124,""),"")</f>
        <v/>
      </c>
      <c r="GZ124" s="57" t="str">
        <f t="shared" ref="GZ124:GZ153" si="761">IFERROR(IF(GK124="DEADLIFT",GM124*GN124, ""),"")</f>
        <v/>
      </c>
      <c r="HA124" s="57" t="str">
        <f t="shared" ref="HA124:HA153" si="762">IFERROR(IF(GK124="DEADLIFT",GP124*GZ124,""),"")</f>
        <v/>
      </c>
      <c r="HC124" s="39" t="str">
        <f>IF(ISBLANK($C124),"",$C124)</f>
        <v>BN 3</v>
      </c>
      <c r="HD124" s="54" t="str">
        <f t="shared" si="481"/>
        <v>DEADLIFT</v>
      </c>
      <c r="HE124" s="89" t="str">
        <f t="shared" si="482"/>
        <v>Deadlift</v>
      </c>
      <c r="HF124" s="85" t="str">
        <f t="shared" si="483"/>
        <v>1-3RM</v>
      </c>
      <c r="HG124" s="76" t="str">
        <f t="shared" si="484"/>
        <v/>
      </c>
      <c r="HH124" s="77" t="str">
        <f t="shared" si="485"/>
        <v/>
      </c>
      <c r="HI124" s="76" t="str">
        <f>IFERROR(IF(HD124="ACC"," ",IF('MAXES+CHART'!$D$16="lbs",MROUND(IF(HD124="SQUAT",'MAXES+CHART'!$D$17*HH124, IF(HD124="BENCH",'MAXES+CHART'!$D$18*HH124, IF(HD124="DEADLIFT",'MAXES+CHART'!$D$19*HH124,))),5),MROUND(IF(HD124="SQUAT",'MAXES+CHART'!$D$17*HH124, IF(HD124="BENCH",'MAXES+CHART'!$D$18*HH124, IF(HD124="DEADLIFT",'MAXES+CHART'!$D$19*HH124,))),2.5))),"")</f>
        <v/>
      </c>
      <c r="HJ124" s="55"/>
      <c r="HK124" s="95"/>
      <c r="HM124" s="200"/>
      <c r="HO124" s="57" t="str">
        <f t="shared" ref="HO124:HO153" si="763">IFERROR(IF(HD124="SQUAT",HF124*HG124,""),"")</f>
        <v/>
      </c>
      <c r="HP124" s="57" t="str">
        <f t="shared" ref="HP124:HP153" si="764">IFERROR(IF(HD124="SQUAT",HI124*HO124,""),"")</f>
        <v/>
      </c>
      <c r="HQ124" s="57" t="str">
        <f t="shared" ref="HQ124:HQ153" si="765">IFERROR(IF(HD124="BENCH",HF124*HG124, ""),"")</f>
        <v/>
      </c>
      <c r="HR124" s="57" t="str">
        <f t="shared" ref="HR124:HR153" si="766">IFERROR(IF(HD124="BENCH",HI124*HQ124,""),"")</f>
        <v/>
      </c>
      <c r="HS124" s="57" t="str">
        <f t="shared" ref="HS124:HS153" si="767">IFERROR(IF(HD124="DEADLIFT",HF124*HG124, ""),"")</f>
        <v/>
      </c>
      <c r="HT124" s="57" t="str">
        <f t="shared" ref="HT124:HT153" si="768">IFERROR(IF(HD124="DEADLIFT",HI124*HS124,""),"")</f>
        <v/>
      </c>
    </row>
    <row r="125" spans="3:228" outlineLevel="2">
      <c r="C125" s="39"/>
      <c r="D125" s="58" t="str">
        <f>$D$124</f>
        <v>BENCH</v>
      </c>
      <c r="E125" s="90" t="str">
        <f>$E124</f>
        <v>Bench Press</v>
      </c>
      <c r="F125" s="86"/>
      <c r="G125" s="78"/>
      <c r="H125" s="79"/>
      <c r="I125" s="78">
        <f>IF(D125="ACC"," ",IF('MAXES+CHART'!$D$16="lbs",MROUND(IF(D125="SQUAT",'MAXES+CHART'!$D$17*H125, IF(D125="BENCH",'MAXES+CHART'!$D$18*H125, IF(D125="DEADLIFT",'MAXES+CHART'!$D$19*H125,))),5),MROUND(IF(D125="SQUAT",'MAXES+CHART'!$D$17*H125, IF(D125="BENCH",'MAXES+CHART'!$D$18*H125, IF(D125="DEADLIFT",'MAXES+CHART'!$D$19*H125,))),2.5)))</f>
        <v>0</v>
      </c>
      <c r="J125" s="55"/>
      <c r="K125" s="95"/>
      <c r="M125" s="201"/>
      <c r="O125" s="57" t="str">
        <f t="shared" si="703"/>
        <v/>
      </c>
      <c r="P125" s="57" t="str">
        <f t="shared" si="704"/>
        <v/>
      </c>
      <c r="Q125" s="57">
        <f t="shared" si="705"/>
        <v>0</v>
      </c>
      <c r="R125" s="57">
        <f t="shared" si="706"/>
        <v>0</v>
      </c>
      <c r="S125" s="57" t="str">
        <f t="shared" si="707"/>
        <v/>
      </c>
      <c r="T125" s="57" t="str">
        <f t="shared" si="708"/>
        <v/>
      </c>
      <c r="U125" s="39"/>
      <c r="V125" s="58" t="str">
        <f>$V$124</f>
        <v>BENCH</v>
      </c>
      <c r="W125" s="90" t="str">
        <f t="shared" ref="W125:W129" si="769">$W$124</f>
        <v>Bench Press</v>
      </c>
      <c r="X125" s="86" t="str">
        <f t="shared" ref="X125:X153" si="770">IF(ISBLANK($F125),"",$F125)</f>
        <v/>
      </c>
      <c r="Y125" s="78" t="str">
        <f t="shared" ref="Y125:Y153" si="771">IF(ISBLANK($G125),"",$G125)</f>
        <v/>
      </c>
      <c r="Z125" s="79" t="str">
        <f t="shared" ref="Z125:Z153" si="772">IF(ISBLANK($H125),"",$H125)</f>
        <v/>
      </c>
      <c r="AA125" s="78" t="str">
        <f>IFERROR(IF(V125="ACC"," ",IF('MAXES+CHART'!$D$16="lbs",MROUND(IF(V125="SQUAT",'MAXES+CHART'!$D$17*Z125, IF(V125="BENCH",'MAXES+CHART'!$D$18*Z125, IF(V125="DEADLIFT",'MAXES+CHART'!$D$19*Z125,))),5),MROUND(IF(V125="SQUAT",'MAXES+CHART'!$D$17*Z125, IF(V125="BENCH",'MAXES+CHART'!$D$18*Z125, IF(V125="DEADLIFT",'MAXES+CHART'!$D$19*Z125,))),2.5))),"")</f>
        <v/>
      </c>
      <c r="AB125" s="55"/>
      <c r="AC125" s="95"/>
      <c r="AE125" s="201"/>
      <c r="AG125" s="57" t="str">
        <f t="shared" si="492"/>
        <v/>
      </c>
      <c r="AH125" s="57" t="str">
        <f t="shared" si="493"/>
        <v/>
      </c>
      <c r="AI125" s="57" t="str">
        <f t="shared" si="494"/>
        <v/>
      </c>
      <c r="AJ125" s="57" t="str">
        <f t="shared" si="495"/>
        <v/>
      </c>
      <c r="AK125" s="57" t="str">
        <f t="shared" si="496"/>
        <v/>
      </c>
      <c r="AL125" s="57" t="str">
        <f t="shared" si="497"/>
        <v/>
      </c>
      <c r="AN125" s="39"/>
      <c r="AO125" s="58" t="str">
        <f t="shared" ref="AO125:AO129" si="773">$AO$124</f>
        <v>BENCH</v>
      </c>
      <c r="AP125" s="90" t="str">
        <f t="shared" ref="AP125:AP129" si="774">$AP$124</f>
        <v>Bench Press</v>
      </c>
      <c r="AQ125" s="86" t="str">
        <f t="shared" ref="AQ125:AQ153" si="775">IF(ISBLANK($F125),"",$F125)</f>
        <v/>
      </c>
      <c r="AR125" s="78" t="str">
        <f t="shared" ref="AR125:AR153" si="776">IF(ISBLANK($G125),"",$G125)</f>
        <v/>
      </c>
      <c r="AS125" s="79" t="str">
        <f t="shared" ref="AS125:AS153" si="777">IF(ISBLANK($H125),"",$H125)</f>
        <v/>
      </c>
      <c r="AT125" s="78" t="str">
        <f>IFERROR(IF(AO125="ACC"," ",IF('MAXES+CHART'!$D$16="lbs",MROUND(IF(AO125="SQUAT",'MAXES+CHART'!$D$17*AS125, IF(AO125="BENCH",'MAXES+CHART'!$D$18*AS125, IF(AO125="DEADLIFT",'MAXES+CHART'!$D$19*AS125,))),5),MROUND(IF(AO125="SQUAT",'MAXES+CHART'!$D$17*AS125, IF(AO125="BENCH",'MAXES+CHART'!$D$18*AS125, IF(AO125="DEADLIFT",'MAXES+CHART'!$D$19*AS125,))),2.5))),"")</f>
        <v/>
      </c>
      <c r="AU125" s="55"/>
      <c r="AV125" s="95"/>
      <c r="AX125" s="201"/>
      <c r="AZ125" s="57" t="str">
        <f t="shared" si="709"/>
        <v/>
      </c>
      <c r="BA125" s="57" t="str">
        <f t="shared" si="710"/>
        <v/>
      </c>
      <c r="BB125" s="57" t="str">
        <f t="shared" si="711"/>
        <v/>
      </c>
      <c r="BC125" s="57" t="str">
        <f t="shared" si="712"/>
        <v/>
      </c>
      <c r="BD125" s="57" t="str">
        <f t="shared" si="713"/>
        <v/>
      </c>
      <c r="BE125" s="57" t="str">
        <f t="shared" si="714"/>
        <v/>
      </c>
      <c r="BG125" s="39"/>
      <c r="BH125" s="58" t="str">
        <f t="shared" ref="BH125:BH129" si="778">$BH$124</f>
        <v>BENCH</v>
      </c>
      <c r="BI125" s="90" t="str">
        <f t="shared" ref="BI125:BI129" si="779">$BI$124</f>
        <v>Bench Press</v>
      </c>
      <c r="BJ125" s="86" t="str">
        <f t="shared" ref="BJ125:BJ153" si="780">IF(ISBLANK($F125),"",$F125)</f>
        <v/>
      </c>
      <c r="BK125" s="78" t="str">
        <f t="shared" ref="BK125:BK153" si="781">IF(ISBLANK($G125),"",$G125)</f>
        <v/>
      </c>
      <c r="BL125" s="79" t="str">
        <f t="shared" ref="BL125:BL153" si="782">IF(ISBLANK($H125),"",$H125)</f>
        <v/>
      </c>
      <c r="BM125" s="78" t="str">
        <f>IFERROR(IF(BH125="ACC"," ",IF('MAXES+CHART'!$D$16="lbs",MROUND(IF(BH125="SQUAT",'MAXES+CHART'!$D$17*BL125, IF(BH125="BENCH",'MAXES+CHART'!$D$18*BL125, IF(BH125="DEADLIFT",'MAXES+CHART'!$D$19*BL125,))),5),MROUND(IF(BH125="SQUAT",'MAXES+CHART'!$D$17*BL125, IF(BH125="BENCH",'MAXES+CHART'!$D$18*BL125, IF(BH125="DEADLIFT",'MAXES+CHART'!$D$19*BL125,))),2.5))),"")</f>
        <v/>
      </c>
      <c r="BN125" s="55"/>
      <c r="BO125" s="95"/>
      <c r="BQ125" s="201"/>
      <c r="BS125" s="57" t="str">
        <f t="shared" si="715"/>
        <v/>
      </c>
      <c r="BT125" s="57" t="str">
        <f t="shared" si="716"/>
        <v/>
      </c>
      <c r="BU125" s="57" t="str">
        <f t="shared" si="717"/>
        <v/>
      </c>
      <c r="BV125" s="57" t="str">
        <f t="shared" si="718"/>
        <v/>
      </c>
      <c r="BW125" s="57" t="str">
        <f t="shared" si="719"/>
        <v/>
      </c>
      <c r="BX125" s="57" t="str">
        <f t="shared" si="720"/>
        <v/>
      </c>
      <c r="CA125" s="39"/>
      <c r="CB125" s="58" t="str">
        <f t="shared" ref="CB125:CB129" si="783">$CB$124</f>
        <v>BENCH</v>
      </c>
      <c r="CC125" s="90" t="str">
        <f t="shared" ref="CC125:CC129" si="784">$CC$124</f>
        <v>Bench Press</v>
      </c>
      <c r="CD125" s="86" t="str">
        <f t="shared" ref="CD125:CD153" si="785">IF(ISBLANK($F125),"",$F125)</f>
        <v/>
      </c>
      <c r="CE125" s="78" t="str">
        <f t="shared" ref="CE125:CE153" si="786">IF(ISBLANK($G125),"",$G125)</f>
        <v/>
      </c>
      <c r="CF125" s="79" t="str">
        <f t="shared" ref="CF125:CF153" si="787">IF(ISBLANK($H125),"",$H125)</f>
        <v/>
      </c>
      <c r="CG125" s="78" t="str">
        <f>IFERROR(IF(CB125="ACC"," ",IF('MAXES+CHART'!$D$16="lbs",MROUND(IF(CB125="SQUAT",'MAXES+CHART'!$D$17*CF125, IF(CB125="BENCH",'MAXES+CHART'!$D$18*CF125, IF(CB125="DEADLIFT",'MAXES+CHART'!$D$19*CF125,))),5),MROUND(IF(CB125="SQUAT",'MAXES+CHART'!$D$17*CF125, IF(CB125="BENCH",'MAXES+CHART'!$D$18*CF125, IF(CB125="DEADLIFT",'MAXES+CHART'!$D$19*CF125,))),2.5))),"")</f>
        <v/>
      </c>
      <c r="CH125" s="55"/>
      <c r="CI125" s="95"/>
      <c r="CK125" s="201"/>
      <c r="CM125" s="57" t="str">
        <f t="shared" si="721"/>
        <v/>
      </c>
      <c r="CN125" s="57" t="str">
        <f t="shared" si="722"/>
        <v/>
      </c>
      <c r="CO125" s="57" t="str">
        <f t="shared" si="723"/>
        <v/>
      </c>
      <c r="CP125" s="57" t="str">
        <f t="shared" si="724"/>
        <v/>
      </c>
      <c r="CQ125" s="57" t="str">
        <f t="shared" si="725"/>
        <v/>
      </c>
      <c r="CR125" s="57" t="str">
        <f t="shared" si="726"/>
        <v/>
      </c>
      <c r="CS125" s="39"/>
      <c r="CT125" s="58" t="str">
        <f t="shared" ref="CT125:CT129" si="788">$CT$124</f>
        <v>BENCH</v>
      </c>
      <c r="CU125" s="90" t="str">
        <f t="shared" ref="CU125:CU129" si="789">$CU$124</f>
        <v>Bench Press</v>
      </c>
      <c r="CV125" s="86" t="str">
        <f t="shared" si="458"/>
        <v/>
      </c>
      <c r="CW125" s="78" t="str">
        <f t="shared" si="459"/>
        <v/>
      </c>
      <c r="CX125" s="79" t="str">
        <f t="shared" si="460"/>
        <v/>
      </c>
      <c r="CY125" s="78" t="str">
        <f>IFERROR(IF(CT125="ACC"," ",IF('MAXES+CHART'!$D$16="lbs",MROUND(IF(CT125="SQUAT",'MAXES+CHART'!$D$17*CX125, IF(CT125="BENCH",'MAXES+CHART'!$D$18*CX125, IF(CT125="DEADLIFT",'MAXES+CHART'!$D$19*CX125,))),5),MROUND(IF(CT125="SQUAT",'MAXES+CHART'!$D$17*CX125, IF(CT125="BENCH",'MAXES+CHART'!$D$18*CX125, IF(CT125="DEADLIFT",'MAXES+CHART'!$D$19*CX125,))),2.5))),"")</f>
        <v/>
      </c>
      <c r="CZ125" s="55"/>
      <c r="DA125" s="95"/>
      <c r="DC125" s="201"/>
      <c r="DE125" s="57" t="str">
        <f t="shared" si="727"/>
        <v/>
      </c>
      <c r="DF125" s="57" t="str">
        <f t="shared" si="728"/>
        <v/>
      </c>
      <c r="DG125" s="57" t="str">
        <f t="shared" si="729"/>
        <v/>
      </c>
      <c r="DH125" s="57" t="str">
        <f t="shared" si="730"/>
        <v/>
      </c>
      <c r="DI125" s="57" t="str">
        <f t="shared" si="731"/>
        <v/>
      </c>
      <c r="DJ125" s="57" t="str">
        <f t="shared" si="732"/>
        <v/>
      </c>
      <c r="DL125" s="39"/>
      <c r="DM125" s="58" t="str">
        <f t="shared" ref="DM125:DM129" si="790">$DM$124</f>
        <v>BENCH</v>
      </c>
      <c r="DN125" s="90" t="str">
        <f t="shared" ref="DN125:DN129" si="791">$DN$124</f>
        <v>Bench Press</v>
      </c>
      <c r="DO125" s="86" t="str">
        <f t="shared" si="463"/>
        <v/>
      </c>
      <c r="DP125" s="78" t="str">
        <f t="shared" si="464"/>
        <v/>
      </c>
      <c r="DQ125" s="79" t="str">
        <f t="shared" si="465"/>
        <v/>
      </c>
      <c r="DR125" s="78" t="str">
        <f>IFERROR(IF(DM125="ACC"," ",IF('MAXES+CHART'!$D$16="lbs",MROUND(IF(DM125="SQUAT",'MAXES+CHART'!$D$17*DQ125, IF(DM125="BENCH",'MAXES+CHART'!$D$18*DQ125, IF(DM125="DEADLIFT",'MAXES+CHART'!$D$19*DQ125,))),5),MROUND(IF(DM125="SQUAT",'MAXES+CHART'!$D$17*DQ125, IF(DM125="BENCH",'MAXES+CHART'!$D$18*DQ125, IF(DM125="DEADLIFT",'MAXES+CHART'!$D$19*DQ125,))),2.5))),"")</f>
        <v/>
      </c>
      <c r="DS125" s="55"/>
      <c r="DT125" s="95"/>
      <c r="DV125" s="201"/>
      <c r="DX125" s="57" t="str">
        <f t="shared" si="733"/>
        <v/>
      </c>
      <c r="DY125" s="57" t="str">
        <f t="shared" si="734"/>
        <v/>
      </c>
      <c r="DZ125" s="57" t="str">
        <f t="shared" si="735"/>
        <v/>
      </c>
      <c r="EA125" s="57" t="str">
        <f t="shared" si="736"/>
        <v/>
      </c>
      <c r="EB125" s="57" t="str">
        <f t="shared" si="737"/>
        <v/>
      </c>
      <c r="EC125" s="57" t="str">
        <f t="shared" si="738"/>
        <v/>
      </c>
      <c r="EE125" s="39"/>
      <c r="EF125" s="58" t="str">
        <f t="shared" ref="EF125:EF129" si="792">$EF$124</f>
        <v>BENCH</v>
      </c>
      <c r="EG125" s="90" t="str">
        <f t="shared" ref="EG125:EG129" si="793">$EG$124</f>
        <v>Bench Press</v>
      </c>
      <c r="EH125" s="86">
        <v>3</v>
      </c>
      <c r="EI125" s="78">
        <v>2</v>
      </c>
      <c r="EJ125" s="79">
        <v>0.9</v>
      </c>
      <c r="EK125" s="78">
        <f>IFERROR(IF(EF125="ACC"," ",IF('MAXES+CHART'!$D$16="lbs",MROUND(IF(EF125="SQUAT",'MAXES+CHART'!$D$17*EJ125, IF(EF125="BENCH",'MAXES+CHART'!$D$18*EJ125, IF(EF125="DEADLIFT",'MAXES+CHART'!$D$19*EJ125,))),5),MROUND(IF(EF125="SQUAT",'MAXES+CHART'!$D$17*EJ125, IF(EF125="BENCH",'MAXES+CHART'!$D$18*EJ125, IF(EF125="DEADLIFT",'MAXES+CHART'!$D$19*EJ125,))),2.5))),"")</f>
        <v>90</v>
      </c>
      <c r="EL125" s="55"/>
      <c r="EM125" s="95"/>
      <c r="EO125" s="201"/>
      <c r="EQ125" s="57" t="str">
        <f t="shared" si="739"/>
        <v/>
      </c>
      <c r="ER125" s="57" t="str">
        <f t="shared" si="740"/>
        <v/>
      </c>
      <c r="ES125" s="57">
        <f t="shared" si="741"/>
        <v>6</v>
      </c>
      <c r="ET125" s="57">
        <f t="shared" si="742"/>
        <v>540</v>
      </c>
      <c r="EU125" s="57" t="str">
        <f t="shared" si="743"/>
        <v/>
      </c>
      <c r="EV125" s="57" t="str">
        <f t="shared" si="744"/>
        <v/>
      </c>
      <c r="EY125" s="39"/>
      <c r="EZ125" s="58" t="str">
        <f t="shared" ref="EZ125:EZ129" si="794">$EZ$124</f>
        <v>DEADLIFT</v>
      </c>
      <c r="FA125" s="90" t="str">
        <f t="shared" ref="FA125:FA129" si="795">$FA$124</f>
        <v>Deadlift</v>
      </c>
      <c r="FB125" s="86" t="str">
        <f t="shared" ref="FB125:FB153" si="796">IF(ISBLANK($F125),"",$F125)</f>
        <v/>
      </c>
      <c r="FC125" s="78" t="str">
        <f t="shared" ref="FC125:FC153" si="797">IF(ISBLANK($G125),"",$G125)</f>
        <v/>
      </c>
      <c r="FD125" s="79" t="str">
        <f t="shared" ref="FD125:FD153" si="798">IF(ISBLANK($H125),"",$H125)</f>
        <v/>
      </c>
      <c r="FE125" s="78" t="str">
        <f>IFERROR(IF(EZ125="ACC"," ",IF('MAXES+CHART'!$D$16="lbs",MROUND(IF(EZ125="SQUAT",'MAXES+CHART'!$D$17*FD125, IF(EZ125="BENCH",'MAXES+CHART'!$D$18*FD125, IF(EZ125="DEADLIFT",'MAXES+CHART'!$D$19*FD125,))),5),MROUND(IF(EZ125="SQUAT",'MAXES+CHART'!$D$17*FD125, IF(EZ125="BENCH",'MAXES+CHART'!$D$18*FD125, IF(EZ125="DEADLIFT",'MAXES+CHART'!$D$19*FD125,))),2.5))),"")</f>
        <v/>
      </c>
      <c r="FF125" s="55"/>
      <c r="FG125" s="124"/>
      <c r="FI125" s="207"/>
      <c r="FK125" s="57" t="str">
        <f t="shared" si="745"/>
        <v/>
      </c>
      <c r="FL125" s="57" t="str">
        <f t="shared" si="746"/>
        <v/>
      </c>
      <c r="FM125" s="57" t="str">
        <f t="shared" si="747"/>
        <v/>
      </c>
      <c r="FN125" s="57" t="str">
        <f t="shared" si="748"/>
        <v/>
      </c>
      <c r="FO125" s="57" t="str">
        <f t="shared" si="749"/>
        <v/>
      </c>
      <c r="FP125" s="57" t="str">
        <f t="shared" si="750"/>
        <v/>
      </c>
      <c r="FQ125" s="39"/>
      <c r="FR125" s="58" t="str">
        <f t="shared" ref="FR125:FR129" si="799">$FR$124</f>
        <v>DEADLIFT</v>
      </c>
      <c r="FS125" s="90" t="str">
        <f t="shared" ref="FS125:FS129" si="800">$FS$124</f>
        <v>Deadlift</v>
      </c>
      <c r="FT125" s="86" t="str">
        <f t="shared" si="473"/>
        <v/>
      </c>
      <c r="FU125" s="78" t="str">
        <f t="shared" si="474"/>
        <v/>
      </c>
      <c r="FV125" s="79" t="str">
        <f t="shared" si="475"/>
        <v/>
      </c>
      <c r="FW125" s="78" t="str">
        <f>IFERROR(IF(FR125="ACC"," ",IF('MAXES+CHART'!$D$16="lbs",MROUND(IF(FR125="SQUAT",'MAXES+CHART'!$D$17*FV125, IF(FR125="BENCH",'MAXES+CHART'!$D$18*FV125, IF(FR125="DEADLIFT",'MAXES+CHART'!$D$19*FV125,))),5),MROUND(IF(FR125="SQUAT",'MAXES+CHART'!$D$17*FV125, IF(FR125="BENCH",'MAXES+CHART'!$D$18*FV125, IF(FR125="DEADLIFT",'MAXES+CHART'!$D$19*FV125,))),2.5))),"")</f>
        <v/>
      </c>
      <c r="FX125" s="55"/>
      <c r="FY125" s="95"/>
      <c r="GA125" s="201"/>
      <c r="GC125" s="57" t="str">
        <f t="shared" si="751"/>
        <v/>
      </c>
      <c r="GD125" s="57" t="str">
        <f t="shared" si="752"/>
        <v/>
      </c>
      <c r="GE125" s="57" t="str">
        <f t="shared" si="753"/>
        <v/>
      </c>
      <c r="GF125" s="57" t="str">
        <f t="shared" si="754"/>
        <v/>
      </c>
      <c r="GG125" s="57" t="str">
        <f t="shared" si="755"/>
        <v/>
      </c>
      <c r="GH125" s="57" t="str">
        <f t="shared" si="756"/>
        <v/>
      </c>
      <c r="GJ125" s="39"/>
      <c r="GK125" s="58" t="str">
        <f t="shared" ref="GK125:GK129" si="801">$GK$124</f>
        <v>DEADLIFT</v>
      </c>
      <c r="GL125" s="90" t="str">
        <f t="shared" ref="GL125:GL129" si="802">$GL$124</f>
        <v>Deadlift</v>
      </c>
      <c r="GM125" s="86" t="str">
        <f t="shared" si="478"/>
        <v/>
      </c>
      <c r="GN125" s="78" t="str">
        <f t="shared" si="479"/>
        <v/>
      </c>
      <c r="GO125" s="79" t="str">
        <f t="shared" si="480"/>
        <v/>
      </c>
      <c r="GP125" s="78" t="str">
        <f>IFERROR(IF(GK125="ACC"," ",IF('MAXES+CHART'!$D$16="lbs",MROUND(IF(GK125="SQUAT",'MAXES+CHART'!$D$17*GO125, IF(GK125="BENCH",'MAXES+CHART'!$D$18*GO125, IF(GK125="DEADLIFT",'MAXES+CHART'!$D$19*GO125,))),5),MROUND(IF(GK125="SQUAT",'MAXES+CHART'!$D$17*GO125, IF(GK125="BENCH",'MAXES+CHART'!$D$18*GO125, IF(GK125="DEADLIFT",'MAXES+CHART'!$D$19*GO125,))),2.5))),"")</f>
        <v/>
      </c>
      <c r="GQ125" s="55"/>
      <c r="GR125" s="95"/>
      <c r="GT125" s="201"/>
      <c r="GV125" s="57" t="str">
        <f t="shared" si="757"/>
        <v/>
      </c>
      <c r="GW125" s="57" t="str">
        <f t="shared" si="758"/>
        <v/>
      </c>
      <c r="GX125" s="57" t="str">
        <f t="shared" si="759"/>
        <v/>
      </c>
      <c r="GY125" s="57" t="str">
        <f t="shared" si="760"/>
        <v/>
      </c>
      <c r="GZ125" s="57" t="str">
        <f t="shared" si="761"/>
        <v/>
      </c>
      <c r="HA125" s="57" t="str">
        <f t="shared" si="762"/>
        <v/>
      </c>
      <c r="HC125" s="39"/>
      <c r="HD125" s="58" t="str">
        <f t="shared" ref="HD125:HD129" si="803">$HD$124</f>
        <v>DEADLIFT</v>
      </c>
      <c r="HE125" s="90" t="str">
        <f t="shared" ref="HE125:HE129" si="804">$HE$124</f>
        <v>Deadlift</v>
      </c>
      <c r="HF125" s="86" t="str">
        <f t="shared" si="483"/>
        <v/>
      </c>
      <c r="HG125" s="78" t="str">
        <f t="shared" si="484"/>
        <v/>
      </c>
      <c r="HH125" s="79" t="str">
        <f t="shared" si="485"/>
        <v/>
      </c>
      <c r="HI125" s="78" t="str">
        <f>IFERROR(IF(HD125="ACC"," ",IF('MAXES+CHART'!$D$16="lbs",MROUND(IF(HD125="SQUAT",'MAXES+CHART'!$D$17*HH125, IF(HD125="BENCH",'MAXES+CHART'!$D$18*HH125, IF(HD125="DEADLIFT",'MAXES+CHART'!$D$19*HH125,))),5),MROUND(IF(HD125="SQUAT",'MAXES+CHART'!$D$17*HH125, IF(HD125="BENCH",'MAXES+CHART'!$D$18*HH125, IF(HD125="DEADLIFT",'MAXES+CHART'!$D$19*HH125,))),2.5))),"")</f>
        <v/>
      </c>
      <c r="HJ125" s="55"/>
      <c r="HK125" s="95"/>
      <c r="HM125" s="201"/>
      <c r="HO125" s="57" t="str">
        <f t="shared" si="763"/>
        <v/>
      </c>
      <c r="HP125" s="57" t="str">
        <f t="shared" si="764"/>
        <v/>
      </c>
      <c r="HQ125" s="57" t="str">
        <f t="shared" si="765"/>
        <v/>
      </c>
      <c r="HR125" s="57" t="str">
        <f t="shared" si="766"/>
        <v/>
      </c>
      <c r="HS125" s="57" t="str">
        <f t="shared" si="767"/>
        <v/>
      </c>
      <c r="HT125" s="57" t="str">
        <f t="shared" si="768"/>
        <v/>
      </c>
    </row>
    <row r="126" spans="3:228" hidden="1" outlineLevel="2">
      <c r="C126" s="39"/>
      <c r="D126" s="58" t="str">
        <f t="shared" ref="D126:D129" si="805">$D$124</f>
        <v>BENCH</v>
      </c>
      <c r="E126" s="91" t="str">
        <f t="shared" ref="E126:E129" si="806">$E125</f>
        <v>Bench Press</v>
      </c>
      <c r="F126" s="85"/>
      <c r="G126" s="76"/>
      <c r="H126" s="77"/>
      <c r="I126" s="76">
        <f>IF(D126="ACC"," ",IF('MAXES+CHART'!$D$16="lbs",MROUND(IF(D126="SQUAT",'MAXES+CHART'!$D$17*H126, IF(D126="BENCH",'MAXES+CHART'!$D$18*H126, IF(D126="DEADLIFT",'MAXES+CHART'!$D$19*H126,))),5),MROUND(IF(D126="SQUAT",'MAXES+CHART'!$D$17*H126, IF(D126="BENCH",'MAXES+CHART'!$D$18*H126, IF(D126="DEADLIFT",'MAXES+CHART'!$D$19*H126,))),2.5)))</f>
        <v>0</v>
      </c>
      <c r="J126" s="55"/>
      <c r="K126" s="95"/>
      <c r="M126" s="202"/>
      <c r="O126" s="57" t="str">
        <f t="shared" si="703"/>
        <v/>
      </c>
      <c r="P126" s="57" t="str">
        <f t="shared" si="704"/>
        <v/>
      </c>
      <c r="Q126" s="57">
        <f t="shared" si="705"/>
        <v>0</v>
      </c>
      <c r="R126" s="57">
        <f t="shared" si="706"/>
        <v>0</v>
      </c>
      <c r="S126" s="57" t="str">
        <f t="shared" si="707"/>
        <v/>
      </c>
      <c r="T126" s="57" t="str">
        <f t="shared" si="708"/>
        <v/>
      </c>
      <c r="U126" s="39"/>
      <c r="V126" s="58" t="str">
        <f t="shared" ref="V126:V129" si="807">$V$124</f>
        <v>BENCH</v>
      </c>
      <c r="W126" s="91" t="str">
        <f t="shared" si="769"/>
        <v>Bench Press</v>
      </c>
      <c r="X126" s="85" t="str">
        <f t="shared" si="770"/>
        <v/>
      </c>
      <c r="Y126" s="76" t="str">
        <f t="shared" si="771"/>
        <v/>
      </c>
      <c r="Z126" s="77" t="str">
        <f t="shared" si="772"/>
        <v/>
      </c>
      <c r="AA126" s="76" t="str">
        <f>IFERROR(IF(V126="ACC"," ",IF('MAXES+CHART'!$D$16="lbs",MROUND(IF(V126="SQUAT",'MAXES+CHART'!$D$17*Z126, IF(V126="BENCH",'MAXES+CHART'!$D$18*Z126, IF(V126="DEADLIFT",'MAXES+CHART'!$D$19*Z126,))),5),MROUND(IF(V126="SQUAT",'MAXES+CHART'!$D$17*Z126, IF(V126="BENCH",'MAXES+CHART'!$D$18*Z126, IF(V126="DEADLIFT",'MAXES+CHART'!$D$19*Z126,))),2.5))),"")</f>
        <v/>
      </c>
      <c r="AB126" s="55"/>
      <c r="AC126" s="95"/>
      <c r="AE126" s="202"/>
      <c r="AG126" s="57" t="str">
        <f t="shared" si="492"/>
        <v/>
      </c>
      <c r="AH126" s="57" t="str">
        <f t="shared" si="493"/>
        <v/>
      </c>
      <c r="AI126" s="57" t="str">
        <f t="shared" si="494"/>
        <v/>
      </c>
      <c r="AJ126" s="57" t="str">
        <f t="shared" si="495"/>
        <v/>
      </c>
      <c r="AK126" s="57" t="str">
        <f t="shared" si="496"/>
        <v/>
      </c>
      <c r="AL126" s="57" t="str">
        <f t="shared" si="497"/>
        <v/>
      </c>
      <c r="AN126" s="39"/>
      <c r="AO126" s="58" t="str">
        <f t="shared" si="773"/>
        <v>BENCH</v>
      </c>
      <c r="AP126" s="91" t="str">
        <f t="shared" si="774"/>
        <v>Bench Press</v>
      </c>
      <c r="AQ126" s="85" t="str">
        <f t="shared" si="775"/>
        <v/>
      </c>
      <c r="AR126" s="76" t="str">
        <f t="shared" si="776"/>
        <v/>
      </c>
      <c r="AS126" s="77" t="str">
        <f t="shared" si="777"/>
        <v/>
      </c>
      <c r="AT126" s="76" t="str">
        <f>IFERROR(IF(AO126="ACC"," ",IF('MAXES+CHART'!$D$16="lbs",MROUND(IF(AO126="SQUAT",'MAXES+CHART'!$D$17*AS126, IF(AO126="BENCH",'MAXES+CHART'!$D$18*AS126, IF(AO126="DEADLIFT",'MAXES+CHART'!$D$19*AS126,))),5),MROUND(IF(AO126="SQUAT",'MAXES+CHART'!$D$17*AS126, IF(AO126="BENCH",'MAXES+CHART'!$D$18*AS126, IF(AO126="DEADLIFT",'MAXES+CHART'!$D$19*AS126,))),2.5))),"")</f>
        <v/>
      </c>
      <c r="AU126" s="55"/>
      <c r="AV126" s="95"/>
      <c r="AX126" s="202"/>
      <c r="AZ126" s="57" t="str">
        <f t="shared" si="709"/>
        <v/>
      </c>
      <c r="BA126" s="57" t="str">
        <f t="shared" si="710"/>
        <v/>
      </c>
      <c r="BB126" s="57" t="str">
        <f t="shared" si="711"/>
        <v/>
      </c>
      <c r="BC126" s="57" t="str">
        <f t="shared" si="712"/>
        <v/>
      </c>
      <c r="BD126" s="57" t="str">
        <f t="shared" si="713"/>
        <v/>
      </c>
      <c r="BE126" s="57" t="str">
        <f t="shared" si="714"/>
        <v/>
      </c>
      <c r="BG126" s="39"/>
      <c r="BH126" s="58" t="str">
        <f t="shared" si="778"/>
        <v>BENCH</v>
      </c>
      <c r="BI126" s="91" t="str">
        <f t="shared" si="779"/>
        <v>Bench Press</v>
      </c>
      <c r="BJ126" s="85" t="str">
        <f t="shared" si="780"/>
        <v/>
      </c>
      <c r="BK126" s="76" t="str">
        <f t="shared" si="781"/>
        <v/>
      </c>
      <c r="BL126" s="77" t="str">
        <f t="shared" si="782"/>
        <v/>
      </c>
      <c r="BM126" s="76" t="str">
        <f>IFERROR(IF(BH126="ACC"," ",IF('MAXES+CHART'!$D$16="lbs",MROUND(IF(BH126="SQUAT",'MAXES+CHART'!$D$17*BL126, IF(BH126="BENCH",'MAXES+CHART'!$D$18*BL126, IF(BH126="DEADLIFT",'MAXES+CHART'!$D$19*BL126,))),5),MROUND(IF(BH126="SQUAT",'MAXES+CHART'!$D$17*BL126, IF(BH126="BENCH",'MAXES+CHART'!$D$18*BL126, IF(BH126="DEADLIFT",'MAXES+CHART'!$D$19*BL126,))),2.5))),"")</f>
        <v/>
      </c>
      <c r="BN126" s="55"/>
      <c r="BO126" s="95"/>
      <c r="BQ126" s="202"/>
      <c r="BS126" s="57" t="str">
        <f t="shared" si="715"/>
        <v/>
      </c>
      <c r="BT126" s="57" t="str">
        <f t="shared" si="716"/>
        <v/>
      </c>
      <c r="BU126" s="57" t="str">
        <f t="shared" si="717"/>
        <v/>
      </c>
      <c r="BV126" s="57" t="str">
        <f t="shared" si="718"/>
        <v/>
      </c>
      <c r="BW126" s="57" t="str">
        <f t="shared" si="719"/>
        <v/>
      </c>
      <c r="BX126" s="57" t="str">
        <f t="shared" si="720"/>
        <v/>
      </c>
      <c r="CA126" s="39"/>
      <c r="CB126" s="58" t="str">
        <f t="shared" si="783"/>
        <v>BENCH</v>
      </c>
      <c r="CC126" s="91" t="str">
        <f t="shared" si="784"/>
        <v>Bench Press</v>
      </c>
      <c r="CD126" s="85" t="str">
        <f t="shared" si="785"/>
        <v/>
      </c>
      <c r="CE126" s="76" t="str">
        <f t="shared" si="786"/>
        <v/>
      </c>
      <c r="CF126" s="77" t="str">
        <f t="shared" si="787"/>
        <v/>
      </c>
      <c r="CG126" s="76" t="str">
        <f>IFERROR(IF(CB126="ACC"," ",IF('MAXES+CHART'!$D$16="lbs",MROUND(IF(CB126="SQUAT",'MAXES+CHART'!$D$17*CF126, IF(CB126="BENCH",'MAXES+CHART'!$D$18*CF126, IF(CB126="DEADLIFT",'MAXES+CHART'!$D$19*CF126,))),5),MROUND(IF(CB126="SQUAT",'MAXES+CHART'!$D$17*CF126, IF(CB126="BENCH",'MAXES+CHART'!$D$18*CF126, IF(CB126="DEADLIFT",'MAXES+CHART'!$D$19*CF126,))),2.5))),"")</f>
        <v/>
      </c>
      <c r="CH126" s="55"/>
      <c r="CI126" s="95"/>
      <c r="CK126" s="202"/>
      <c r="CM126" s="57" t="str">
        <f t="shared" si="721"/>
        <v/>
      </c>
      <c r="CN126" s="57" t="str">
        <f t="shared" si="722"/>
        <v/>
      </c>
      <c r="CO126" s="57" t="str">
        <f t="shared" si="723"/>
        <v/>
      </c>
      <c r="CP126" s="57" t="str">
        <f t="shared" si="724"/>
        <v/>
      </c>
      <c r="CQ126" s="57" t="str">
        <f t="shared" si="725"/>
        <v/>
      </c>
      <c r="CR126" s="57" t="str">
        <f t="shared" si="726"/>
        <v/>
      </c>
      <c r="CS126" s="39"/>
      <c r="CT126" s="58" t="str">
        <f t="shared" si="788"/>
        <v>BENCH</v>
      </c>
      <c r="CU126" s="91" t="str">
        <f t="shared" si="789"/>
        <v>Bench Press</v>
      </c>
      <c r="CV126" s="85" t="str">
        <f t="shared" si="458"/>
        <v/>
      </c>
      <c r="CW126" s="76" t="str">
        <f t="shared" si="459"/>
        <v/>
      </c>
      <c r="CX126" s="77" t="str">
        <f t="shared" si="460"/>
        <v/>
      </c>
      <c r="CY126" s="76" t="str">
        <f>IFERROR(IF(CT126="ACC"," ",IF('MAXES+CHART'!$D$16="lbs",MROUND(IF(CT126="SQUAT",'MAXES+CHART'!$D$17*CX126, IF(CT126="BENCH",'MAXES+CHART'!$D$18*CX126, IF(CT126="DEADLIFT",'MAXES+CHART'!$D$19*CX126,))),5),MROUND(IF(CT126="SQUAT",'MAXES+CHART'!$D$17*CX126, IF(CT126="BENCH",'MAXES+CHART'!$D$18*CX126, IF(CT126="DEADLIFT",'MAXES+CHART'!$D$19*CX126,))),2.5))),"")</f>
        <v/>
      </c>
      <c r="CZ126" s="55"/>
      <c r="DA126" s="95"/>
      <c r="DC126" s="202"/>
      <c r="DE126" s="57" t="str">
        <f t="shared" si="727"/>
        <v/>
      </c>
      <c r="DF126" s="57" t="str">
        <f t="shared" si="728"/>
        <v/>
      </c>
      <c r="DG126" s="57" t="str">
        <f t="shared" si="729"/>
        <v/>
      </c>
      <c r="DH126" s="57" t="str">
        <f t="shared" si="730"/>
        <v/>
      </c>
      <c r="DI126" s="57" t="str">
        <f t="shared" si="731"/>
        <v/>
      </c>
      <c r="DJ126" s="57" t="str">
        <f t="shared" si="732"/>
        <v/>
      </c>
      <c r="DL126" s="39"/>
      <c r="DM126" s="58" t="str">
        <f t="shared" si="790"/>
        <v>BENCH</v>
      </c>
      <c r="DN126" s="91" t="str">
        <f t="shared" si="791"/>
        <v>Bench Press</v>
      </c>
      <c r="DO126" s="85" t="str">
        <f t="shared" si="463"/>
        <v/>
      </c>
      <c r="DP126" s="76" t="str">
        <f t="shared" si="464"/>
        <v/>
      </c>
      <c r="DQ126" s="77" t="str">
        <f t="shared" si="465"/>
        <v/>
      </c>
      <c r="DR126" s="76" t="str">
        <f>IFERROR(IF(DM126="ACC"," ",IF('MAXES+CHART'!$D$16="lbs",MROUND(IF(DM126="SQUAT",'MAXES+CHART'!$D$17*DQ126, IF(DM126="BENCH",'MAXES+CHART'!$D$18*DQ126, IF(DM126="DEADLIFT",'MAXES+CHART'!$D$19*DQ126,))),5),MROUND(IF(DM126="SQUAT",'MAXES+CHART'!$D$17*DQ126, IF(DM126="BENCH",'MAXES+CHART'!$D$18*DQ126, IF(DM126="DEADLIFT",'MAXES+CHART'!$D$19*DQ126,))),2.5))),"")</f>
        <v/>
      </c>
      <c r="DS126" s="55"/>
      <c r="DT126" s="95"/>
      <c r="DV126" s="202"/>
      <c r="DX126" s="57" t="str">
        <f t="shared" si="733"/>
        <v/>
      </c>
      <c r="DY126" s="57" t="str">
        <f t="shared" si="734"/>
        <v/>
      </c>
      <c r="DZ126" s="57" t="str">
        <f t="shared" si="735"/>
        <v/>
      </c>
      <c r="EA126" s="57" t="str">
        <f t="shared" si="736"/>
        <v/>
      </c>
      <c r="EB126" s="57" t="str">
        <f t="shared" si="737"/>
        <v/>
      </c>
      <c r="EC126" s="57" t="str">
        <f t="shared" si="738"/>
        <v/>
      </c>
      <c r="EE126" s="39"/>
      <c r="EF126" s="58" t="str">
        <f t="shared" si="792"/>
        <v>BENCH</v>
      </c>
      <c r="EG126" s="91" t="str">
        <f t="shared" si="793"/>
        <v>Bench Press</v>
      </c>
      <c r="EH126" s="85" t="str">
        <f t="shared" si="468"/>
        <v/>
      </c>
      <c r="EI126" s="76" t="str">
        <f t="shared" si="469"/>
        <v/>
      </c>
      <c r="EJ126" s="77" t="str">
        <f t="shared" si="470"/>
        <v/>
      </c>
      <c r="EK126" s="76" t="str">
        <f>IFERROR(IF(EF126="ACC"," ",IF('MAXES+CHART'!$D$16="lbs",MROUND(IF(EF126="SQUAT",'MAXES+CHART'!$D$17*EJ126, IF(EF126="BENCH",'MAXES+CHART'!$D$18*EJ126, IF(EF126="DEADLIFT",'MAXES+CHART'!$D$19*EJ126,))),5),MROUND(IF(EF126="SQUAT",'MAXES+CHART'!$D$17*EJ126, IF(EF126="BENCH",'MAXES+CHART'!$D$18*EJ126, IF(EF126="DEADLIFT",'MAXES+CHART'!$D$19*EJ126,))),2.5))),"")</f>
        <v/>
      </c>
      <c r="EL126" s="55"/>
      <c r="EM126" s="95"/>
      <c r="EO126" s="202"/>
      <c r="EQ126" s="57" t="str">
        <f t="shared" si="739"/>
        <v/>
      </c>
      <c r="ER126" s="57" t="str">
        <f t="shared" si="740"/>
        <v/>
      </c>
      <c r="ES126" s="57" t="str">
        <f t="shared" si="741"/>
        <v/>
      </c>
      <c r="ET126" s="57" t="str">
        <f t="shared" si="742"/>
        <v/>
      </c>
      <c r="EU126" s="57" t="str">
        <f t="shared" si="743"/>
        <v/>
      </c>
      <c r="EV126" s="57" t="str">
        <f t="shared" si="744"/>
        <v/>
      </c>
      <c r="EY126" s="39"/>
      <c r="EZ126" s="58" t="str">
        <f t="shared" si="794"/>
        <v>DEADLIFT</v>
      </c>
      <c r="FA126" s="91" t="str">
        <f t="shared" si="795"/>
        <v>Deadlift</v>
      </c>
      <c r="FB126" s="85" t="str">
        <f t="shared" si="796"/>
        <v/>
      </c>
      <c r="FC126" s="76" t="str">
        <f t="shared" si="797"/>
        <v/>
      </c>
      <c r="FD126" s="77" t="str">
        <f t="shared" si="798"/>
        <v/>
      </c>
      <c r="FE126" s="76" t="str">
        <f>IFERROR(IF(EZ126="ACC"," ",IF('MAXES+CHART'!$D$16="lbs",MROUND(IF(EZ126="SQUAT",'MAXES+CHART'!$D$17*FD126, IF(EZ126="BENCH",'MAXES+CHART'!$D$18*FD126, IF(EZ126="DEADLIFT",'MAXES+CHART'!$D$19*FD126,))),5),MROUND(IF(EZ126="SQUAT",'MAXES+CHART'!$D$17*FD126, IF(EZ126="BENCH",'MAXES+CHART'!$D$18*FD126, IF(EZ126="DEADLIFT",'MAXES+CHART'!$D$19*FD126,))),2.5))),"")</f>
        <v/>
      </c>
      <c r="FF126" s="55"/>
      <c r="FG126" s="124"/>
      <c r="FI126" s="208"/>
      <c r="FK126" s="57" t="str">
        <f t="shared" si="745"/>
        <v/>
      </c>
      <c r="FL126" s="57" t="str">
        <f t="shared" si="746"/>
        <v/>
      </c>
      <c r="FM126" s="57" t="str">
        <f t="shared" si="747"/>
        <v/>
      </c>
      <c r="FN126" s="57" t="str">
        <f t="shared" si="748"/>
        <v/>
      </c>
      <c r="FO126" s="57" t="str">
        <f t="shared" si="749"/>
        <v/>
      </c>
      <c r="FP126" s="57" t="str">
        <f t="shared" si="750"/>
        <v/>
      </c>
      <c r="FQ126" s="39"/>
      <c r="FR126" s="58" t="str">
        <f t="shared" si="799"/>
        <v>DEADLIFT</v>
      </c>
      <c r="FS126" s="91" t="str">
        <f t="shared" si="800"/>
        <v>Deadlift</v>
      </c>
      <c r="FT126" s="85" t="str">
        <f t="shared" si="473"/>
        <v/>
      </c>
      <c r="FU126" s="76" t="str">
        <f t="shared" si="474"/>
        <v/>
      </c>
      <c r="FV126" s="77" t="str">
        <f t="shared" si="475"/>
        <v/>
      </c>
      <c r="FW126" s="76" t="str">
        <f>IFERROR(IF(FR126="ACC"," ",IF('MAXES+CHART'!$D$16="lbs",MROUND(IF(FR126="SQUAT",'MAXES+CHART'!$D$17*FV126, IF(FR126="BENCH",'MAXES+CHART'!$D$18*FV126, IF(FR126="DEADLIFT",'MAXES+CHART'!$D$19*FV126,))),5),MROUND(IF(FR126="SQUAT",'MAXES+CHART'!$D$17*FV126, IF(FR126="BENCH",'MAXES+CHART'!$D$18*FV126, IF(FR126="DEADLIFT",'MAXES+CHART'!$D$19*FV126,))),2.5))),"")</f>
        <v/>
      </c>
      <c r="FX126" s="55"/>
      <c r="FY126" s="95"/>
      <c r="GA126" s="202"/>
      <c r="GC126" s="57" t="str">
        <f t="shared" si="751"/>
        <v/>
      </c>
      <c r="GD126" s="57" t="str">
        <f t="shared" si="752"/>
        <v/>
      </c>
      <c r="GE126" s="57" t="str">
        <f t="shared" si="753"/>
        <v/>
      </c>
      <c r="GF126" s="57" t="str">
        <f t="shared" si="754"/>
        <v/>
      </c>
      <c r="GG126" s="57" t="str">
        <f t="shared" si="755"/>
        <v/>
      </c>
      <c r="GH126" s="57" t="str">
        <f t="shared" si="756"/>
        <v/>
      </c>
      <c r="GJ126" s="39"/>
      <c r="GK126" s="58" t="str">
        <f t="shared" si="801"/>
        <v>DEADLIFT</v>
      </c>
      <c r="GL126" s="91" t="str">
        <f t="shared" si="802"/>
        <v>Deadlift</v>
      </c>
      <c r="GM126" s="85" t="str">
        <f t="shared" si="478"/>
        <v/>
      </c>
      <c r="GN126" s="76" t="str">
        <f t="shared" si="479"/>
        <v/>
      </c>
      <c r="GO126" s="77" t="str">
        <f t="shared" si="480"/>
        <v/>
      </c>
      <c r="GP126" s="76" t="str">
        <f>IFERROR(IF(GK126="ACC"," ",IF('MAXES+CHART'!$D$16="lbs",MROUND(IF(GK126="SQUAT",'MAXES+CHART'!$D$17*GO126, IF(GK126="BENCH",'MAXES+CHART'!$D$18*GO126, IF(GK126="DEADLIFT",'MAXES+CHART'!$D$19*GO126,))),5),MROUND(IF(GK126="SQUAT",'MAXES+CHART'!$D$17*GO126, IF(GK126="BENCH",'MAXES+CHART'!$D$18*GO126, IF(GK126="DEADLIFT",'MAXES+CHART'!$D$19*GO126,))),2.5))),"")</f>
        <v/>
      </c>
      <c r="GQ126" s="55"/>
      <c r="GR126" s="95"/>
      <c r="GT126" s="202"/>
      <c r="GV126" s="57" t="str">
        <f t="shared" si="757"/>
        <v/>
      </c>
      <c r="GW126" s="57" t="str">
        <f t="shared" si="758"/>
        <v/>
      </c>
      <c r="GX126" s="57" t="str">
        <f t="shared" si="759"/>
        <v/>
      </c>
      <c r="GY126" s="57" t="str">
        <f t="shared" si="760"/>
        <v/>
      </c>
      <c r="GZ126" s="57" t="str">
        <f t="shared" si="761"/>
        <v/>
      </c>
      <c r="HA126" s="57" t="str">
        <f t="shared" si="762"/>
        <v/>
      </c>
      <c r="HC126" s="39"/>
      <c r="HD126" s="58" t="str">
        <f t="shared" si="803"/>
        <v>DEADLIFT</v>
      </c>
      <c r="HE126" s="91" t="str">
        <f t="shared" si="804"/>
        <v>Deadlift</v>
      </c>
      <c r="HF126" s="85" t="str">
        <f t="shared" si="483"/>
        <v/>
      </c>
      <c r="HG126" s="76" t="str">
        <f t="shared" si="484"/>
        <v/>
      </c>
      <c r="HH126" s="77" t="str">
        <f t="shared" si="485"/>
        <v/>
      </c>
      <c r="HI126" s="76" t="str">
        <f>IFERROR(IF(HD126="ACC"," ",IF('MAXES+CHART'!$D$16="lbs",MROUND(IF(HD126="SQUAT",'MAXES+CHART'!$D$17*HH126, IF(HD126="BENCH",'MAXES+CHART'!$D$18*HH126, IF(HD126="DEADLIFT",'MAXES+CHART'!$D$19*HH126,))),5),MROUND(IF(HD126="SQUAT",'MAXES+CHART'!$D$17*HH126, IF(HD126="BENCH",'MAXES+CHART'!$D$18*HH126, IF(HD126="DEADLIFT",'MAXES+CHART'!$D$19*HH126,))),2.5))),"")</f>
        <v/>
      </c>
      <c r="HJ126" s="55"/>
      <c r="HK126" s="95"/>
      <c r="HM126" s="202"/>
      <c r="HO126" s="57" t="str">
        <f t="shared" si="763"/>
        <v/>
      </c>
      <c r="HP126" s="57" t="str">
        <f t="shared" si="764"/>
        <v/>
      </c>
      <c r="HQ126" s="57" t="str">
        <f t="shared" si="765"/>
        <v/>
      </c>
      <c r="HR126" s="57" t="str">
        <f t="shared" si="766"/>
        <v/>
      </c>
      <c r="HS126" s="57" t="str">
        <f t="shared" si="767"/>
        <v/>
      </c>
      <c r="HT126" s="57" t="str">
        <f t="shared" si="768"/>
        <v/>
      </c>
    </row>
    <row r="127" spans="3:228" hidden="1" outlineLevel="2">
      <c r="C127" s="39"/>
      <c r="D127" s="58" t="str">
        <f t="shared" si="805"/>
        <v>BENCH</v>
      </c>
      <c r="E127" s="90" t="str">
        <f t="shared" si="806"/>
        <v>Bench Press</v>
      </c>
      <c r="F127" s="86"/>
      <c r="G127" s="78"/>
      <c r="H127" s="79"/>
      <c r="I127" s="78">
        <f>IF(D127="ACC"," ",IF('MAXES+CHART'!$D$16="lbs",MROUND(IF(D127="SQUAT",'MAXES+CHART'!$D$17*H127, IF(D127="BENCH",'MAXES+CHART'!$D$18*H127, IF(D127="DEADLIFT",'MAXES+CHART'!$D$19*H127,))),5),MROUND(IF(D127="SQUAT",'MAXES+CHART'!$D$17*H127, IF(D127="BENCH",'MAXES+CHART'!$D$18*H127, IF(D127="DEADLIFT",'MAXES+CHART'!$D$19*H127,))),2.5)))</f>
        <v>0</v>
      </c>
      <c r="J127" s="55"/>
      <c r="K127" s="95"/>
      <c r="M127" s="117"/>
      <c r="O127" s="57" t="str">
        <f t="shared" si="703"/>
        <v/>
      </c>
      <c r="P127" s="57" t="str">
        <f t="shared" si="704"/>
        <v/>
      </c>
      <c r="Q127" s="57">
        <f t="shared" si="705"/>
        <v>0</v>
      </c>
      <c r="R127" s="57">
        <f t="shared" si="706"/>
        <v>0</v>
      </c>
      <c r="S127" s="57" t="str">
        <f t="shared" si="707"/>
        <v/>
      </c>
      <c r="T127" s="57" t="str">
        <f t="shared" si="708"/>
        <v/>
      </c>
      <c r="U127" s="39"/>
      <c r="V127" s="58" t="str">
        <f t="shared" si="807"/>
        <v>BENCH</v>
      </c>
      <c r="W127" s="90" t="str">
        <f t="shared" si="769"/>
        <v>Bench Press</v>
      </c>
      <c r="X127" s="86" t="str">
        <f t="shared" si="770"/>
        <v/>
      </c>
      <c r="Y127" s="78" t="str">
        <f t="shared" si="771"/>
        <v/>
      </c>
      <c r="Z127" s="79" t="str">
        <f t="shared" si="772"/>
        <v/>
      </c>
      <c r="AA127" s="78" t="str">
        <f>IFERROR(IF(V127="ACC"," ",IF('MAXES+CHART'!$D$16="lbs",MROUND(IF(V127="SQUAT",'MAXES+CHART'!$D$17*Z127, IF(V127="BENCH",'MAXES+CHART'!$D$18*Z127, IF(V127="DEADLIFT",'MAXES+CHART'!$D$19*Z127,))),5),MROUND(IF(V127="SQUAT",'MAXES+CHART'!$D$17*Z127, IF(V127="BENCH",'MAXES+CHART'!$D$18*Z127, IF(V127="DEADLIFT",'MAXES+CHART'!$D$19*Z127,))),2.5))),"")</f>
        <v/>
      </c>
      <c r="AB127" s="55"/>
      <c r="AC127" s="95"/>
      <c r="AE127" s="117"/>
      <c r="AG127" s="57" t="str">
        <f t="shared" si="492"/>
        <v/>
      </c>
      <c r="AH127" s="57" t="str">
        <f t="shared" si="493"/>
        <v/>
      </c>
      <c r="AI127" s="57" t="str">
        <f t="shared" si="494"/>
        <v/>
      </c>
      <c r="AJ127" s="57" t="str">
        <f t="shared" si="495"/>
        <v/>
      </c>
      <c r="AK127" s="57" t="str">
        <f t="shared" si="496"/>
        <v/>
      </c>
      <c r="AL127" s="57" t="str">
        <f t="shared" si="497"/>
        <v/>
      </c>
      <c r="AN127" s="39"/>
      <c r="AO127" s="58" t="str">
        <f t="shared" si="773"/>
        <v>BENCH</v>
      </c>
      <c r="AP127" s="90" t="str">
        <f t="shared" si="774"/>
        <v>Bench Press</v>
      </c>
      <c r="AQ127" s="86" t="str">
        <f t="shared" si="775"/>
        <v/>
      </c>
      <c r="AR127" s="78" t="str">
        <f t="shared" si="776"/>
        <v/>
      </c>
      <c r="AS127" s="79" t="str">
        <f t="shared" si="777"/>
        <v/>
      </c>
      <c r="AT127" s="78" t="str">
        <f>IFERROR(IF(AO127="ACC"," ",IF('MAXES+CHART'!$D$16="lbs",MROUND(IF(AO127="SQUAT",'MAXES+CHART'!$D$17*AS127, IF(AO127="BENCH",'MAXES+CHART'!$D$18*AS127, IF(AO127="DEADLIFT",'MAXES+CHART'!$D$19*AS127,))),5),MROUND(IF(AO127="SQUAT",'MAXES+CHART'!$D$17*AS127, IF(AO127="BENCH",'MAXES+CHART'!$D$18*AS127, IF(AO127="DEADLIFT",'MAXES+CHART'!$D$19*AS127,))),2.5))),"")</f>
        <v/>
      </c>
      <c r="AU127" s="55"/>
      <c r="AV127" s="95"/>
      <c r="AX127" s="117"/>
      <c r="AZ127" s="57" t="str">
        <f t="shared" si="709"/>
        <v/>
      </c>
      <c r="BA127" s="57" t="str">
        <f t="shared" si="710"/>
        <v/>
      </c>
      <c r="BB127" s="57" t="str">
        <f t="shared" si="711"/>
        <v/>
      </c>
      <c r="BC127" s="57" t="str">
        <f t="shared" si="712"/>
        <v/>
      </c>
      <c r="BD127" s="57" t="str">
        <f t="shared" si="713"/>
        <v/>
      </c>
      <c r="BE127" s="57" t="str">
        <f t="shared" si="714"/>
        <v/>
      </c>
      <c r="BG127" s="39"/>
      <c r="BH127" s="58" t="str">
        <f t="shared" si="778"/>
        <v>BENCH</v>
      </c>
      <c r="BI127" s="90" t="str">
        <f t="shared" si="779"/>
        <v>Bench Press</v>
      </c>
      <c r="BJ127" s="86" t="str">
        <f t="shared" si="780"/>
        <v/>
      </c>
      <c r="BK127" s="78" t="str">
        <f t="shared" si="781"/>
        <v/>
      </c>
      <c r="BL127" s="79" t="str">
        <f t="shared" si="782"/>
        <v/>
      </c>
      <c r="BM127" s="78" t="str">
        <f>IFERROR(IF(BH127="ACC"," ",IF('MAXES+CHART'!$D$16="lbs",MROUND(IF(BH127="SQUAT",'MAXES+CHART'!$D$17*BL127, IF(BH127="BENCH",'MAXES+CHART'!$D$18*BL127, IF(BH127="DEADLIFT",'MAXES+CHART'!$D$19*BL127,))),5),MROUND(IF(BH127="SQUAT",'MAXES+CHART'!$D$17*BL127, IF(BH127="BENCH",'MAXES+CHART'!$D$18*BL127, IF(BH127="DEADLIFT",'MAXES+CHART'!$D$19*BL127,))),2.5))),"")</f>
        <v/>
      </c>
      <c r="BN127" s="55"/>
      <c r="BO127" s="95"/>
      <c r="BQ127" s="117"/>
      <c r="BS127" s="57" t="str">
        <f t="shared" si="715"/>
        <v/>
      </c>
      <c r="BT127" s="57" t="str">
        <f t="shared" si="716"/>
        <v/>
      </c>
      <c r="BU127" s="57" t="str">
        <f t="shared" si="717"/>
        <v/>
      </c>
      <c r="BV127" s="57" t="str">
        <f t="shared" si="718"/>
        <v/>
      </c>
      <c r="BW127" s="57" t="str">
        <f t="shared" si="719"/>
        <v/>
      </c>
      <c r="BX127" s="57" t="str">
        <f t="shared" si="720"/>
        <v/>
      </c>
      <c r="CA127" s="39"/>
      <c r="CB127" s="58" t="str">
        <f t="shared" si="783"/>
        <v>BENCH</v>
      </c>
      <c r="CC127" s="90" t="str">
        <f t="shared" si="784"/>
        <v>Bench Press</v>
      </c>
      <c r="CD127" s="86" t="str">
        <f t="shared" si="785"/>
        <v/>
      </c>
      <c r="CE127" s="78" t="str">
        <f t="shared" si="786"/>
        <v/>
      </c>
      <c r="CF127" s="79" t="str">
        <f t="shared" si="787"/>
        <v/>
      </c>
      <c r="CG127" s="78" t="str">
        <f>IFERROR(IF(CB127="ACC"," ",IF('MAXES+CHART'!$D$16="lbs",MROUND(IF(CB127="SQUAT",'MAXES+CHART'!$D$17*CF127, IF(CB127="BENCH",'MAXES+CHART'!$D$18*CF127, IF(CB127="DEADLIFT",'MAXES+CHART'!$D$19*CF127,))),5),MROUND(IF(CB127="SQUAT",'MAXES+CHART'!$D$17*CF127, IF(CB127="BENCH",'MAXES+CHART'!$D$18*CF127, IF(CB127="DEADLIFT",'MAXES+CHART'!$D$19*CF127,))),2.5))),"")</f>
        <v/>
      </c>
      <c r="CH127" s="55"/>
      <c r="CI127" s="95"/>
      <c r="CK127" s="117"/>
      <c r="CM127" s="57" t="str">
        <f t="shared" si="721"/>
        <v/>
      </c>
      <c r="CN127" s="57" t="str">
        <f t="shared" si="722"/>
        <v/>
      </c>
      <c r="CO127" s="57" t="str">
        <f t="shared" si="723"/>
        <v/>
      </c>
      <c r="CP127" s="57" t="str">
        <f t="shared" si="724"/>
        <v/>
      </c>
      <c r="CQ127" s="57" t="str">
        <f t="shared" si="725"/>
        <v/>
      </c>
      <c r="CR127" s="57" t="str">
        <f t="shared" si="726"/>
        <v/>
      </c>
      <c r="CS127" s="39"/>
      <c r="CT127" s="58" t="str">
        <f t="shared" si="788"/>
        <v>BENCH</v>
      </c>
      <c r="CU127" s="90" t="str">
        <f t="shared" si="789"/>
        <v>Bench Press</v>
      </c>
      <c r="CV127" s="86" t="str">
        <f t="shared" si="458"/>
        <v/>
      </c>
      <c r="CW127" s="78" t="str">
        <f t="shared" si="459"/>
        <v/>
      </c>
      <c r="CX127" s="79" t="str">
        <f t="shared" si="460"/>
        <v/>
      </c>
      <c r="CY127" s="78" t="str">
        <f>IFERROR(IF(CT127="ACC"," ",IF('MAXES+CHART'!$D$16="lbs",MROUND(IF(CT127="SQUAT",'MAXES+CHART'!$D$17*CX127, IF(CT127="BENCH",'MAXES+CHART'!$D$18*CX127, IF(CT127="DEADLIFT",'MAXES+CHART'!$D$19*CX127,))),5),MROUND(IF(CT127="SQUAT",'MAXES+CHART'!$D$17*CX127, IF(CT127="BENCH",'MAXES+CHART'!$D$18*CX127, IF(CT127="DEADLIFT",'MAXES+CHART'!$D$19*CX127,))),2.5))),"")</f>
        <v/>
      </c>
      <c r="CZ127" s="55"/>
      <c r="DA127" s="95"/>
      <c r="DC127" s="117"/>
      <c r="DE127" s="57" t="str">
        <f t="shared" si="727"/>
        <v/>
      </c>
      <c r="DF127" s="57" t="str">
        <f t="shared" si="728"/>
        <v/>
      </c>
      <c r="DG127" s="57" t="str">
        <f t="shared" si="729"/>
        <v/>
      </c>
      <c r="DH127" s="57" t="str">
        <f t="shared" si="730"/>
        <v/>
      </c>
      <c r="DI127" s="57" t="str">
        <f t="shared" si="731"/>
        <v/>
      </c>
      <c r="DJ127" s="57" t="str">
        <f t="shared" si="732"/>
        <v/>
      </c>
      <c r="DL127" s="39"/>
      <c r="DM127" s="58" t="str">
        <f t="shared" si="790"/>
        <v>BENCH</v>
      </c>
      <c r="DN127" s="90" t="str">
        <f t="shared" si="791"/>
        <v>Bench Press</v>
      </c>
      <c r="DO127" s="86" t="str">
        <f t="shared" si="463"/>
        <v/>
      </c>
      <c r="DP127" s="78" t="str">
        <f t="shared" si="464"/>
        <v/>
      </c>
      <c r="DQ127" s="79" t="str">
        <f t="shared" si="465"/>
        <v/>
      </c>
      <c r="DR127" s="78" t="str">
        <f>IFERROR(IF(DM127="ACC"," ",IF('MAXES+CHART'!$D$16="lbs",MROUND(IF(DM127="SQUAT",'MAXES+CHART'!$D$17*DQ127, IF(DM127="BENCH",'MAXES+CHART'!$D$18*DQ127, IF(DM127="DEADLIFT",'MAXES+CHART'!$D$19*DQ127,))),5),MROUND(IF(DM127="SQUAT",'MAXES+CHART'!$D$17*DQ127, IF(DM127="BENCH",'MAXES+CHART'!$D$18*DQ127, IF(DM127="DEADLIFT",'MAXES+CHART'!$D$19*DQ127,))),2.5))),"")</f>
        <v/>
      </c>
      <c r="DS127" s="55"/>
      <c r="DT127" s="95"/>
      <c r="DV127" s="117"/>
      <c r="DX127" s="57" t="str">
        <f t="shared" si="733"/>
        <v/>
      </c>
      <c r="DY127" s="57" t="str">
        <f t="shared" si="734"/>
        <v/>
      </c>
      <c r="DZ127" s="57" t="str">
        <f t="shared" si="735"/>
        <v/>
      </c>
      <c r="EA127" s="57" t="str">
        <f t="shared" si="736"/>
        <v/>
      </c>
      <c r="EB127" s="57" t="str">
        <f t="shared" si="737"/>
        <v/>
      </c>
      <c r="EC127" s="57" t="str">
        <f t="shared" si="738"/>
        <v/>
      </c>
      <c r="EE127" s="39"/>
      <c r="EF127" s="58" t="str">
        <f t="shared" si="792"/>
        <v>BENCH</v>
      </c>
      <c r="EG127" s="90" t="str">
        <f t="shared" si="793"/>
        <v>Bench Press</v>
      </c>
      <c r="EH127" s="86" t="str">
        <f t="shared" si="468"/>
        <v/>
      </c>
      <c r="EI127" s="78" t="str">
        <f t="shared" si="469"/>
        <v/>
      </c>
      <c r="EJ127" s="79" t="str">
        <f t="shared" si="470"/>
        <v/>
      </c>
      <c r="EK127" s="78" t="str">
        <f>IFERROR(IF(EF127="ACC"," ",IF('MAXES+CHART'!$D$16="lbs",MROUND(IF(EF127="SQUAT",'MAXES+CHART'!$D$17*EJ127, IF(EF127="BENCH",'MAXES+CHART'!$D$18*EJ127, IF(EF127="DEADLIFT",'MAXES+CHART'!$D$19*EJ127,))),5),MROUND(IF(EF127="SQUAT",'MAXES+CHART'!$D$17*EJ127, IF(EF127="BENCH",'MAXES+CHART'!$D$18*EJ127, IF(EF127="DEADLIFT",'MAXES+CHART'!$D$19*EJ127,))),2.5))),"")</f>
        <v/>
      </c>
      <c r="EL127" s="55"/>
      <c r="EM127" s="95"/>
      <c r="EO127" s="117"/>
      <c r="EQ127" s="57" t="str">
        <f t="shared" si="739"/>
        <v/>
      </c>
      <c r="ER127" s="57" t="str">
        <f t="shared" si="740"/>
        <v/>
      </c>
      <c r="ES127" s="57" t="str">
        <f t="shared" si="741"/>
        <v/>
      </c>
      <c r="ET127" s="57" t="str">
        <f t="shared" si="742"/>
        <v/>
      </c>
      <c r="EU127" s="57" t="str">
        <f t="shared" si="743"/>
        <v/>
      </c>
      <c r="EV127" s="57" t="str">
        <f t="shared" si="744"/>
        <v/>
      </c>
      <c r="EY127" s="39"/>
      <c r="EZ127" s="58" t="str">
        <f t="shared" si="794"/>
        <v>DEADLIFT</v>
      </c>
      <c r="FA127" s="90" t="str">
        <f t="shared" si="795"/>
        <v>Deadlift</v>
      </c>
      <c r="FB127" s="86" t="str">
        <f t="shared" si="796"/>
        <v/>
      </c>
      <c r="FC127" s="78" t="str">
        <f t="shared" si="797"/>
        <v/>
      </c>
      <c r="FD127" s="79" t="str">
        <f t="shared" si="798"/>
        <v/>
      </c>
      <c r="FE127" s="78" t="str">
        <f>IFERROR(IF(EZ127="ACC"," ",IF('MAXES+CHART'!$D$16="lbs",MROUND(IF(EZ127="SQUAT",'MAXES+CHART'!$D$17*FD127, IF(EZ127="BENCH",'MAXES+CHART'!$D$18*FD127, IF(EZ127="DEADLIFT",'MAXES+CHART'!$D$19*FD127,))),5),MROUND(IF(EZ127="SQUAT",'MAXES+CHART'!$D$17*FD127, IF(EZ127="BENCH",'MAXES+CHART'!$D$18*FD127, IF(EZ127="DEADLIFT",'MAXES+CHART'!$D$19*FD127,))),2.5))),"")</f>
        <v/>
      </c>
      <c r="FF127" s="55"/>
      <c r="FG127" s="124"/>
      <c r="FI127" s="117"/>
      <c r="FK127" s="57" t="str">
        <f t="shared" si="745"/>
        <v/>
      </c>
      <c r="FL127" s="57" t="str">
        <f t="shared" si="746"/>
        <v/>
      </c>
      <c r="FM127" s="57" t="str">
        <f t="shared" si="747"/>
        <v/>
      </c>
      <c r="FN127" s="57" t="str">
        <f t="shared" si="748"/>
        <v/>
      </c>
      <c r="FO127" s="57" t="str">
        <f t="shared" si="749"/>
        <v/>
      </c>
      <c r="FP127" s="57" t="str">
        <f t="shared" si="750"/>
        <v/>
      </c>
      <c r="FQ127" s="39"/>
      <c r="FR127" s="58" t="str">
        <f t="shared" si="799"/>
        <v>DEADLIFT</v>
      </c>
      <c r="FS127" s="90" t="str">
        <f t="shared" si="800"/>
        <v>Deadlift</v>
      </c>
      <c r="FT127" s="86" t="str">
        <f t="shared" si="473"/>
        <v/>
      </c>
      <c r="FU127" s="78" t="str">
        <f t="shared" si="474"/>
        <v/>
      </c>
      <c r="FV127" s="79" t="str">
        <f t="shared" si="475"/>
        <v/>
      </c>
      <c r="FW127" s="78" t="str">
        <f>IFERROR(IF(FR127="ACC"," ",IF('MAXES+CHART'!$D$16="lbs",MROUND(IF(FR127="SQUAT",'MAXES+CHART'!$D$17*FV127, IF(FR127="BENCH",'MAXES+CHART'!$D$18*FV127, IF(FR127="DEADLIFT",'MAXES+CHART'!$D$19*FV127,))),5),MROUND(IF(FR127="SQUAT",'MAXES+CHART'!$D$17*FV127, IF(FR127="BENCH",'MAXES+CHART'!$D$18*FV127, IF(FR127="DEADLIFT",'MAXES+CHART'!$D$19*FV127,))),2.5))),"")</f>
        <v/>
      </c>
      <c r="FX127" s="55"/>
      <c r="FY127" s="95"/>
      <c r="GA127" s="117"/>
      <c r="GC127" s="57" t="str">
        <f t="shared" si="751"/>
        <v/>
      </c>
      <c r="GD127" s="57" t="str">
        <f t="shared" si="752"/>
        <v/>
      </c>
      <c r="GE127" s="57" t="str">
        <f t="shared" si="753"/>
        <v/>
      </c>
      <c r="GF127" s="57" t="str">
        <f t="shared" si="754"/>
        <v/>
      </c>
      <c r="GG127" s="57" t="str">
        <f t="shared" si="755"/>
        <v/>
      </c>
      <c r="GH127" s="57" t="str">
        <f t="shared" si="756"/>
        <v/>
      </c>
      <c r="GJ127" s="39"/>
      <c r="GK127" s="58" t="str">
        <f t="shared" si="801"/>
        <v>DEADLIFT</v>
      </c>
      <c r="GL127" s="90" t="str">
        <f t="shared" si="802"/>
        <v>Deadlift</v>
      </c>
      <c r="GM127" s="86" t="str">
        <f t="shared" si="478"/>
        <v/>
      </c>
      <c r="GN127" s="78" t="str">
        <f t="shared" si="479"/>
        <v/>
      </c>
      <c r="GO127" s="79" t="str">
        <f t="shared" si="480"/>
        <v/>
      </c>
      <c r="GP127" s="78" t="str">
        <f>IFERROR(IF(GK127="ACC"," ",IF('MAXES+CHART'!$D$16="lbs",MROUND(IF(GK127="SQUAT",'MAXES+CHART'!$D$17*GO127, IF(GK127="BENCH",'MAXES+CHART'!$D$18*GO127, IF(GK127="DEADLIFT",'MAXES+CHART'!$D$19*GO127,))),5),MROUND(IF(GK127="SQUAT",'MAXES+CHART'!$D$17*GO127, IF(GK127="BENCH",'MAXES+CHART'!$D$18*GO127, IF(GK127="DEADLIFT",'MAXES+CHART'!$D$19*GO127,))),2.5))),"")</f>
        <v/>
      </c>
      <c r="GQ127" s="55"/>
      <c r="GR127" s="95"/>
      <c r="GT127" s="117"/>
      <c r="GV127" s="57" t="str">
        <f t="shared" si="757"/>
        <v/>
      </c>
      <c r="GW127" s="57" t="str">
        <f t="shared" si="758"/>
        <v/>
      </c>
      <c r="GX127" s="57" t="str">
        <f t="shared" si="759"/>
        <v/>
      </c>
      <c r="GY127" s="57" t="str">
        <f t="shared" si="760"/>
        <v/>
      </c>
      <c r="GZ127" s="57" t="str">
        <f t="shared" si="761"/>
        <v/>
      </c>
      <c r="HA127" s="57" t="str">
        <f t="shared" si="762"/>
        <v/>
      </c>
      <c r="HC127" s="39"/>
      <c r="HD127" s="58" t="str">
        <f t="shared" si="803"/>
        <v>DEADLIFT</v>
      </c>
      <c r="HE127" s="90" t="str">
        <f t="shared" si="804"/>
        <v>Deadlift</v>
      </c>
      <c r="HF127" s="86" t="str">
        <f t="shared" si="483"/>
        <v/>
      </c>
      <c r="HG127" s="78" t="str">
        <f t="shared" si="484"/>
        <v/>
      </c>
      <c r="HH127" s="79" t="str">
        <f t="shared" si="485"/>
        <v/>
      </c>
      <c r="HI127" s="78" t="str">
        <f>IFERROR(IF(HD127="ACC"," ",IF('MAXES+CHART'!$D$16="lbs",MROUND(IF(HD127="SQUAT",'MAXES+CHART'!$D$17*HH127, IF(HD127="BENCH",'MAXES+CHART'!$D$18*HH127, IF(HD127="DEADLIFT",'MAXES+CHART'!$D$19*HH127,))),5),MROUND(IF(HD127="SQUAT",'MAXES+CHART'!$D$17*HH127, IF(HD127="BENCH",'MAXES+CHART'!$D$18*HH127, IF(HD127="DEADLIFT",'MAXES+CHART'!$D$19*HH127,))),2.5))),"")</f>
        <v/>
      </c>
      <c r="HJ127" s="55"/>
      <c r="HK127" s="95"/>
      <c r="HM127" s="117"/>
      <c r="HO127" s="57" t="str">
        <f t="shared" si="763"/>
        <v/>
      </c>
      <c r="HP127" s="57" t="str">
        <f t="shared" si="764"/>
        <v/>
      </c>
      <c r="HQ127" s="57" t="str">
        <f t="shared" si="765"/>
        <v/>
      </c>
      <c r="HR127" s="57" t="str">
        <f t="shared" si="766"/>
        <v/>
      </c>
      <c r="HS127" s="57" t="str">
        <f t="shared" si="767"/>
        <v/>
      </c>
      <c r="HT127" s="57" t="str">
        <f t="shared" si="768"/>
        <v/>
      </c>
    </row>
    <row r="128" spans="3:228" hidden="1" outlineLevel="2">
      <c r="C128" s="39"/>
      <c r="D128" s="58" t="str">
        <f t="shared" si="805"/>
        <v>BENCH</v>
      </c>
      <c r="E128" s="91" t="str">
        <f t="shared" si="806"/>
        <v>Bench Press</v>
      </c>
      <c r="F128" s="85"/>
      <c r="G128" s="76"/>
      <c r="H128" s="77"/>
      <c r="I128" s="76">
        <f>IF(D128="ACC"," ",IF('MAXES+CHART'!$D$16="lbs",MROUND(IF(D128="SQUAT",'MAXES+CHART'!$D$17*H128, IF(D128="BENCH",'MAXES+CHART'!$D$18*H128, IF(D128="DEADLIFT",'MAXES+CHART'!$D$19*H128,))),5),MROUND(IF(D128="SQUAT",'MAXES+CHART'!$D$17*H128, IF(D128="BENCH",'MAXES+CHART'!$D$18*H128, IF(D128="DEADLIFT",'MAXES+CHART'!$D$19*H128,))),2.5)))</f>
        <v>0</v>
      </c>
      <c r="J128" s="55"/>
      <c r="K128" s="95"/>
      <c r="M128" s="119" t="str">
        <f ca="1">"e1RM: "&amp;IFERROR(MROUND(IF(H125="",  I124/VLOOKUP(K124,'MAXES+CHART'!$B$3:$N$11,G124+1,FALSE),  OFFSET(H124,MATCH(MAX(H125:H129),H125:H129,0),1)/VLOOKUP(OFFSET(H124,MATCH(MAX(H125:H129),H125:H129,0),3),'MAXES+CHART'!$B$3:$N$11,OFFSET(H124,MATCH(MAX(H125:H129),H125:H129,0),-1)+1,FALSE)),1),"")</f>
        <v xml:space="preserve">e1RM: </v>
      </c>
      <c r="O128" s="57" t="str">
        <f t="shared" si="703"/>
        <v/>
      </c>
      <c r="P128" s="57" t="str">
        <f t="shared" si="704"/>
        <v/>
      </c>
      <c r="Q128" s="57">
        <f t="shared" si="705"/>
        <v>0</v>
      </c>
      <c r="R128" s="57">
        <f t="shared" si="706"/>
        <v>0</v>
      </c>
      <c r="S128" s="57" t="str">
        <f t="shared" si="707"/>
        <v/>
      </c>
      <c r="T128" s="57" t="str">
        <f t="shared" si="708"/>
        <v/>
      </c>
      <c r="U128" s="39"/>
      <c r="V128" s="58" t="str">
        <f t="shared" si="807"/>
        <v>BENCH</v>
      </c>
      <c r="W128" s="91" t="str">
        <f t="shared" si="769"/>
        <v>Bench Press</v>
      </c>
      <c r="X128" s="85" t="str">
        <f t="shared" si="770"/>
        <v/>
      </c>
      <c r="Y128" s="76" t="str">
        <f t="shared" si="771"/>
        <v/>
      </c>
      <c r="Z128" s="77" t="str">
        <f t="shared" si="772"/>
        <v/>
      </c>
      <c r="AA128" s="76" t="str">
        <f>IFERROR(IF(V128="ACC"," ",IF('MAXES+CHART'!$D$16="lbs",MROUND(IF(V128="SQUAT",'MAXES+CHART'!$D$17*Z128, IF(V128="BENCH",'MAXES+CHART'!$D$18*Z128, IF(V128="DEADLIFT",'MAXES+CHART'!$D$19*Z128,))),5),MROUND(IF(V128="SQUAT",'MAXES+CHART'!$D$17*Z128, IF(V128="BENCH",'MAXES+CHART'!$D$18*Z128, IF(V128="DEADLIFT",'MAXES+CHART'!$D$19*Z128,))),2.5))),"")</f>
        <v/>
      </c>
      <c r="AB128" s="55"/>
      <c r="AC128" s="95"/>
      <c r="AE128" s="119" t="str">
        <f ca="1">"e1RM: "&amp;IFERROR(MROUND(IF(Z125="",  AA124/VLOOKUP(AC124,'MAXES+CHART'!$B$3:$N$11,Y124+1,FALSE),  OFFSET(Z124,MATCH(MAX(Z125:Z129),Z125:Z129,0),1)/VLOOKUP(OFFSET(Z124,MATCH(MAX(Z125:Z129),Z125:Z129,0),3),'MAXES+CHART'!$B$3:$N$11,OFFSET(Z124,MATCH(MAX(Z125:Z129),Z125:Z129,0),-1)+1,FALSE)),1),"")</f>
        <v xml:space="preserve">e1RM: </v>
      </c>
      <c r="AG128" s="57" t="str">
        <f t="shared" si="492"/>
        <v/>
      </c>
      <c r="AH128" s="57" t="str">
        <f t="shared" si="493"/>
        <v/>
      </c>
      <c r="AI128" s="57" t="str">
        <f t="shared" si="494"/>
        <v/>
      </c>
      <c r="AJ128" s="57" t="str">
        <f t="shared" si="495"/>
        <v/>
      </c>
      <c r="AK128" s="57" t="str">
        <f t="shared" si="496"/>
        <v/>
      </c>
      <c r="AL128" s="57" t="str">
        <f t="shared" si="497"/>
        <v/>
      </c>
      <c r="AN128" s="39"/>
      <c r="AO128" s="58" t="str">
        <f t="shared" si="773"/>
        <v>BENCH</v>
      </c>
      <c r="AP128" s="91" t="str">
        <f t="shared" si="774"/>
        <v>Bench Press</v>
      </c>
      <c r="AQ128" s="85" t="str">
        <f t="shared" si="775"/>
        <v/>
      </c>
      <c r="AR128" s="76" t="str">
        <f t="shared" si="776"/>
        <v/>
      </c>
      <c r="AS128" s="77" t="str">
        <f t="shared" si="777"/>
        <v/>
      </c>
      <c r="AT128" s="76" t="str">
        <f>IFERROR(IF(AO128="ACC"," ",IF('MAXES+CHART'!$D$16="lbs",MROUND(IF(AO128="SQUAT",'MAXES+CHART'!$D$17*AS128, IF(AO128="BENCH",'MAXES+CHART'!$D$18*AS128, IF(AO128="DEADLIFT",'MAXES+CHART'!$D$19*AS128,))),5),MROUND(IF(AO128="SQUAT",'MAXES+CHART'!$D$17*AS128, IF(AO128="BENCH",'MAXES+CHART'!$D$18*AS128, IF(AO128="DEADLIFT",'MAXES+CHART'!$D$19*AS128,))),2.5))),"")</f>
        <v/>
      </c>
      <c r="AU128" s="55"/>
      <c r="AV128" s="95"/>
      <c r="AX128" s="119" t="str">
        <f ca="1">"e1RM: "&amp;IFERROR(MROUND(IF(AS125="",  AT124/VLOOKUP(AV124,'MAXES+CHART'!$B$3:$N$11,AR124+1,FALSE),  OFFSET(AS124,MATCH(MAX(AS125:AS129),AS125:AS129,0),1)/VLOOKUP(OFFSET(AS124,MATCH(MAX(AS125:AS129),AS125:AS129,0),3),'MAXES+CHART'!$B$3:$N$11,OFFSET(AS124,MATCH(MAX(AS125:AS129),AS125:AS129,0),-1)+1,FALSE)),1),"")</f>
        <v xml:space="preserve">e1RM: </v>
      </c>
      <c r="AZ128" s="57" t="str">
        <f t="shared" si="709"/>
        <v/>
      </c>
      <c r="BA128" s="57" t="str">
        <f t="shared" si="710"/>
        <v/>
      </c>
      <c r="BB128" s="57" t="str">
        <f t="shared" si="711"/>
        <v/>
      </c>
      <c r="BC128" s="57" t="str">
        <f t="shared" si="712"/>
        <v/>
      </c>
      <c r="BD128" s="57" t="str">
        <f t="shared" si="713"/>
        <v/>
      </c>
      <c r="BE128" s="57" t="str">
        <f t="shared" si="714"/>
        <v/>
      </c>
      <c r="BG128" s="39"/>
      <c r="BH128" s="58" t="str">
        <f t="shared" si="778"/>
        <v>BENCH</v>
      </c>
      <c r="BI128" s="91" t="str">
        <f t="shared" si="779"/>
        <v>Bench Press</v>
      </c>
      <c r="BJ128" s="85" t="str">
        <f t="shared" si="780"/>
        <v/>
      </c>
      <c r="BK128" s="76" t="str">
        <f t="shared" si="781"/>
        <v/>
      </c>
      <c r="BL128" s="77" t="str">
        <f t="shared" si="782"/>
        <v/>
      </c>
      <c r="BM128" s="76" t="str">
        <f>IFERROR(IF(BH128="ACC"," ",IF('MAXES+CHART'!$D$16="lbs",MROUND(IF(BH128="SQUAT",'MAXES+CHART'!$D$17*BL128, IF(BH128="BENCH",'MAXES+CHART'!$D$18*BL128, IF(BH128="DEADLIFT",'MAXES+CHART'!$D$19*BL128,))),5),MROUND(IF(BH128="SQUAT",'MAXES+CHART'!$D$17*BL128, IF(BH128="BENCH",'MAXES+CHART'!$D$18*BL128, IF(BH128="DEADLIFT",'MAXES+CHART'!$D$19*BL128,))),2.5))),"")</f>
        <v/>
      </c>
      <c r="BN128" s="55"/>
      <c r="BO128" s="95"/>
      <c r="BQ128" s="119" t="str">
        <f ca="1">"e1RM: "&amp;IFERROR(MROUND(IF(BL125="",  BM124/VLOOKUP(BO124,'MAXES+CHART'!$B$3:$N$11,BK124+1,FALSE),  OFFSET(BL124,MATCH(MAX(BL125:BL129),BL125:BL129,0),1)/VLOOKUP(OFFSET(BL124,MATCH(MAX(BL125:BL129),BL125:BL129,0),3),'MAXES+CHART'!$B$3:$N$11,OFFSET(BL124,MATCH(MAX(BL125:BL129),BL125:BL129,0),-1)+1,FALSE)),1),"")</f>
        <v xml:space="preserve">e1RM: </v>
      </c>
      <c r="BS128" s="57" t="str">
        <f t="shared" si="715"/>
        <v/>
      </c>
      <c r="BT128" s="57" t="str">
        <f t="shared" si="716"/>
        <v/>
      </c>
      <c r="BU128" s="57" t="str">
        <f t="shared" si="717"/>
        <v/>
      </c>
      <c r="BV128" s="57" t="str">
        <f t="shared" si="718"/>
        <v/>
      </c>
      <c r="BW128" s="57" t="str">
        <f t="shared" si="719"/>
        <v/>
      </c>
      <c r="BX128" s="57" t="str">
        <f t="shared" si="720"/>
        <v/>
      </c>
      <c r="CA128" s="39"/>
      <c r="CB128" s="58" t="str">
        <f t="shared" si="783"/>
        <v>BENCH</v>
      </c>
      <c r="CC128" s="91" t="str">
        <f t="shared" si="784"/>
        <v>Bench Press</v>
      </c>
      <c r="CD128" s="85" t="str">
        <f t="shared" si="785"/>
        <v/>
      </c>
      <c r="CE128" s="76" t="str">
        <f t="shared" si="786"/>
        <v/>
      </c>
      <c r="CF128" s="77" t="str">
        <f t="shared" si="787"/>
        <v/>
      </c>
      <c r="CG128" s="76" t="str">
        <f>IFERROR(IF(CB128="ACC"," ",IF('MAXES+CHART'!$D$16="lbs",MROUND(IF(CB128="SQUAT",'MAXES+CHART'!$D$17*CF128, IF(CB128="BENCH",'MAXES+CHART'!$D$18*CF128, IF(CB128="DEADLIFT",'MAXES+CHART'!$D$19*CF128,))),5),MROUND(IF(CB128="SQUAT",'MAXES+CHART'!$D$17*CF128, IF(CB128="BENCH",'MAXES+CHART'!$D$18*CF128, IF(CB128="DEADLIFT",'MAXES+CHART'!$D$19*CF128,))),2.5))),"")</f>
        <v/>
      </c>
      <c r="CH128" s="55"/>
      <c r="CI128" s="95"/>
      <c r="CK128" s="119" t="str">
        <f ca="1">"e1RM: "&amp;IFERROR(MROUND(IF(CF125="",  CG124/VLOOKUP(CI124,'MAXES+CHART'!$B$3:$N$11,CE124+1,FALSE),  OFFSET(CF124,MATCH(MAX(CF125:CF129),CF125:CF129,0),1)/VLOOKUP(OFFSET(CF124,MATCH(MAX(CF125:CF129),CF125:CF129,0),3),'MAXES+CHART'!$B$3:$N$11,OFFSET(CF124,MATCH(MAX(CF125:CF129),CF125:CF129,0),-1)+1,FALSE)),1),"")</f>
        <v xml:space="preserve">e1RM: </v>
      </c>
      <c r="CM128" s="57" t="str">
        <f t="shared" si="721"/>
        <v/>
      </c>
      <c r="CN128" s="57" t="str">
        <f t="shared" si="722"/>
        <v/>
      </c>
      <c r="CO128" s="57" t="str">
        <f t="shared" si="723"/>
        <v/>
      </c>
      <c r="CP128" s="57" t="str">
        <f t="shared" si="724"/>
        <v/>
      </c>
      <c r="CQ128" s="57" t="str">
        <f t="shared" si="725"/>
        <v/>
      </c>
      <c r="CR128" s="57" t="str">
        <f t="shared" si="726"/>
        <v/>
      </c>
      <c r="CS128" s="39"/>
      <c r="CT128" s="58" t="str">
        <f t="shared" si="788"/>
        <v>BENCH</v>
      </c>
      <c r="CU128" s="91" t="str">
        <f t="shared" si="789"/>
        <v>Bench Press</v>
      </c>
      <c r="CV128" s="85" t="str">
        <f t="shared" si="458"/>
        <v/>
      </c>
      <c r="CW128" s="76" t="str">
        <f t="shared" si="459"/>
        <v/>
      </c>
      <c r="CX128" s="77" t="str">
        <f t="shared" si="460"/>
        <v/>
      </c>
      <c r="CY128" s="76" t="str">
        <f>IFERROR(IF(CT128="ACC"," ",IF('MAXES+CHART'!$D$16="lbs",MROUND(IF(CT128="SQUAT",'MAXES+CHART'!$D$17*CX128, IF(CT128="BENCH",'MAXES+CHART'!$D$18*CX128, IF(CT128="DEADLIFT",'MAXES+CHART'!$D$19*CX128,))),5),MROUND(IF(CT128="SQUAT",'MAXES+CHART'!$D$17*CX128, IF(CT128="BENCH",'MAXES+CHART'!$D$18*CX128, IF(CT128="DEADLIFT",'MAXES+CHART'!$D$19*CX128,))),2.5))),"")</f>
        <v/>
      </c>
      <c r="CZ128" s="55"/>
      <c r="DA128" s="95"/>
      <c r="DC128" s="119" t="str">
        <f ca="1">"e1RM: "&amp;IFERROR(MROUND(IF(CX125="",  CY124/VLOOKUP(DA124,'MAXES+CHART'!$B$3:$N$11,CW124+1,FALSE),  OFFSET(CX124,MATCH(MAX(CX125:CX129),CX125:CX129,0),1)/VLOOKUP(OFFSET(CX124,MATCH(MAX(CX125:CX129),CX125:CX129,0),3),'MAXES+CHART'!$B$3:$N$11,OFFSET(CX124,MATCH(MAX(CX125:CX129),CX125:CX129,0),-1)+1,FALSE)),1),"")</f>
        <v xml:space="preserve">e1RM: </v>
      </c>
      <c r="DE128" s="57" t="str">
        <f t="shared" si="727"/>
        <v/>
      </c>
      <c r="DF128" s="57" t="str">
        <f t="shared" si="728"/>
        <v/>
      </c>
      <c r="DG128" s="57" t="str">
        <f t="shared" si="729"/>
        <v/>
      </c>
      <c r="DH128" s="57" t="str">
        <f t="shared" si="730"/>
        <v/>
      </c>
      <c r="DI128" s="57" t="str">
        <f t="shared" si="731"/>
        <v/>
      </c>
      <c r="DJ128" s="57" t="str">
        <f t="shared" si="732"/>
        <v/>
      </c>
      <c r="DL128" s="39"/>
      <c r="DM128" s="58" t="str">
        <f t="shared" si="790"/>
        <v>BENCH</v>
      </c>
      <c r="DN128" s="91" t="str">
        <f t="shared" si="791"/>
        <v>Bench Press</v>
      </c>
      <c r="DO128" s="85" t="str">
        <f t="shared" si="463"/>
        <v/>
      </c>
      <c r="DP128" s="76" t="str">
        <f t="shared" si="464"/>
        <v/>
      </c>
      <c r="DQ128" s="77" t="str">
        <f t="shared" si="465"/>
        <v/>
      </c>
      <c r="DR128" s="76" t="str">
        <f>IFERROR(IF(DM128="ACC"," ",IF('MAXES+CHART'!$D$16="lbs",MROUND(IF(DM128="SQUAT",'MAXES+CHART'!$D$17*DQ128, IF(DM128="BENCH",'MAXES+CHART'!$D$18*DQ128, IF(DM128="DEADLIFT",'MAXES+CHART'!$D$19*DQ128,))),5),MROUND(IF(DM128="SQUAT",'MAXES+CHART'!$D$17*DQ128, IF(DM128="BENCH",'MAXES+CHART'!$D$18*DQ128, IF(DM128="DEADLIFT",'MAXES+CHART'!$D$19*DQ128,))),2.5))),"")</f>
        <v/>
      </c>
      <c r="DS128" s="55"/>
      <c r="DT128" s="95"/>
      <c r="DV128" s="119" t="str">
        <f ca="1">"e1RM: "&amp;IFERROR(MROUND(IF(DQ125="",  DR124/VLOOKUP(DT124,'MAXES+CHART'!$B$3:$N$11,DP124+1,FALSE),  OFFSET(DQ124,MATCH(MAX(DQ125:DQ129),DQ125:DQ129,0),1)/VLOOKUP(OFFSET(DQ124,MATCH(MAX(DQ125:DQ129),DQ125:DQ129,0),3),'MAXES+CHART'!$B$3:$N$11,OFFSET(DQ124,MATCH(MAX(DQ125:DQ129),DQ125:DQ129,0),-1)+1,FALSE)),1),"")</f>
        <v xml:space="preserve">e1RM: </v>
      </c>
      <c r="DX128" s="57" t="str">
        <f t="shared" si="733"/>
        <v/>
      </c>
      <c r="DY128" s="57" t="str">
        <f t="shared" si="734"/>
        <v/>
      </c>
      <c r="DZ128" s="57" t="str">
        <f t="shared" si="735"/>
        <v/>
      </c>
      <c r="EA128" s="57" t="str">
        <f t="shared" si="736"/>
        <v/>
      </c>
      <c r="EB128" s="57" t="str">
        <f t="shared" si="737"/>
        <v/>
      </c>
      <c r="EC128" s="57" t="str">
        <f t="shared" si="738"/>
        <v/>
      </c>
      <c r="EE128" s="39"/>
      <c r="EF128" s="58" t="str">
        <f t="shared" si="792"/>
        <v>BENCH</v>
      </c>
      <c r="EG128" s="91" t="str">
        <f t="shared" si="793"/>
        <v>Bench Press</v>
      </c>
      <c r="EH128" s="85" t="str">
        <f t="shared" si="468"/>
        <v/>
      </c>
      <c r="EI128" s="76" t="str">
        <f t="shared" si="469"/>
        <v/>
      </c>
      <c r="EJ128" s="77" t="str">
        <f t="shared" si="470"/>
        <v/>
      </c>
      <c r="EK128" s="76" t="str">
        <f>IFERROR(IF(EF128="ACC"," ",IF('MAXES+CHART'!$D$16="lbs",MROUND(IF(EF128="SQUAT",'MAXES+CHART'!$D$17*EJ128, IF(EF128="BENCH",'MAXES+CHART'!$D$18*EJ128, IF(EF128="DEADLIFT",'MAXES+CHART'!$D$19*EJ128,))),5),MROUND(IF(EF128="SQUAT",'MAXES+CHART'!$D$17*EJ128, IF(EF128="BENCH",'MAXES+CHART'!$D$18*EJ128, IF(EF128="DEADLIFT",'MAXES+CHART'!$D$19*EJ128,))),2.5))),"")</f>
        <v/>
      </c>
      <c r="EL128" s="55"/>
      <c r="EM128" s="95"/>
      <c r="EO128" s="119" t="str">
        <f ca="1">"e1RM: "&amp;IFERROR(MROUND(IF(EJ125="",  EK124/VLOOKUP(EM124,'MAXES+CHART'!$B$3:$N$11,EI124+1,FALSE),  OFFSET(EJ124,MATCH(MAX(EJ125:EJ129),EJ125:EJ129,0),1)/VLOOKUP(OFFSET(EJ124,MATCH(MAX(EJ125:EJ129),EJ125:EJ129,0),3),'MAXES+CHART'!$B$3:$N$11,OFFSET(EJ124,MATCH(MAX(EJ125:EJ129),EJ125:EJ129,0),-1)+1,FALSE)),1),"")</f>
        <v xml:space="preserve">e1RM: </v>
      </c>
      <c r="EQ128" s="57" t="str">
        <f t="shared" si="739"/>
        <v/>
      </c>
      <c r="ER128" s="57" t="str">
        <f t="shared" si="740"/>
        <v/>
      </c>
      <c r="ES128" s="57" t="str">
        <f t="shared" si="741"/>
        <v/>
      </c>
      <c r="ET128" s="57" t="str">
        <f t="shared" si="742"/>
        <v/>
      </c>
      <c r="EU128" s="57" t="str">
        <f t="shared" si="743"/>
        <v/>
      </c>
      <c r="EV128" s="57" t="str">
        <f t="shared" si="744"/>
        <v/>
      </c>
      <c r="EY128" s="39"/>
      <c r="EZ128" s="58" t="str">
        <f t="shared" si="794"/>
        <v>DEADLIFT</v>
      </c>
      <c r="FA128" s="91" t="str">
        <f t="shared" si="795"/>
        <v>Deadlift</v>
      </c>
      <c r="FB128" s="85" t="str">
        <f t="shared" si="796"/>
        <v/>
      </c>
      <c r="FC128" s="76" t="str">
        <f t="shared" si="797"/>
        <v/>
      </c>
      <c r="FD128" s="77" t="str">
        <f t="shared" si="798"/>
        <v/>
      </c>
      <c r="FE128" s="76" t="str">
        <f>IFERROR(IF(EZ128="ACC"," ",IF('MAXES+CHART'!$D$16="lbs",MROUND(IF(EZ128="SQUAT",'MAXES+CHART'!$D$17*FD128, IF(EZ128="BENCH",'MAXES+CHART'!$D$18*FD128, IF(EZ128="DEADLIFT",'MAXES+CHART'!$D$19*FD128,))),5),MROUND(IF(EZ128="SQUAT",'MAXES+CHART'!$D$17*FD128, IF(EZ128="BENCH",'MAXES+CHART'!$D$18*FD128, IF(EZ128="DEADLIFT",'MAXES+CHART'!$D$19*FD128,))),2.5))),"")</f>
        <v/>
      </c>
      <c r="FF128" s="55"/>
      <c r="FG128" s="124"/>
      <c r="FI128" s="119" t="str">
        <f ca="1">"e1RM: "&amp;IFERROR(MROUND(IF(FD125="",  FE124/VLOOKUP(FG124,'MAXES+CHART'!$B$3:$N$11,FC124+1,FALSE),  OFFSET(FD124,MATCH(MAX(FD125:FD129),FD125:FD129,0),1)/VLOOKUP(OFFSET(FD124,MATCH(MAX(FD125:FD129),FD125:FD129,0),3),'MAXES+CHART'!$B$3:$N$11,OFFSET(FD124,MATCH(MAX(FD125:FD129),FD125:FD129,0),-1)+1,FALSE)),1),"")</f>
        <v xml:space="preserve">e1RM: </v>
      </c>
      <c r="FK128" s="57" t="str">
        <f t="shared" si="745"/>
        <v/>
      </c>
      <c r="FL128" s="57" t="str">
        <f t="shared" si="746"/>
        <v/>
      </c>
      <c r="FM128" s="57" t="str">
        <f t="shared" si="747"/>
        <v/>
      </c>
      <c r="FN128" s="57" t="str">
        <f t="shared" si="748"/>
        <v/>
      </c>
      <c r="FO128" s="57" t="str">
        <f t="shared" si="749"/>
        <v/>
      </c>
      <c r="FP128" s="57" t="str">
        <f t="shared" si="750"/>
        <v/>
      </c>
      <c r="FQ128" s="39"/>
      <c r="FR128" s="58" t="str">
        <f t="shared" si="799"/>
        <v>DEADLIFT</v>
      </c>
      <c r="FS128" s="91" t="str">
        <f t="shared" si="800"/>
        <v>Deadlift</v>
      </c>
      <c r="FT128" s="85" t="str">
        <f t="shared" si="473"/>
        <v/>
      </c>
      <c r="FU128" s="76" t="str">
        <f t="shared" si="474"/>
        <v/>
      </c>
      <c r="FV128" s="77" t="str">
        <f t="shared" si="475"/>
        <v/>
      </c>
      <c r="FW128" s="76" t="str">
        <f>IFERROR(IF(FR128="ACC"," ",IF('MAXES+CHART'!$D$16="lbs",MROUND(IF(FR128="SQUAT",'MAXES+CHART'!$D$17*FV128, IF(FR128="BENCH",'MAXES+CHART'!$D$18*FV128, IF(FR128="DEADLIFT",'MAXES+CHART'!$D$19*FV128,))),5),MROUND(IF(FR128="SQUAT",'MAXES+CHART'!$D$17*FV128, IF(FR128="BENCH",'MAXES+CHART'!$D$18*FV128, IF(FR128="DEADLIFT",'MAXES+CHART'!$D$19*FV128,))),2.5))),"")</f>
        <v/>
      </c>
      <c r="FX128" s="55"/>
      <c r="FY128" s="95"/>
      <c r="GA128" s="119" t="str">
        <f ca="1">"e1RM: "&amp;IFERROR(MROUND(IF(FV125="",  FW124/VLOOKUP(FY124,'MAXES+CHART'!$B$3:$N$11,FU124+1,FALSE),  OFFSET(FV124,MATCH(MAX(FV125:FV129),FV125:FV129,0),1)/VLOOKUP(OFFSET(FV124,MATCH(MAX(FV125:FV129),FV125:FV129,0),3),'MAXES+CHART'!$B$3:$N$11,OFFSET(FV124,MATCH(MAX(FV125:FV129),FV125:FV129,0),-1)+1,FALSE)),1),"")</f>
        <v xml:space="preserve">e1RM: </v>
      </c>
      <c r="GC128" s="57" t="str">
        <f t="shared" si="751"/>
        <v/>
      </c>
      <c r="GD128" s="57" t="str">
        <f t="shared" si="752"/>
        <v/>
      </c>
      <c r="GE128" s="57" t="str">
        <f t="shared" si="753"/>
        <v/>
      </c>
      <c r="GF128" s="57" t="str">
        <f t="shared" si="754"/>
        <v/>
      </c>
      <c r="GG128" s="57" t="str">
        <f t="shared" si="755"/>
        <v/>
      </c>
      <c r="GH128" s="57" t="str">
        <f t="shared" si="756"/>
        <v/>
      </c>
      <c r="GJ128" s="39"/>
      <c r="GK128" s="58" t="str">
        <f t="shared" si="801"/>
        <v>DEADLIFT</v>
      </c>
      <c r="GL128" s="91" t="str">
        <f t="shared" si="802"/>
        <v>Deadlift</v>
      </c>
      <c r="GM128" s="85" t="str">
        <f t="shared" si="478"/>
        <v/>
      </c>
      <c r="GN128" s="76" t="str">
        <f t="shared" si="479"/>
        <v/>
      </c>
      <c r="GO128" s="77" t="str">
        <f t="shared" si="480"/>
        <v/>
      </c>
      <c r="GP128" s="76" t="str">
        <f>IFERROR(IF(GK128="ACC"," ",IF('MAXES+CHART'!$D$16="lbs",MROUND(IF(GK128="SQUAT",'MAXES+CHART'!$D$17*GO128, IF(GK128="BENCH",'MAXES+CHART'!$D$18*GO128, IF(GK128="DEADLIFT",'MAXES+CHART'!$D$19*GO128,))),5),MROUND(IF(GK128="SQUAT",'MAXES+CHART'!$D$17*GO128, IF(GK128="BENCH",'MAXES+CHART'!$D$18*GO128, IF(GK128="DEADLIFT",'MAXES+CHART'!$D$19*GO128,))),2.5))),"")</f>
        <v/>
      </c>
      <c r="GQ128" s="55"/>
      <c r="GR128" s="95"/>
      <c r="GT128" s="119" t="str">
        <f ca="1">"e1RM: "&amp;IFERROR(MROUND(IF(GO125="",  GP124/VLOOKUP(GR124,'MAXES+CHART'!$B$3:$N$11,GN124+1,FALSE),  OFFSET(GO124,MATCH(MAX(GO125:GO129),GO125:GO129,0),1)/VLOOKUP(OFFSET(GO124,MATCH(MAX(GO125:GO129),GO125:GO129,0),3),'MAXES+CHART'!$B$3:$N$11,OFFSET(GO124,MATCH(MAX(GO125:GO129),GO125:GO129,0),-1)+1,FALSE)),1),"")</f>
        <v xml:space="preserve">e1RM: </v>
      </c>
      <c r="GV128" s="57" t="str">
        <f t="shared" si="757"/>
        <v/>
      </c>
      <c r="GW128" s="57" t="str">
        <f t="shared" si="758"/>
        <v/>
      </c>
      <c r="GX128" s="57" t="str">
        <f t="shared" si="759"/>
        <v/>
      </c>
      <c r="GY128" s="57" t="str">
        <f t="shared" si="760"/>
        <v/>
      </c>
      <c r="GZ128" s="57" t="str">
        <f t="shared" si="761"/>
        <v/>
      </c>
      <c r="HA128" s="57" t="str">
        <f t="shared" si="762"/>
        <v/>
      </c>
      <c r="HC128" s="39"/>
      <c r="HD128" s="58" t="str">
        <f t="shared" si="803"/>
        <v>DEADLIFT</v>
      </c>
      <c r="HE128" s="91" t="str">
        <f t="shared" si="804"/>
        <v>Deadlift</v>
      </c>
      <c r="HF128" s="85" t="str">
        <f t="shared" si="483"/>
        <v/>
      </c>
      <c r="HG128" s="76" t="str">
        <f t="shared" si="484"/>
        <v/>
      </c>
      <c r="HH128" s="77" t="str">
        <f t="shared" si="485"/>
        <v/>
      </c>
      <c r="HI128" s="76" t="str">
        <f>IFERROR(IF(HD128="ACC"," ",IF('MAXES+CHART'!$D$16="lbs",MROUND(IF(HD128="SQUAT",'MAXES+CHART'!$D$17*HH128, IF(HD128="BENCH",'MAXES+CHART'!$D$18*HH128, IF(HD128="DEADLIFT",'MAXES+CHART'!$D$19*HH128,))),5),MROUND(IF(HD128="SQUAT",'MAXES+CHART'!$D$17*HH128, IF(HD128="BENCH",'MAXES+CHART'!$D$18*HH128, IF(HD128="DEADLIFT",'MAXES+CHART'!$D$19*HH128,))),2.5))),"")</f>
        <v/>
      </c>
      <c r="HJ128" s="55"/>
      <c r="HK128" s="95"/>
      <c r="HM128" s="119" t="str">
        <f ca="1">"e1RM: "&amp;IFERROR(MROUND(IF(HH125="",  HI124/VLOOKUP(HK124,'MAXES+CHART'!$B$3:$N$11,HG124+1,FALSE),  OFFSET(HH124,MATCH(MAX(HH125:HH129),HH125:HH129,0),1)/VLOOKUP(OFFSET(HH124,MATCH(MAX(HH125:HH129),HH125:HH129,0),3),'MAXES+CHART'!$B$3:$N$11,OFFSET(HH124,MATCH(MAX(HH125:HH129),HH125:HH129,0),-1)+1,FALSE)),1),"")</f>
        <v xml:space="preserve">e1RM: </v>
      </c>
      <c r="HO128" s="57" t="str">
        <f t="shared" si="763"/>
        <v/>
      </c>
      <c r="HP128" s="57" t="str">
        <f t="shared" si="764"/>
        <v/>
      </c>
      <c r="HQ128" s="57" t="str">
        <f t="shared" si="765"/>
        <v/>
      </c>
      <c r="HR128" s="57" t="str">
        <f t="shared" si="766"/>
        <v/>
      </c>
      <c r="HS128" s="57" t="str">
        <f t="shared" si="767"/>
        <v/>
      </c>
      <c r="HT128" s="57" t="str">
        <f t="shared" si="768"/>
        <v/>
      </c>
    </row>
    <row r="129" spans="3:228" hidden="1" outlineLevel="2">
      <c r="C129" s="39"/>
      <c r="D129" s="58" t="str">
        <f t="shared" si="805"/>
        <v>BENCH</v>
      </c>
      <c r="E129" s="90" t="str">
        <f t="shared" si="806"/>
        <v>Bench Press</v>
      </c>
      <c r="F129" s="86"/>
      <c r="G129" s="78"/>
      <c r="H129" s="79"/>
      <c r="I129" s="78">
        <f>IF(D129="ACC"," ",IF('MAXES+CHART'!$D$16="lbs",MROUND(IF(D129="SQUAT",'MAXES+CHART'!$D$17*H129, IF(D129="BENCH",'MAXES+CHART'!$D$18*H129, IF(D129="DEADLIFT",'MAXES+CHART'!$D$19*H129,))),5),MROUND(IF(D129="SQUAT",'MAXES+CHART'!$D$17*H129, IF(D129="BENCH",'MAXES+CHART'!$D$18*H129, IF(D129="DEADLIFT",'MAXES+CHART'!$D$19*H129,))),2.5)))</f>
        <v>0</v>
      </c>
      <c r="J129" s="55"/>
      <c r="K129" s="95"/>
      <c r="M129" s="118"/>
      <c r="O129" s="57" t="str">
        <f t="shared" si="703"/>
        <v/>
      </c>
      <c r="P129" s="57" t="str">
        <f t="shared" si="704"/>
        <v/>
      </c>
      <c r="Q129" s="57">
        <f t="shared" si="705"/>
        <v>0</v>
      </c>
      <c r="R129" s="57">
        <f t="shared" si="706"/>
        <v>0</v>
      </c>
      <c r="S129" s="57" t="str">
        <f t="shared" si="707"/>
        <v/>
      </c>
      <c r="T129" s="57" t="str">
        <f t="shared" si="708"/>
        <v/>
      </c>
      <c r="U129" s="39"/>
      <c r="V129" s="58" t="str">
        <f t="shared" si="807"/>
        <v>BENCH</v>
      </c>
      <c r="W129" s="90" t="str">
        <f t="shared" si="769"/>
        <v>Bench Press</v>
      </c>
      <c r="X129" s="86" t="str">
        <f t="shared" si="770"/>
        <v/>
      </c>
      <c r="Y129" s="78" t="str">
        <f t="shared" si="771"/>
        <v/>
      </c>
      <c r="Z129" s="79" t="str">
        <f t="shared" si="772"/>
        <v/>
      </c>
      <c r="AA129" s="78" t="str">
        <f>IFERROR(IF(V129="ACC"," ",IF('MAXES+CHART'!$D$16="lbs",MROUND(IF(V129="SQUAT",'MAXES+CHART'!$D$17*Z129, IF(V129="BENCH",'MAXES+CHART'!$D$18*Z129, IF(V129="DEADLIFT",'MAXES+CHART'!$D$19*Z129,))),5),MROUND(IF(V129="SQUAT",'MAXES+CHART'!$D$17*Z129, IF(V129="BENCH",'MAXES+CHART'!$D$18*Z129, IF(V129="DEADLIFT",'MAXES+CHART'!$D$19*Z129,))),2.5))),"")</f>
        <v/>
      </c>
      <c r="AB129" s="55"/>
      <c r="AC129" s="95"/>
      <c r="AE129" s="118"/>
      <c r="AG129" s="57" t="str">
        <f t="shared" si="492"/>
        <v/>
      </c>
      <c r="AH129" s="57" t="str">
        <f t="shared" si="493"/>
        <v/>
      </c>
      <c r="AI129" s="57" t="str">
        <f t="shared" si="494"/>
        <v/>
      </c>
      <c r="AJ129" s="57" t="str">
        <f t="shared" si="495"/>
        <v/>
      </c>
      <c r="AK129" s="57" t="str">
        <f t="shared" si="496"/>
        <v/>
      </c>
      <c r="AL129" s="57" t="str">
        <f t="shared" si="497"/>
        <v/>
      </c>
      <c r="AN129" s="39"/>
      <c r="AO129" s="58" t="str">
        <f t="shared" si="773"/>
        <v>BENCH</v>
      </c>
      <c r="AP129" s="90" t="str">
        <f t="shared" si="774"/>
        <v>Bench Press</v>
      </c>
      <c r="AQ129" s="86" t="str">
        <f t="shared" si="775"/>
        <v/>
      </c>
      <c r="AR129" s="78" t="str">
        <f t="shared" si="776"/>
        <v/>
      </c>
      <c r="AS129" s="79" t="str">
        <f t="shared" si="777"/>
        <v/>
      </c>
      <c r="AT129" s="78" t="str">
        <f>IFERROR(IF(AO129="ACC"," ",IF('MAXES+CHART'!$D$16="lbs",MROUND(IF(AO129="SQUAT",'MAXES+CHART'!$D$17*AS129, IF(AO129="BENCH",'MAXES+CHART'!$D$18*AS129, IF(AO129="DEADLIFT",'MAXES+CHART'!$D$19*AS129,))),5),MROUND(IF(AO129="SQUAT",'MAXES+CHART'!$D$17*AS129, IF(AO129="BENCH",'MAXES+CHART'!$D$18*AS129, IF(AO129="DEADLIFT",'MAXES+CHART'!$D$19*AS129,))),2.5))),"")</f>
        <v/>
      </c>
      <c r="AU129" s="55"/>
      <c r="AV129" s="95"/>
      <c r="AX129" s="118"/>
      <c r="AZ129" s="57" t="str">
        <f t="shared" si="709"/>
        <v/>
      </c>
      <c r="BA129" s="57" t="str">
        <f t="shared" si="710"/>
        <v/>
      </c>
      <c r="BB129" s="57" t="str">
        <f t="shared" si="711"/>
        <v/>
      </c>
      <c r="BC129" s="57" t="str">
        <f t="shared" si="712"/>
        <v/>
      </c>
      <c r="BD129" s="57" t="str">
        <f t="shared" si="713"/>
        <v/>
      </c>
      <c r="BE129" s="57" t="str">
        <f t="shared" si="714"/>
        <v/>
      </c>
      <c r="BG129" s="39"/>
      <c r="BH129" s="58" t="str">
        <f t="shared" si="778"/>
        <v>BENCH</v>
      </c>
      <c r="BI129" s="90" t="str">
        <f t="shared" si="779"/>
        <v>Bench Press</v>
      </c>
      <c r="BJ129" s="86" t="str">
        <f t="shared" si="780"/>
        <v/>
      </c>
      <c r="BK129" s="78" t="str">
        <f t="shared" si="781"/>
        <v/>
      </c>
      <c r="BL129" s="79" t="str">
        <f t="shared" si="782"/>
        <v/>
      </c>
      <c r="BM129" s="78" t="str">
        <f>IFERROR(IF(BH129="ACC"," ",IF('MAXES+CHART'!$D$16="lbs",MROUND(IF(BH129="SQUAT",'MAXES+CHART'!$D$17*BL129, IF(BH129="BENCH",'MAXES+CHART'!$D$18*BL129, IF(BH129="DEADLIFT",'MAXES+CHART'!$D$19*BL129,))),5),MROUND(IF(BH129="SQUAT",'MAXES+CHART'!$D$17*BL129, IF(BH129="BENCH",'MAXES+CHART'!$D$18*BL129, IF(BH129="DEADLIFT",'MAXES+CHART'!$D$19*BL129,))),2.5))),"")</f>
        <v/>
      </c>
      <c r="BN129" s="55"/>
      <c r="BO129" s="95"/>
      <c r="BQ129" s="118"/>
      <c r="BS129" s="57" t="str">
        <f t="shared" si="715"/>
        <v/>
      </c>
      <c r="BT129" s="57" t="str">
        <f t="shared" si="716"/>
        <v/>
      </c>
      <c r="BU129" s="57" t="str">
        <f t="shared" si="717"/>
        <v/>
      </c>
      <c r="BV129" s="57" t="str">
        <f t="shared" si="718"/>
        <v/>
      </c>
      <c r="BW129" s="57" t="str">
        <f t="shared" si="719"/>
        <v/>
      </c>
      <c r="BX129" s="57" t="str">
        <f t="shared" si="720"/>
        <v/>
      </c>
      <c r="CA129" s="39"/>
      <c r="CB129" s="58" t="str">
        <f t="shared" si="783"/>
        <v>BENCH</v>
      </c>
      <c r="CC129" s="90" t="str">
        <f t="shared" si="784"/>
        <v>Bench Press</v>
      </c>
      <c r="CD129" s="86" t="str">
        <f t="shared" si="785"/>
        <v/>
      </c>
      <c r="CE129" s="78" t="str">
        <f t="shared" si="786"/>
        <v/>
      </c>
      <c r="CF129" s="79" t="str">
        <f t="shared" si="787"/>
        <v/>
      </c>
      <c r="CG129" s="78" t="str">
        <f>IFERROR(IF(CB129="ACC"," ",IF('MAXES+CHART'!$D$16="lbs",MROUND(IF(CB129="SQUAT",'MAXES+CHART'!$D$17*CF129, IF(CB129="BENCH",'MAXES+CHART'!$D$18*CF129, IF(CB129="DEADLIFT",'MAXES+CHART'!$D$19*CF129,))),5),MROUND(IF(CB129="SQUAT",'MAXES+CHART'!$D$17*CF129, IF(CB129="BENCH",'MAXES+CHART'!$D$18*CF129, IF(CB129="DEADLIFT",'MAXES+CHART'!$D$19*CF129,))),2.5))),"")</f>
        <v/>
      </c>
      <c r="CH129" s="55"/>
      <c r="CI129" s="95"/>
      <c r="CK129" s="118"/>
      <c r="CM129" s="57" t="str">
        <f t="shared" si="721"/>
        <v/>
      </c>
      <c r="CN129" s="57" t="str">
        <f t="shared" si="722"/>
        <v/>
      </c>
      <c r="CO129" s="57" t="str">
        <f t="shared" si="723"/>
        <v/>
      </c>
      <c r="CP129" s="57" t="str">
        <f t="shared" si="724"/>
        <v/>
      </c>
      <c r="CQ129" s="57" t="str">
        <f t="shared" si="725"/>
        <v/>
      </c>
      <c r="CR129" s="57" t="str">
        <f t="shared" si="726"/>
        <v/>
      </c>
      <c r="CS129" s="39"/>
      <c r="CT129" s="58" t="str">
        <f t="shared" si="788"/>
        <v>BENCH</v>
      </c>
      <c r="CU129" s="90" t="str">
        <f t="shared" si="789"/>
        <v>Bench Press</v>
      </c>
      <c r="CV129" s="86" t="str">
        <f t="shared" si="458"/>
        <v/>
      </c>
      <c r="CW129" s="78" t="str">
        <f t="shared" si="459"/>
        <v/>
      </c>
      <c r="CX129" s="79" t="str">
        <f t="shared" si="460"/>
        <v/>
      </c>
      <c r="CY129" s="78" t="str">
        <f>IFERROR(IF(CT129="ACC"," ",IF('MAXES+CHART'!$D$16="lbs",MROUND(IF(CT129="SQUAT",'MAXES+CHART'!$D$17*CX129, IF(CT129="BENCH",'MAXES+CHART'!$D$18*CX129, IF(CT129="DEADLIFT",'MAXES+CHART'!$D$19*CX129,))),5),MROUND(IF(CT129="SQUAT",'MAXES+CHART'!$D$17*CX129, IF(CT129="BENCH",'MAXES+CHART'!$D$18*CX129, IF(CT129="DEADLIFT",'MAXES+CHART'!$D$19*CX129,))),2.5))),"")</f>
        <v/>
      </c>
      <c r="CZ129" s="55"/>
      <c r="DA129" s="95"/>
      <c r="DC129" s="118"/>
      <c r="DE129" s="57" t="str">
        <f t="shared" si="727"/>
        <v/>
      </c>
      <c r="DF129" s="57" t="str">
        <f t="shared" si="728"/>
        <v/>
      </c>
      <c r="DG129" s="57" t="str">
        <f t="shared" si="729"/>
        <v/>
      </c>
      <c r="DH129" s="57" t="str">
        <f t="shared" si="730"/>
        <v/>
      </c>
      <c r="DI129" s="57" t="str">
        <f t="shared" si="731"/>
        <v/>
      </c>
      <c r="DJ129" s="57" t="str">
        <f t="shared" si="732"/>
        <v/>
      </c>
      <c r="DL129" s="39"/>
      <c r="DM129" s="58" t="str">
        <f t="shared" si="790"/>
        <v>BENCH</v>
      </c>
      <c r="DN129" s="90" t="str">
        <f t="shared" si="791"/>
        <v>Bench Press</v>
      </c>
      <c r="DO129" s="86" t="str">
        <f t="shared" si="463"/>
        <v/>
      </c>
      <c r="DP129" s="78" t="str">
        <f t="shared" si="464"/>
        <v/>
      </c>
      <c r="DQ129" s="79" t="str">
        <f t="shared" si="465"/>
        <v/>
      </c>
      <c r="DR129" s="78" t="str">
        <f>IFERROR(IF(DM129="ACC"," ",IF('MAXES+CHART'!$D$16="lbs",MROUND(IF(DM129="SQUAT",'MAXES+CHART'!$D$17*DQ129, IF(DM129="BENCH",'MAXES+CHART'!$D$18*DQ129, IF(DM129="DEADLIFT",'MAXES+CHART'!$D$19*DQ129,))),5),MROUND(IF(DM129="SQUAT",'MAXES+CHART'!$D$17*DQ129, IF(DM129="BENCH",'MAXES+CHART'!$D$18*DQ129, IF(DM129="DEADLIFT",'MAXES+CHART'!$D$19*DQ129,))),2.5))),"")</f>
        <v/>
      </c>
      <c r="DS129" s="55"/>
      <c r="DT129" s="95"/>
      <c r="DV129" s="118"/>
      <c r="DX129" s="57" t="str">
        <f t="shared" si="733"/>
        <v/>
      </c>
      <c r="DY129" s="57" t="str">
        <f t="shared" si="734"/>
        <v/>
      </c>
      <c r="DZ129" s="57" t="str">
        <f t="shared" si="735"/>
        <v/>
      </c>
      <c r="EA129" s="57" t="str">
        <f t="shared" si="736"/>
        <v/>
      </c>
      <c r="EB129" s="57" t="str">
        <f t="shared" si="737"/>
        <v/>
      </c>
      <c r="EC129" s="57" t="str">
        <f t="shared" si="738"/>
        <v/>
      </c>
      <c r="EE129" s="39"/>
      <c r="EF129" s="58" t="str">
        <f t="shared" si="792"/>
        <v>BENCH</v>
      </c>
      <c r="EG129" s="90" t="str">
        <f t="shared" si="793"/>
        <v>Bench Press</v>
      </c>
      <c r="EH129" s="86" t="str">
        <f t="shared" si="468"/>
        <v/>
      </c>
      <c r="EI129" s="78" t="str">
        <f t="shared" si="469"/>
        <v/>
      </c>
      <c r="EJ129" s="79" t="str">
        <f t="shared" si="470"/>
        <v/>
      </c>
      <c r="EK129" s="78" t="str">
        <f>IFERROR(IF(EF129="ACC"," ",IF('MAXES+CHART'!$D$16="lbs",MROUND(IF(EF129="SQUAT",'MAXES+CHART'!$D$17*EJ129, IF(EF129="BENCH",'MAXES+CHART'!$D$18*EJ129, IF(EF129="DEADLIFT",'MAXES+CHART'!$D$19*EJ129,))),5),MROUND(IF(EF129="SQUAT",'MAXES+CHART'!$D$17*EJ129, IF(EF129="BENCH",'MAXES+CHART'!$D$18*EJ129, IF(EF129="DEADLIFT",'MAXES+CHART'!$D$19*EJ129,))),2.5))),"")</f>
        <v/>
      </c>
      <c r="EL129" s="55"/>
      <c r="EM129" s="95"/>
      <c r="EO129" s="118"/>
      <c r="EQ129" s="57" t="str">
        <f t="shared" si="739"/>
        <v/>
      </c>
      <c r="ER129" s="57" t="str">
        <f t="shared" si="740"/>
        <v/>
      </c>
      <c r="ES129" s="57" t="str">
        <f t="shared" si="741"/>
        <v/>
      </c>
      <c r="ET129" s="57" t="str">
        <f t="shared" si="742"/>
        <v/>
      </c>
      <c r="EU129" s="57" t="str">
        <f t="shared" si="743"/>
        <v/>
      </c>
      <c r="EV129" s="57" t="str">
        <f t="shared" si="744"/>
        <v/>
      </c>
      <c r="EY129" s="39"/>
      <c r="EZ129" s="58" t="str">
        <f t="shared" si="794"/>
        <v>DEADLIFT</v>
      </c>
      <c r="FA129" s="90" t="str">
        <f t="shared" si="795"/>
        <v>Deadlift</v>
      </c>
      <c r="FB129" s="86" t="str">
        <f t="shared" si="796"/>
        <v/>
      </c>
      <c r="FC129" s="78" t="str">
        <f t="shared" si="797"/>
        <v/>
      </c>
      <c r="FD129" s="79" t="str">
        <f t="shared" si="798"/>
        <v/>
      </c>
      <c r="FE129" s="78" t="str">
        <f>IFERROR(IF(EZ129="ACC"," ",IF('MAXES+CHART'!$D$16="lbs",MROUND(IF(EZ129="SQUAT",'MAXES+CHART'!$D$17*FD129, IF(EZ129="BENCH",'MAXES+CHART'!$D$18*FD129, IF(EZ129="DEADLIFT",'MAXES+CHART'!$D$19*FD129,))),5),MROUND(IF(EZ129="SQUAT",'MAXES+CHART'!$D$17*FD129, IF(EZ129="BENCH",'MAXES+CHART'!$D$18*FD129, IF(EZ129="DEADLIFT",'MAXES+CHART'!$D$19*FD129,))),2.5))),"")</f>
        <v/>
      </c>
      <c r="FF129" s="55"/>
      <c r="FG129" s="124"/>
      <c r="FI129" s="118"/>
      <c r="FK129" s="57" t="str">
        <f t="shared" si="745"/>
        <v/>
      </c>
      <c r="FL129" s="57" t="str">
        <f t="shared" si="746"/>
        <v/>
      </c>
      <c r="FM129" s="57" t="str">
        <f t="shared" si="747"/>
        <v/>
      </c>
      <c r="FN129" s="57" t="str">
        <f t="shared" si="748"/>
        <v/>
      </c>
      <c r="FO129" s="57" t="str">
        <f t="shared" si="749"/>
        <v/>
      </c>
      <c r="FP129" s="57" t="str">
        <f t="shared" si="750"/>
        <v/>
      </c>
      <c r="FQ129" s="39"/>
      <c r="FR129" s="58" t="str">
        <f t="shared" si="799"/>
        <v>DEADLIFT</v>
      </c>
      <c r="FS129" s="90" t="str">
        <f t="shared" si="800"/>
        <v>Deadlift</v>
      </c>
      <c r="FT129" s="86" t="str">
        <f t="shared" si="473"/>
        <v/>
      </c>
      <c r="FU129" s="78" t="str">
        <f t="shared" si="474"/>
        <v/>
      </c>
      <c r="FV129" s="79" t="str">
        <f t="shared" si="475"/>
        <v/>
      </c>
      <c r="FW129" s="78" t="str">
        <f>IFERROR(IF(FR129="ACC"," ",IF('MAXES+CHART'!$D$16="lbs",MROUND(IF(FR129="SQUAT",'MAXES+CHART'!$D$17*FV129, IF(FR129="BENCH",'MAXES+CHART'!$D$18*FV129, IF(FR129="DEADLIFT",'MAXES+CHART'!$D$19*FV129,))),5),MROUND(IF(FR129="SQUAT",'MAXES+CHART'!$D$17*FV129, IF(FR129="BENCH",'MAXES+CHART'!$D$18*FV129, IF(FR129="DEADLIFT",'MAXES+CHART'!$D$19*FV129,))),2.5))),"")</f>
        <v/>
      </c>
      <c r="FX129" s="55"/>
      <c r="FY129" s="95"/>
      <c r="GA129" s="118"/>
      <c r="GC129" s="57" t="str">
        <f t="shared" si="751"/>
        <v/>
      </c>
      <c r="GD129" s="57" t="str">
        <f t="shared" si="752"/>
        <v/>
      </c>
      <c r="GE129" s="57" t="str">
        <f t="shared" si="753"/>
        <v/>
      </c>
      <c r="GF129" s="57" t="str">
        <f t="shared" si="754"/>
        <v/>
      </c>
      <c r="GG129" s="57" t="str">
        <f t="shared" si="755"/>
        <v/>
      </c>
      <c r="GH129" s="57" t="str">
        <f t="shared" si="756"/>
        <v/>
      </c>
      <c r="GJ129" s="39"/>
      <c r="GK129" s="58" t="str">
        <f t="shared" si="801"/>
        <v>DEADLIFT</v>
      </c>
      <c r="GL129" s="90" t="str">
        <f t="shared" si="802"/>
        <v>Deadlift</v>
      </c>
      <c r="GM129" s="86" t="str">
        <f t="shared" si="478"/>
        <v/>
      </c>
      <c r="GN129" s="78" t="str">
        <f t="shared" si="479"/>
        <v/>
      </c>
      <c r="GO129" s="79" t="str">
        <f t="shared" si="480"/>
        <v/>
      </c>
      <c r="GP129" s="78" t="str">
        <f>IFERROR(IF(GK129="ACC"," ",IF('MAXES+CHART'!$D$16="lbs",MROUND(IF(GK129="SQUAT",'MAXES+CHART'!$D$17*GO129, IF(GK129="BENCH",'MAXES+CHART'!$D$18*GO129, IF(GK129="DEADLIFT",'MAXES+CHART'!$D$19*GO129,))),5),MROUND(IF(GK129="SQUAT",'MAXES+CHART'!$D$17*GO129, IF(GK129="BENCH",'MAXES+CHART'!$D$18*GO129, IF(GK129="DEADLIFT",'MAXES+CHART'!$D$19*GO129,))),2.5))),"")</f>
        <v/>
      </c>
      <c r="GQ129" s="55"/>
      <c r="GR129" s="95"/>
      <c r="GT129" s="118"/>
      <c r="GV129" s="57" t="str">
        <f t="shared" si="757"/>
        <v/>
      </c>
      <c r="GW129" s="57" t="str">
        <f t="shared" si="758"/>
        <v/>
      </c>
      <c r="GX129" s="57" t="str">
        <f t="shared" si="759"/>
        <v/>
      </c>
      <c r="GY129" s="57" t="str">
        <f t="shared" si="760"/>
        <v/>
      </c>
      <c r="GZ129" s="57" t="str">
        <f t="shared" si="761"/>
        <v/>
      </c>
      <c r="HA129" s="57" t="str">
        <f t="shared" si="762"/>
        <v/>
      </c>
      <c r="HC129" s="39"/>
      <c r="HD129" s="58" t="str">
        <f t="shared" si="803"/>
        <v>DEADLIFT</v>
      </c>
      <c r="HE129" s="90" t="str">
        <f t="shared" si="804"/>
        <v>Deadlift</v>
      </c>
      <c r="HF129" s="86" t="str">
        <f t="shared" si="483"/>
        <v/>
      </c>
      <c r="HG129" s="78" t="str">
        <f t="shared" si="484"/>
        <v/>
      </c>
      <c r="HH129" s="79" t="str">
        <f t="shared" si="485"/>
        <v/>
      </c>
      <c r="HI129" s="78" t="str">
        <f>IFERROR(IF(HD129="ACC"," ",IF('MAXES+CHART'!$D$16="lbs",MROUND(IF(HD129="SQUAT",'MAXES+CHART'!$D$17*HH129, IF(HD129="BENCH",'MAXES+CHART'!$D$18*HH129, IF(HD129="DEADLIFT",'MAXES+CHART'!$D$19*HH129,))),5),MROUND(IF(HD129="SQUAT",'MAXES+CHART'!$D$17*HH129, IF(HD129="BENCH",'MAXES+CHART'!$D$18*HH129, IF(HD129="DEADLIFT",'MAXES+CHART'!$D$19*HH129,))),2.5))),"")</f>
        <v/>
      </c>
      <c r="HJ129" s="55"/>
      <c r="HK129" s="95"/>
      <c r="HM129" s="118"/>
      <c r="HO129" s="57" t="str">
        <f t="shared" si="763"/>
        <v/>
      </c>
      <c r="HP129" s="57" t="str">
        <f t="shared" si="764"/>
        <v/>
      </c>
      <c r="HQ129" s="57" t="str">
        <f t="shared" si="765"/>
        <v/>
      </c>
      <c r="HR129" s="57" t="str">
        <f t="shared" si="766"/>
        <v/>
      </c>
      <c r="HS129" s="57" t="str">
        <f t="shared" si="767"/>
        <v/>
      </c>
      <c r="HT129" s="57" t="str">
        <f t="shared" si="768"/>
        <v/>
      </c>
    </row>
    <row r="130" spans="3:228" outlineLevel="1" collapsed="1">
      <c r="C130" s="39" t="s">
        <v>72</v>
      </c>
      <c r="D130" s="54" t="s">
        <v>13</v>
      </c>
      <c r="E130" s="92" t="s">
        <v>81</v>
      </c>
      <c r="F130" s="87">
        <v>2</v>
      </c>
      <c r="G130" s="81">
        <v>3</v>
      </c>
      <c r="H130" s="82">
        <v>0.68</v>
      </c>
      <c r="I130" s="78">
        <f>IF(D130="ACC"," ",IF('MAXES+CHART'!$D$16="lbs",MROUND(IF(D130="SQUAT",'MAXES+CHART'!$D$17*H130, IF(D130="BENCH",'MAXES+CHART'!$D$18*H130, IF(D130="DEADLIFT",'MAXES+CHART'!$D$19*H130,))),5),MROUND(IF(D130="SQUAT",'MAXES+CHART'!$D$17*H130, IF(D130="BENCH",'MAXES+CHART'!$D$18*H130, IF(D130="DEADLIFT",'MAXES+CHART'!$D$19*H130,))),2.5)))</f>
        <v>205</v>
      </c>
      <c r="K130" s="96"/>
      <c r="L130" s="55"/>
      <c r="M130" s="197"/>
      <c r="O130" s="57" t="str">
        <f t="shared" si="703"/>
        <v/>
      </c>
      <c r="P130" s="57" t="str">
        <f t="shared" si="704"/>
        <v/>
      </c>
      <c r="Q130" s="57" t="str">
        <f t="shared" si="705"/>
        <v/>
      </c>
      <c r="R130" s="57" t="str">
        <f t="shared" si="706"/>
        <v/>
      </c>
      <c r="S130" s="57">
        <f t="shared" si="707"/>
        <v>6</v>
      </c>
      <c r="T130" s="57">
        <f t="shared" si="708"/>
        <v>1230</v>
      </c>
      <c r="U130" s="39" t="str">
        <f>IF(ISBLANK($C130),"",$C130)</f>
        <v>DL 2</v>
      </c>
      <c r="V130" s="54" t="str">
        <f t="shared" ref="V130:V148" si="808">IF(ISBLANK($D130),"",$D130)</f>
        <v>DEADLIFT</v>
      </c>
      <c r="W130" s="92" t="str">
        <f t="shared" ref="W130:W148" si="809">IF(ISBLANK($E130),"",$E130)</f>
        <v>Pause Deadlift, 1" off floor</v>
      </c>
      <c r="X130" s="87">
        <v>3</v>
      </c>
      <c r="Y130" s="81">
        <f t="shared" si="771"/>
        <v>3</v>
      </c>
      <c r="Z130" s="82">
        <v>0.7</v>
      </c>
      <c r="AA130" s="81">
        <f>IFERROR(IF(V130="ACC"," ",IF('MAXES+CHART'!$D$16="lbs",MROUND(IF(V130="SQUAT",'MAXES+CHART'!$D$17*Z130, IF(V130="BENCH",'MAXES+CHART'!$D$18*Z130, IF(V130="DEADLIFT",'MAXES+CHART'!$D$19*Z130,))),5),MROUND(IF(V130="SQUAT",'MAXES+CHART'!$D$17*Z130, IF(V130="BENCH",'MAXES+CHART'!$D$18*Z130, IF(V130="DEADLIFT",'MAXES+CHART'!$D$19*Z130,))),2.5))),"")</f>
        <v>210</v>
      </c>
      <c r="AC130" s="96"/>
      <c r="AD130" s="55"/>
      <c r="AE130" s="197"/>
      <c r="AG130" s="57" t="str">
        <f t="shared" si="492"/>
        <v/>
      </c>
      <c r="AH130" s="57" t="str">
        <f t="shared" si="493"/>
        <v/>
      </c>
      <c r="AI130" s="57" t="str">
        <f t="shared" si="494"/>
        <v/>
      </c>
      <c r="AJ130" s="57" t="str">
        <f t="shared" si="495"/>
        <v/>
      </c>
      <c r="AK130" s="57">
        <f t="shared" si="496"/>
        <v>9</v>
      </c>
      <c r="AL130" s="57">
        <f t="shared" si="497"/>
        <v>1890</v>
      </c>
      <c r="AN130" s="39" t="str">
        <f>IF(ISBLANK($C130),"",$C130)</f>
        <v>DL 2</v>
      </c>
      <c r="AO130" s="54" t="str">
        <f t="shared" ref="AO130:AO148" si="810">IF(ISBLANK($D130),"",$D130)</f>
        <v>DEADLIFT</v>
      </c>
      <c r="AP130" s="92" t="str">
        <f t="shared" ref="AP130:AP148" si="811">IF(ISBLANK($E130),"",$E130)</f>
        <v>Pause Deadlift, 1" off floor</v>
      </c>
      <c r="AQ130" s="87">
        <v>3</v>
      </c>
      <c r="AR130" s="81">
        <f t="shared" si="776"/>
        <v>3</v>
      </c>
      <c r="AS130" s="82">
        <v>0.73</v>
      </c>
      <c r="AT130" s="81">
        <f>IFERROR(IF(AO130="ACC"," ",IF('MAXES+CHART'!$D$16="lbs",MROUND(IF(AO130="SQUAT",'MAXES+CHART'!$D$17*AS130, IF(AO130="BENCH",'MAXES+CHART'!$D$18*AS130, IF(AO130="DEADLIFT",'MAXES+CHART'!$D$19*AS130,))),5),MROUND(IF(AO130="SQUAT",'MAXES+CHART'!$D$17*AS130, IF(AO130="BENCH",'MAXES+CHART'!$D$18*AS130, IF(AO130="DEADLIFT",'MAXES+CHART'!$D$19*AS130,))),2.5))),"")</f>
        <v>220</v>
      </c>
      <c r="AV130" s="96"/>
      <c r="AW130" s="55"/>
      <c r="AX130" s="197"/>
      <c r="AZ130" s="57" t="str">
        <f t="shared" si="709"/>
        <v/>
      </c>
      <c r="BA130" s="57" t="str">
        <f t="shared" si="710"/>
        <v/>
      </c>
      <c r="BB130" s="57" t="str">
        <f t="shared" si="711"/>
        <v/>
      </c>
      <c r="BC130" s="57" t="str">
        <f t="shared" si="712"/>
        <v/>
      </c>
      <c r="BD130" s="57">
        <f t="shared" si="713"/>
        <v>9</v>
      </c>
      <c r="BE130" s="57">
        <f t="shared" si="714"/>
        <v>1980</v>
      </c>
      <c r="BG130" s="39" t="str">
        <f>IF(ISBLANK($C130),"",$C130)</f>
        <v>DL 2</v>
      </c>
      <c r="BH130" s="54" t="str">
        <f t="shared" ref="BH130:BH148" si="812">IF(ISBLANK($D130),"",$D130)</f>
        <v>DEADLIFT</v>
      </c>
      <c r="BI130" s="92" t="str">
        <f t="shared" ref="BI130:BI148" si="813">IF(ISBLANK($E130),"",$E130)</f>
        <v>Pause Deadlift, 1" off floor</v>
      </c>
      <c r="BJ130" s="87">
        <v>3</v>
      </c>
      <c r="BK130" s="81">
        <f t="shared" si="781"/>
        <v>3</v>
      </c>
      <c r="BL130" s="82">
        <v>0.75</v>
      </c>
      <c r="BM130" s="81">
        <f>IFERROR(IF(BH130="ACC"," ",IF('MAXES+CHART'!$D$16="lbs",MROUND(IF(BH130="SQUAT",'MAXES+CHART'!$D$17*BL130, IF(BH130="BENCH",'MAXES+CHART'!$D$18*BL130, IF(BH130="DEADLIFT",'MAXES+CHART'!$D$19*BL130,))),5),MROUND(IF(BH130="SQUAT",'MAXES+CHART'!$D$17*BL130, IF(BH130="BENCH",'MAXES+CHART'!$D$18*BL130, IF(BH130="DEADLIFT",'MAXES+CHART'!$D$19*BL130,))),2.5))),"")</f>
        <v>225</v>
      </c>
      <c r="BO130" s="96"/>
      <c r="BP130" s="55"/>
      <c r="BQ130" s="197"/>
      <c r="BS130" s="57" t="str">
        <f t="shared" si="715"/>
        <v/>
      </c>
      <c r="BT130" s="57" t="str">
        <f t="shared" si="716"/>
        <v/>
      </c>
      <c r="BU130" s="57" t="str">
        <f t="shared" si="717"/>
        <v/>
      </c>
      <c r="BV130" s="57" t="str">
        <f t="shared" si="718"/>
        <v/>
      </c>
      <c r="BW130" s="57">
        <f t="shared" si="719"/>
        <v>9</v>
      </c>
      <c r="BX130" s="57">
        <f t="shared" si="720"/>
        <v>2025</v>
      </c>
      <c r="CA130" s="39" t="str">
        <f>IF(ISBLANK($C130),"",$C130)</f>
        <v>DL 2</v>
      </c>
      <c r="CB130" s="54" t="str">
        <f t="shared" ref="CB130:CB148" si="814">IF(ISBLANK($D130),"",$D130)</f>
        <v>DEADLIFT</v>
      </c>
      <c r="CC130" s="92" t="str">
        <f t="shared" ref="CC130:CC148" si="815">IF(ISBLANK($E130),"",$E130)</f>
        <v>Pause Deadlift, 1" off floor</v>
      </c>
      <c r="CD130" s="87">
        <v>3</v>
      </c>
      <c r="CE130" s="81">
        <f t="shared" si="786"/>
        <v>3</v>
      </c>
      <c r="CF130" s="82">
        <v>0.77</v>
      </c>
      <c r="CG130" s="81">
        <f>IFERROR(IF(CB130="ACC"," ",IF('MAXES+CHART'!$D$16="lbs",MROUND(IF(CB130="SQUAT",'MAXES+CHART'!$D$17*CF130, IF(CB130="BENCH",'MAXES+CHART'!$D$18*CF130, IF(CB130="DEADLIFT",'MAXES+CHART'!$D$19*CF130,))),5),MROUND(IF(CB130="SQUAT",'MAXES+CHART'!$D$17*CF130, IF(CB130="BENCH",'MAXES+CHART'!$D$18*CF130, IF(CB130="DEADLIFT",'MAXES+CHART'!$D$19*CF130,))),2.5))),"")</f>
        <v>230</v>
      </c>
      <c r="CI130" s="96"/>
      <c r="CJ130" s="55"/>
      <c r="CK130" s="197"/>
      <c r="CM130" s="57" t="str">
        <f t="shared" si="721"/>
        <v/>
      </c>
      <c r="CN130" s="57" t="str">
        <f t="shared" si="722"/>
        <v/>
      </c>
      <c r="CO130" s="57" t="str">
        <f t="shared" si="723"/>
        <v/>
      </c>
      <c r="CP130" s="57" t="str">
        <f t="shared" si="724"/>
        <v/>
      </c>
      <c r="CQ130" s="57">
        <f t="shared" si="725"/>
        <v>9</v>
      </c>
      <c r="CR130" s="57">
        <f t="shared" si="726"/>
        <v>2070</v>
      </c>
      <c r="CS130" s="39" t="str">
        <f>IF(ISBLANK($C130),"",$C130)</f>
        <v>DL 2</v>
      </c>
      <c r="CT130" s="54" t="str">
        <f t="shared" si="456"/>
        <v>DEADLIFT</v>
      </c>
      <c r="CU130" s="92" t="str">
        <f t="shared" si="457"/>
        <v>Pause Deadlift, 1" off floor</v>
      </c>
      <c r="CV130" s="87">
        <v>3</v>
      </c>
      <c r="CW130" s="81">
        <v>2</v>
      </c>
      <c r="CX130" s="82">
        <v>0.78</v>
      </c>
      <c r="CY130" s="81">
        <f>IFERROR(IF(CT130="ACC"," ",IF('MAXES+CHART'!$D$16="lbs",MROUND(IF(CT130="SQUAT",'MAXES+CHART'!$D$17*CX130, IF(CT130="BENCH",'MAXES+CHART'!$D$18*CX130, IF(CT130="DEADLIFT",'MAXES+CHART'!$D$19*CX130,))),5),MROUND(IF(CT130="SQUAT",'MAXES+CHART'!$D$17*CX130, IF(CT130="BENCH",'MAXES+CHART'!$D$18*CX130, IF(CT130="DEADLIFT",'MAXES+CHART'!$D$19*CX130,))),2.5))),"")</f>
        <v>235</v>
      </c>
      <c r="DA130" s="96"/>
      <c r="DB130" s="55"/>
      <c r="DC130" s="197"/>
      <c r="DE130" s="57" t="str">
        <f t="shared" si="727"/>
        <v/>
      </c>
      <c r="DF130" s="57" t="str">
        <f t="shared" si="728"/>
        <v/>
      </c>
      <c r="DG130" s="57" t="str">
        <f t="shared" si="729"/>
        <v/>
      </c>
      <c r="DH130" s="57" t="str">
        <f t="shared" si="730"/>
        <v/>
      </c>
      <c r="DI130" s="57">
        <f t="shared" si="731"/>
        <v>6</v>
      </c>
      <c r="DJ130" s="57">
        <f t="shared" si="732"/>
        <v>1410</v>
      </c>
      <c r="DL130" s="39" t="str">
        <f>IF(ISBLANK($C130),"",$C130)</f>
        <v>DL 2</v>
      </c>
      <c r="DM130" s="54" t="str">
        <f t="shared" si="461"/>
        <v>DEADLIFT</v>
      </c>
      <c r="DN130" s="92" t="str">
        <f t="shared" si="462"/>
        <v>Pause Deadlift, 1" off floor</v>
      </c>
      <c r="DO130" s="87">
        <f t="shared" si="463"/>
        <v>3</v>
      </c>
      <c r="DP130" s="81">
        <v>2</v>
      </c>
      <c r="DQ130" s="82">
        <v>0.81</v>
      </c>
      <c r="DR130" s="81">
        <f>IFERROR(IF(DM130="ACC"," ",IF('MAXES+CHART'!$D$16="lbs",MROUND(IF(DM130="SQUAT",'MAXES+CHART'!$D$17*DQ130, IF(DM130="BENCH",'MAXES+CHART'!$D$18*DQ130, IF(DM130="DEADLIFT",'MAXES+CHART'!$D$19*DQ130,))),5),MROUND(IF(DM130="SQUAT",'MAXES+CHART'!$D$17*DQ130, IF(DM130="BENCH",'MAXES+CHART'!$D$18*DQ130, IF(DM130="DEADLIFT",'MAXES+CHART'!$D$19*DQ130,))),2.5))),"")</f>
        <v>242.5</v>
      </c>
      <c r="DT130" s="96"/>
      <c r="DU130" s="55"/>
      <c r="DV130" s="197"/>
      <c r="DX130" s="57" t="str">
        <f t="shared" si="733"/>
        <v/>
      </c>
      <c r="DY130" s="57" t="str">
        <f t="shared" si="734"/>
        <v/>
      </c>
      <c r="DZ130" s="57" t="str">
        <f t="shared" si="735"/>
        <v/>
      </c>
      <c r="EA130" s="57" t="str">
        <f t="shared" si="736"/>
        <v/>
      </c>
      <c r="EB130" s="57">
        <f t="shared" si="737"/>
        <v>6</v>
      </c>
      <c r="EC130" s="57">
        <f t="shared" si="738"/>
        <v>1455</v>
      </c>
      <c r="EE130" s="39" t="str">
        <f>IF(ISBLANK($C130),"",$C130)</f>
        <v>DL 2</v>
      </c>
      <c r="EF130" s="54" t="str">
        <f t="shared" si="466"/>
        <v>DEADLIFT</v>
      </c>
      <c r="EG130" s="92"/>
      <c r="EH130" s="87"/>
      <c r="EI130" s="81"/>
      <c r="EJ130" s="82"/>
      <c r="EK130" s="81"/>
      <c r="EM130" s="96"/>
      <c r="EN130" s="55"/>
      <c r="EO130" s="197"/>
      <c r="EQ130" s="57" t="str">
        <f t="shared" si="739"/>
        <v/>
      </c>
      <c r="ER130" s="57" t="str">
        <f t="shared" si="740"/>
        <v/>
      </c>
      <c r="ES130" s="57" t="str">
        <f t="shared" si="741"/>
        <v/>
      </c>
      <c r="ET130" s="57" t="str">
        <f t="shared" si="742"/>
        <v/>
      </c>
      <c r="EU130" s="57">
        <f t="shared" si="743"/>
        <v>0</v>
      </c>
      <c r="EV130" s="57">
        <f t="shared" si="744"/>
        <v>0</v>
      </c>
      <c r="EY130" s="39" t="s">
        <v>16</v>
      </c>
      <c r="EZ130" s="54" t="s">
        <v>14</v>
      </c>
      <c r="FA130" s="92" t="s">
        <v>77</v>
      </c>
      <c r="FB130" s="87">
        <v>3</v>
      </c>
      <c r="FC130" s="81">
        <f t="shared" si="797"/>
        <v>3</v>
      </c>
      <c r="FD130" s="123" t="s">
        <v>90</v>
      </c>
      <c r="FE130" s="81" t="str">
        <f>IFERROR(IF(EZ130="ACC"," ",IF('MAXES+CHART'!$D$16="lbs",MROUND(IF(EZ130="SQUAT",'MAXES+CHART'!$D$17*FD130, IF(EZ130="BENCH",'MAXES+CHART'!$D$18*FD130, IF(EZ130="DEADLIFT",'MAXES+CHART'!$D$19*FD130,))),5),MROUND(IF(EZ130="SQUAT",'MAXES+CHART'!$D$17*FD130, IF(EZ130="BENCH",'MAXES+CHART'!$D$18*FD130, IF(EZ130="DEADLIFT",'MAXES+CHART'!$D$19*FD130,))),2.5))),"")</f>
        <v xml:space="preserve"> </v>
      </c>
      <c r="FG130" s="125"/>
      <c r="FH130" s="55"/>
      <c r="FI130" s="203"/>
      <c r="FK130" s="57" t="str">
        <f t="shared" si="745"/>
        <v/>
      </c>
      <c r="FL130" s="57" t="str">
        <f t="shared" si="746"/>
        <v/>
      </c>
      <c r="FM130" s="57" t="str">
        <f t="shared" si="747"/>
        <v/>
      </c>
      <c r="FN130" s="57" t="str">
        <f t="shared" si="748"/>
        <v/>
      </c>
      <c r="FO130" s="57" t="str">
        <f t="shared" si="749"/>
        <v/>
      </c>
      <c r="FP130" s="57" t="str">
        <f t="shared" si="750"/>
        <v/>
      </c>
      <c r="FQ130" s="39" t="str">
        <f>IF(ISBLANK($C130),"",$C130)</f>
        <v>DL 2</v>
      </c>
      <c r="FR130" s="54" t="str">
        <f t="shared" si="471"/>
        <v>ACC</v>
      </c>
      <c r="FS130" s="92" t="str">
        <f t="shared" si="472"/>
        <v>Bent Row</v>
      </c>
      <c r="FT130" s="87">
        <f t="shared" si="473"/>
        <v>3</v>
      </c>
      <c r="FU130" s="81">
        <f t="shared" si="474"/>
        <v>3</v>
      </c>
      <c r="FV130" s="82" t="str">
        <f t="shared" si="475"/>
        <v>@9RPE</v>
      </c>
      <c r="FW130" s="81" t="str">
        <f>IFERROR(IF(FR130="ACC"," ",IF('MAXES+CHART'!$D$16="lbs",MROUND(IF(FR130="SQUAT",'MAXES+CHART'!$D$17*FV130, IF(FR130="BENCH",'MAXES+CHART'!$D$18*FV130, IF(FR130="DEADLIFT",'MAXES+CHART'!$D$19*FV130,))),5),MROUND(IF(FR130="SQUAT",'MAXES+CHART'!$D$17*FV130, IF(FR130="BENCH",'MAXES+CHART'!$D$18*FV130, IF(FR130="DEADLIFT",'MAXES+CHART'!$D$19*FV130,))),2.5))),"")</f>
        <v xml:space="preserve"> </v>
      </c>
      <c r="FY130" s="96"/>
      <c r="FZ130" s="55"/>
      <c r="GA130" s="197"/>
      <c r="GC130" s="57" t="str">
        <f t="shared" si="751"/>
        <v/>
      </c>
      <c r="GD130" s="57" t="str">
        <f t="shared" si="752"/>
        <v/>
      </c>
      <c r="GE130" s="57" t="str">
        <f t="shared" si="753"/>
        <v/>
      </c>
      <c r="GF130" s="57" t="str">
        <f t="shared" si="754"/>
        <v/>
      </c>
      <c r="GG130" s="57" t="str">
        <f t="shared" si="755"/>
        <v/>
      </c>
      <c r="GH130" s="57" t="str">
        <f t="shared" si="756"/>
        <v/>
      </c>
      <c r="GJ130" s="39" t="str">
        <f>IF(ISBLANK($C130),"",$C130)</f>
        <v>DL 2</v>
      </c>
      <c r="GK130" s="54" t="str">
        <f t="shared" si="476"/>
        <v>ACC</v>
      </c>
      <c r="GL130" s="92" t="str">
        <f t="shared" si="477"/>
        <v>Bent Row</v>
      </c>
      <c r="GM130" s="87">
        <f t="shared" si="478"/>
        <v>3</v>
      </c>
      <c r="GN130" s="81">
        <f t="shared" si="479"/>
        <v>3</v>
      </c>
      <c r="GO130" s="82" t="str">
        <f t="shared" si="480"/>
        <v>@9RPE</v>
      </c>
      <c r="GP130" s="81" t="str">
        <f>IFERROR(IF(GK130="ACC"," ",IF('MAXES+CHART'!$D$16="lbs",MROUND(IF(GK130="SQUAT",'MAXES+CHART'!$D$17*GO130, IF(GK130="BENCH",'MAXES+CHART'!$D$18*GO130, IF(GK130="DEADLIFT",'MAXES+CHART'!$D$19*GO130,))),5),MROUND(IF(GK130="SQUAT",'MAXES+CHART'!$D$17*GO130, IF(GK130="BENCH",'MAXES+CHART'!$D$18*GO130, IF(GK130="DEADLIFT",'MAXES+CHART'!$D$19*GO130,))),2.5))),"")</f>
        <v xml:space="preserve"> </v>
      </c>
      <c r="GR130" s="96"/>
      <c r="GS130" s="55"/>
      <c r="GT130" s="197"/>
      <c r="GV130" s="57" t="str">
        <f t="shared" si="757"/>
        <v/>
      </c>
      <c r="GW130" s="57" t="str">
        <f t="shared" si="758"/>
        <v/>
      </c>
      <c r="GX130" s="57" t="str">
        <f t="shared" si="759"/>
        <v/>
      </c>
      <c r="GY130" s="57" t="str">
        <f t="shared" si="760"/>
        <v/>
      </c>
      <c r="GZ130" s="57" t="str">
        <f t="shared" si="761"/>
        <v/>
      </c>
      <c r="HA130" s="57" t="str">
        <f t="shared" si="762"/>
        <v/>
      </c>
      <c r="HC130" s="39" t="str">
        <f>IF(ISBLANK($C130),"",$C130)</f>
        <v>DL 2</v>
      </c>
      <c r="HD130" s="54" t="str">
        <f t="shared" si="481"/>
        <v>ACC</v>
      </c>
      <c r="HE130" s="92" t="str">
        <f t="shared" si="482"/>
        <v>Bent Row</v>
      </c>
      <c r="HF130" s="87">
        <f t="shared" si="483"/>
        <v>3</v>
      </c>
      <c r="HG130" s="81">
        <f t="shared" si="484"/>
        <v>3</v>
      </c>
      <c r="HH130" s="82" t="str">
        <f t="shared" si="485"/>
        <v>@9RPE</v>
      </c>
      <c r="HI130" s="81" t="str">
        <f>IFERROR(IF(HD130="ACC"," ",IF('MAXES+CHART'!$D$16="lbs",MROUND(IF(HD130="SQUAT",'MAXES+CHART'!$D$17*HH130, IF(HD130="BENCH",'MAXES+CHART'!$D$18*HH130, IF(HD130="DEADLIFT",'MAXES+CHART'!$D$19*HH130,))),5),MROUND(IF(HD130="SQUAT",'MAXES+CHART'!$D$17*HH130, IF(HD130="BENCH",'MAXES+CHART'!$D$18*HH130, IF(HD130="DEADLIFT",'MAXES+CHART'!$D$19*HH130,))),2.5))),"")</f>
        <v xml:space="preserve"> </v>
      </c>
      <c r="HK130" s="96"/>
      <c r="HL130" s="55"/>
      <c r="HM130" s="197"/>
      <c r="HO130" s="57" t="str">
        <f t="shared" si="763"/>
        <v/>
      </c>
      <c r="HP130" s="57" t="str">
        <f t="shared" si="764"/>
        <v/>
      </c>
      <c r="HQ130" s="57" t="str">
        <f t="shared" si="765"/>
        <v/>
      </c>
      <c r="HR130" s="57" t="str">
        <f t="shared" si="766"/>
        <v/>
      </c>
      <c r="HS130" s="57" t="str">
        <f t="shared" si="767"/>
        <v/>
      </c>
      <c r="HT130" s="57" t="str">
        <f t="shared" si="768"/>
        <v/>
      </c>
    </row>
    <row r="131" spans="3:228" hidden="1" outlineLevel="2">
      <c r="C131" s="39"/>
      <c r="D131" s="58" t="str">
        <f>$D$130</f>
        <v>DEADLIFT</v>
      </c>
      <c r="E131" s="93" t="str">
        <f>$E130</f>
        <v>Pause Deadlift, 1" off floor</v>
      </c>
      <c r="F131" s="88"/>
      <c r="G131" s="83"/>
      <c r="H131" s="84"/>
      <c r="I131" s="83">
        <f>IF(D131="ACC"," ",IF('MAXES+CHART'!$D$16="lbs",MROUND(IF(D131="SQUAT",'MAXES+CHART'!$D$17*H131, IF(D131="BENCH",'MAXES+CHART'!$D$18*H131, IF(D131="DEADLIFT",'MAXES+CHART'!$D$19*H131,))),5),MROUND(IF(D131="SQUAT",'MAXES+CHART'!$D$17*H131, IF(D131="BENCH",'MAXES+CHART'!$D$18*H131, IF(D131="DEADLIFT",'MAXES+CHART'!$D$19*H131,))),2.5)))</f>
        <v>0</v>
      </c>
      <c r="K131" s="96"/>
      <c r="L131" s="55"/>
      <c r="M131" s="198"/>
      <c r="O131" s="57" t="str">
        <f t="shared" si="703"/>
        <v/>
      </c>
      <c r="P131" s="57" t="str">
        <f t="shared" si="704"/>
        <v/>
      </c>
      <c r="Q131" s="57" t="str">
        <f t="shared" si="705"/>
        <v/>
      </c>
      <c r="R131" s="57" t="str">
        <f t="shared" si="706"/>
        <v/>
      </c>
      <c r="S131" s="57">
        <f t="shared" si="707"/>
        <v>0</v>
      </c>
      <c r="T131" s="57">
        <f t="shared" si="708"/>
        <v>0</v>
      </c>
      <c r="U131" s="39"/>
      <c r="V131" s="58" t="str">
        <f>$V$130</f>
        <v>DEADLIFT</v>
      </c>
      <c r="W131" s="93" t="str">
        <f t="shared" ref="W131:W135" si="816">$W$130</f>
        <v>Pause Deadlift, 1" off floor</v>
      </c>
      <c r="X131" s="88" t="str">
        <f t="shared" si="770"/>
        <v/>
      </c>
      <c r="Y131" s="83" t="str">
        <f t="shared" si="771"/>
        <v/>
      </c>
      <c r="Z131" s="84" t="str">
        <f t="shared" si="772"/>
        <v/>
      </c>
      <c r="AA131" s="83" t="str">
        <f>IFERROR(IF(V131="ACC"," ",IF('MAXES+CHART'!$D$16="lbs",MROUND(IF(V131="SQUAT",'MAXES+CHART'!$D$17*Z131, IF(V131="BENCH",'MAXES+CHART'!$D$18*Z131, IF(V131="DEADLIFT",'MAXES+CHART'!$D$19*Z131,))),5),MROUND(IF(V131="SQUAT",'MAXES+CHART'!$D$17*Z131, IF(V131="BENCH",'MAXES+CHART'!$D$18*Z131, IF(V131="DEADLIFT",'MAXES+CHART'!$D$19*Z131,))),2.5))),"")</f>
        <v/>
      </c>
      <c r="AC131" s="96"/>
      <c r="AD131" s="55"/>
      <c r="AE131" s="198"/>
      <c r="AG131" s="57" t="str">
        <f t="shared" si="492"/>
        <v/>
      </c>
      <c r="AH131" s="57" t="str">
        <f t="shared" si="493"/>
        <v/>
      </c>
      <c r="AI131" s="57" t="str">
        <f t="shared" si="494"/>
        <v/>
      </c>
      <c r="AJ131" s="57" t="str">
        <f t="shared" si="495"/>
        <v/>
      </c>
      <c r="AK131" s="57" t="str">
        <f t="shared" si="496"/>
        <v/>
      </c>
      <c r="AL131" s="57" t="str">
        <f t="shared" si="497"/>
        <v/>
      </c>
      <c r="AN131" s="39"/>
      <c r="AO131" s="58" t="str">
        <f t="shared" ref="AO131:AO135" si="817">$AO$130</f>
        <v>DEADLIFT</v>
      </c>
      <c r="AP131" s="93" t="str">
        <f t="shared" ref="AP131:AP135" si="818">$AP$130</f>
        <v>Pause Deadlift, 1" off floor</v>
      </c>
      <c r="AQ131" s="88" t="str">
        <f t="shared" si="775"/>
        <v/>
      </c>
      <c r="AR131" s="83" t="str">
        <f t="shared" si="776"/>
        <v/>
      </c>
      <c r="AS131" s="84" t="str">
        <f t="shared" si="777"/>
        <v/>
      </c>
      <c r="AT131" s="83" t="str">
        <f>IFERROR(IF(AO131="ACC"," ",IF('MAXES+CHART'!$D$16="lbs",MROUND(IF(AO131="SQUAT",'MAXES+CHART'!$D$17*AS131, IF(AO131="BENCH",'MAXES+CHART'!$D$18*AS131, IF(AO131="DEADLIFT",'MAXES+CHART'!$D$19*AS131,))),5),MROUND(IF(AO131="SQUAT",'MAXES+CHART'!$D$17*AS131, IF(AO131="BENCH",'MAXES+CHART'!$D$18*AS131, IF(AO131="DEADLIFT",'MAXES+CHART'!$D$19*AS131,))),2.5))),"")</f>
        <v/>
      </c>
      <c r="AV131" s="96"/>
      <c r="AW131" s="55"/>
      <c r="AX131" s="198"/>
      <c r="AZ131" s="57" t="str">
        <f t="shared" si="709"/>
        <v/>
      </c>
      <c r="BA131" s="57" t="str">
        <f t="shared" si="710"/>
        <v/>
      </c>
      <c r="BB131" s="57" t="str">
        <f t="shared" si="711"/>
        <v/>
      </c>
      <c r="BC131" s="57" t="str">
        <f t="shared" si="712"/>
        <v/>
      </c>
      <c r="BD131" s="57" t="str">
        <f t="shared" si="713"/>
        <v/>
      </c>
      <c r="BE131" s="57" t="str">
        <f t="shared" si="714"/>
        <v/>
      </c>
      <c r="BG131" s="39"/>
      <c r="BH131" s="58" t="str">
        <f t="shared" ref="BH131:BH135" si="819">$BH$130</f>
        <v>DEADLIFT</v>
      </c>
      <c r="BI131" s="93" t="str">
        <f t="shared" ref="BI131:BI135" si="820">$BI$130</f>
        <v>Pause Deadlift, 1" off floor</v>
      </c>
      <c r="BJ131" s="88" t="str">
        <f t="shared" si="780"/>
        <v/>
      </c>
      <c r="BK131" s="83" t="str">
        <f t="shared" si="781"/>
        <v/>
      </c>
      <c r="BL131" s="84" t="str">
        <f t="shared" si="782"/>
        <v/>
      </c>
      <c r="BM131" s="83" t="str">
        <f>IFERROR(IF(BH131="ACC"," ",IF('MAXES+CHART'!$D$16="lbs",MROUND(IF(BH131="SQUAT",'MAXES+CHART'!$D$17*BL131, IF(BH131="BENCH",'MAXES+CHART'!$D$18*BL131, IF(BH131="DEADLIFT",'MAXES+CHART'!$D$19*BL131,))),5),MROUND(IF(BH131="SQUAT",'MAXES+CHART'!$D$17*BL131, IF(BH131="BENCH",'MAXES+CHART'!$D$18*BL131, IF(BH131="DEADLIFT",'MAXES+CHART'!$D$19*BL131,))),2.5))),"")</f>
        <v/>
      </c>
      <c r="BO131" s="96"/>
      <c r="BP131" s="55"/>
      <c r="BQ131" s="198"/>
      <c r="BS131" s="57" t="str">
        <f t="shared" si="715"/>
        <v/>
      </c>
      <c r="BT131" s="57" t="str">
        <f t="shared" si="716"/>
        <v/>
      </c>
      <c r="BU131" s="57" t="str">
        <f t="shared" si="717"/>
        <v/>
      </c>
      <c r="BV131" s="57" t="str">
        <f t="shared" si="718"/>
        <v/>
      </c>
      <c r="BW131" s="57" t="str">
        <f t="shared" si="719"/>
        <v/>
      </c>
      <c r="BX131" s="57" t="str">
        <f t="shared" si="720"/>
        <v/>
      </c>
      <c r="CA131" s="39"/>
      <c r="CB131" s="58" t="str">
        <f t="shared" ref="CB131:CB135" si="821">$CB$130</f>
        <v>DEADLIFT</v>
      </c>
      <c r="CC131" s="93" t="str">
        <f t="shared" ref="CC131:CC135" si="822">$CC$130</f>
        <v>Pause Deadlift, 1" off floor</v>
      </c>
      <c r="CD131" s="88" t="str">
        <f t="shared" si="785"/>
        <v/>
      </c>
      <c r="CE131" s="83" t="str">
        <f t="shared" si="786"/>
        <v/>
      </c>
      <c r="CF131" s="84" t="str">
        <f t="shared" si="787"/>
        <v/>
      </c>
      <c r="CG131" s="83" t="str">
        <f>IFERROR(IF(CB131="ACC"," ",IF('MAXES+CHART'!$D$16="lbs",MROUND(IF(CB131="SQUAT",'MAXES+CHART'!$D$17*CF131, IF(CB131="BENCH",'MAXES+CHART'!$D$18*CF131, IF(CB131="DEADLIFT",'MAXES+CHART'!$D$19*CF131,))),5),MROUND(IF(CB131="SQUAT",'MAXES+CHART'!$D$17*CF131, IF(CB131="BENCH",'MAXES+CHART'!$D$18*CF131, IF(CB131="DEADLIFT",'MAXES+CHART'!$D$19*CF131,))),2.5))),"")</f>
        <v/>
      </c>
      <c r="CI131" s="96"/>
      <c r="CJ131" s="55"/>
      <c r="CK131" s="198"/>
      <c r="CM131" s="57" t="str">
        <f t="shared" si="721"/>
        <v/>
      </c>
      <c r="CN131" s="57" t="str">
        <f t="shared" si="722"/>
        <v/>
      </c>
      <c r="CO131" s="57" t="str">
        <f t="shared" si="723"/>
        <v/>
      </c>
      <c r="CP131" s="57" t="str">
        <f t="shared" si="724"/>
        <v/>
      </c>
      <c r="CQ131" s="57" t="str">
        <f t="shared" si="725"/>
        <v/>
      </c>
      <c r="CR131" s="57" t="str">
        <f t="shared" si="726"/>
        <v/>
      </c>
      <c r="CS131" s="39"/>
      <c r="CT131" s="58" t="str">
        <f t="shared" ref="CT131:CT135" si="823">$CT$130</f>
        <v>DEADLIFT</v>
      </c>
      <c r="CU131" s="93" t="str">
        <f t="shared" ref="CU131:CU135" si="824">$CU$130</f>
        <v>Pause Deadlift, 1" off floor</v>
      </c>
      <c r="CV131" s="88" t="str">
        <f t="shared" si="458"/>
        <v/>
      </c>
      <c r="CW131" s="83" t="str">
        <f t="shared" si="459"/>
        <v/>
      </c>
      <c r="CX131" s="84" t="str">
        <f t="shared" si="460"/>
        <v/>
      </c>
      <c r="CY131" s="83" t="str">
        <f>IFERROR(IF(CT131="ACC"," ",IF('MAXES+CHART'!$D$16="lbs",MROUND(IF(CT131="SQUAT",'MAXES+CHART'!$D$17*CX131, IF(CT131="BENCH",'MAXES+CHART'!$D$18*CX131, IF(CT131="DEADLIFT",'MAXES+CHART'!$D$19*CX131,))),5),MROUND(IF(CT131="SQUAT",'MAXES+CHART'!$D$17*CX131, IF(CT131="BENCH",'MAXES+CHART'!$D$18*CX131, IF(CT131="DEADLIFT",'MAXES+CHART'!$D$19*CX131,))),2.5))),"")</f>
        <v/>
      </c>
      <c r="DA131" s="96"/>
      <c r="DB131" s="55"/>
      <c r="DC131" s="198"/>
      <c r="DE131" s="57" t="str">
        <f t="shared" si="727"/>
        <v/>
      </c>
      <c r="DF131" s="57" t="str">
        <f t="shared" si="728"/>
        <v/>
      </c>
      <c r="DG131" s="57" t="str">
        <f t="shared" si="729"/>
        <v/>
      </c>
      <c r="DH131" s="57" t="str">
        <f t="shared" si="730"/>
        <v/>
      </c>
      <c r="DI131" s="57" t="str">
        <f t="shared" si="731"/>
        <v/>
      </c>
      <c r="DJ131" s="57" t="str">
        <f t="shared" si="732"/>
        <v/>
      </c>
      <c r="DL131" s="39"/>
      <c r="DM131" s="58" t="str">
        <f t="shared" ref="DM131:DM135" si="825">$DM$130</f>
        <v>DEADLIFT</v>
      </c>
      <c r="DN131" s="93" t="str">
        <f t="shared" ref="DN131:DN135" si="826">$DN$130</f>
        <v>Pause Deadlift, 1" off floor</v>
      </c>
      <c r="DO131" s="88" t="str">
        <f t="shared" si="463"/>
        <v/>
      </c>
      <c r="DP131" s="83" t="str">
        <f t="shared" si="464"/>
        <v/>
      </c>
      <c r="DQ131" s="84" t="str">
        <f t="shared" si="465"/>
        <v/>
      </c>
      <c r="DR131" s="83" t="str">
        <f>IFERROR(IF(DM131="ACC"," ",IF('MAXES+CHART'!$D$16="lbs",MROUND(IF(DM131="SQUAT",'MAXES+CHART'!$D$17*DQ131, IF(DM131="BENCH",'MAXES+CHART'!$D$18*DQ131, IF(DM131="DEADLIFT",'MAXES+CHART'!$D$19*DQ131,))),5),MROUND(IF(DM131="SQUAT",'MAXES+CHART'!$D$17*DQ131, IF(DM131="BENCH",'MAXES+CHART'!$D$18*DQ131, IF(DM131="DEADLIFT",'MAXES+CHART'!$D$19*DQ131,))),2.5))),"")</f>
        <v/>
      </c>
      <c r="DT131" s="96"/>
      <c r="DU131" s="55"/>
      <c r="DV131" s="198"/>
      <c r="DX131" s="57" t="str">
        <f t="shared" si="733"/>
        <v/>
      </c>
      <c r="DY131" s="57" t="str">
        <f t="shared" si="734"/>
        <v/>
      </c>
      <c r="DZ131" s="57" t="str">
        <f t="shared" si="735"/>
        <v/>
      </c>
      <c r="EA131" s="57" t="str">
        <f t="shared" si="736"/>
        <v/>
      </c>
      <c r="EB131" s="57" t="str">
        <f t="shared" si="737"/>
        <v/>
      </c>
      <c r="EC131" s="57" t="str">
        <f t="shared" si="738"/>
        <v/>
      </c>
      <c r="EE131" s="39"/>
      <c r="EF131" s="58" t="str">
        <f t="shared" ref="EF131:EF135" si="827">$EF$130</f>
        <v>DEADLIFT</v>
      </c>
      <c r="EG131" s="93">
        <f t="shared" ref="EG131:EG135" si="828">$EG$130</f>
        <v>0</v>
      </c>
      <c r="EH131" s="88" t="str">
        <f t="shared" si="468"/>
        <v/>
      </c>
      <c r="EI131" s="83" t="str">
        <f t="shared" si="469"/>
        <v/>
      </c>
      <c r="EJ131" s="84" t="str">
        <f t="shared" si="470"/>
        <v/>
      </c>
      <c r="EK131" s="83" t="str">
        <f>IFERROR(IF(EF131="ACC"," ",IF('MAXES+CHART'!$D$16="lbs",MROUND(IF(EF131="SQUAT",'MAXES+CHART'!$D$17*EJ131, IF(EF131="BENCH",'MAXES+CHART'!$D$18*EJ131, IF(EF131="DEADLIFT",'MAXES+CHART'!$D$19*EJ131,))),5),MROUND(IF(EF131="SQUAT",'MAXES+CHART'!$D$17*EJ131, IF(EF131="BENCH",'MAXES+CHART'!$D$18*EJ131, IF(EF131="DEADLIFT",'MAXES+CHART'!$D$19*EJ131,))),2.5))),"")</f>
        <v/>
      </c>
      <c r="EM131" s="96"/>
      <c r="EN131" s="55"/>
      <c r="EO131" s="198"/>
      <c r="EQ131" s="57" t="str">
        <f t="shared" si="739"/>
        <v/>
      </c>
      <c r="ER131" s="57" t="str">
        <f t="shared" si="740"/>
        <v/>
      </c>
      <c r="ES131" s="57" t="str">
        <f t="shared" si="741"/>
        <v/>
      </c>
      <c r="ET131" s="57" t="str">
        <f t="shared" si="742"/>
        <v/>
      </c>
      <c r="EU131" s="57" t="str">
        <f t="shared" si="743"/>
        <v/>
      </c>
      <c r="EV131" s="57" t="str">
        <f t="shared" si="744"/>
        <v/>
      </c>
      <c r="EY131" s="39"/>
      <c r="EZ131" s="58" t="str">
        <f t="shared" ref="EZ131:EZ135" si="829">$EZ$130</f>
        <v>ACC</v>
      </c>
      <c r="FA131" s="93" t="str">
        <f t="shared" ref="FA131:FA135" si="830">$FA$130</f>
        <v>Bent Row</v>
      </c>
      <c r="FB131" s="88" t="str">
        <f t="shared" si="796"/>
        <v/>
      </c>
      <c r="FC131" s="83" t="str">
        <f t="shared" si="797"/>
        <v/>
      </c>
      <c r="FD131" s="84" t="str">
        <f t="shared" si="798"/>
        <v/>
      </c>
      <c r="FE131" s="83" t="str">
        <f>IFERROR(IF(EZ131="ACC"," ",IF('MAXES+CHART'!$D$16="lbs",MROUND(IF(EZ131="SQUAT",'MAXES+CHART'!$D$17*FD131, IF(EZ131="BENCH",'MAXES+CHART'!$D$18*FD131, IF(EZ131="DEADLIFT",'MAXES+CHART'!$D$19*FD131,))),5),MROUND(IF(EZ131="SQUAT",'MAXES+CHART'!$D$17*FD131, IF(EZ131="BENCH",'MAXES+CHART'!$D$18*FD131, IF(EZ131="DEADLIFT",'MAXES+CHART'!$D$19*FD131,))),2.5))),"")</f>
        <v xml:space="preserve"> </v>
      </c>
      <c r="FG131" s="125"/>
      <c r="FH131" s="55"/>
      <c r="FI131" s="204"/>
      <c r="FK131" s="57" t="str">
        <f t="shared" si="745"/>
        <v/>
      </c>
      <c r="FL131" s="57" t="str">
        <f t="shared" si="746"/>
        <v/>
      </c>
      <c r="FM131" s="57" t="str">
        <f t="shared" si="747"/>
        <v/>
      </c>
      <c r="FN131" s="57" t="str">
        <f t="shared" si="748"/>
        <v/>
      </c>
      <c r="FO131" s="57" t="str">
        <f t="shared" si="749"/>
        <v/>
      </c>
      <c r="FP131" s="57" t="str">
        <f t="shared" si="750"/>
        <v/>
      </c>
      <c r="FQ131" s="39"/>
      <c r="FR131" s="58" t="str">
        <f t="shared" ref="FR131:FR135" si="831">$FR$130</f>
        <v>ACC</v>
      </c>
      <c r="FS131" s="93" t="str">
        <f t="shared" ref="FS131:FS135" si="832">$FS$130</f>
        <v>Bent Row</v>
      </c>
      <c r="FT131" s="88" t="str">
        <f t="shared" si="473"/>
        <v/>
      </c>
      <c r="FU131" s="83" t="str">
        <f t="shared" si="474"/>
        <v/>
      </c>
      <c r="FV131" s="84" t="str">
        <f t="shared" si="475"/>
        <v/>
      </c>
      <c r="FW131" s="83" t="str">
        <f>IFERROR(IF(FR131="ACC"," ",IF('MAXES+CHART'!$D$16="lbs",MROUND(IF(FR131="SQUAT",'MAXES+CHART'!$D$17*FV131, IF(FR131="BENCH",'MAXES+CHART'!$D$18*FV131, IF(FR131="DEADLIFT",'MAXES+CHART'!$D$19*FV131,))),5),MROUND(IF(FR131="SQUAT",'MAXES+CHART'!$D$17*FV131, IF(FR131="BENCH",'MAXES+CHART'!$D$18*FV131, IF(FR131="DEADLIFT",'MAXES+CHART'!$D$19*FV131,))),2.5))),"")</f>
        <v xml:space="preserve"> </v>
      </c>
      <c r="FY131" s="96"/>
      <c r="FZ131" s="55"/>
      <c r="GA131" s="198"/>
      <c r="GC131" s="57" t="str">
        <f t="shared" si="751"/>
        <v/>
      </c>
      <c r="GD131" s="57" t="str">
        <f t="shared" si="752"/>
        <v/>
      </c>
      <c r="GE131" s="57" t="str">
        <f t="shared" si="753"/>
        <v/>
      </c>
      <c r="GF131" s="57" t="str">
        <f t="shared" si="754"/>
        <v/>
      </c>
      <c r="GG131" s="57" t="str">
        <f t="shared" si="755"/>
        <v/>
      </c>
      <c r="GH131" s="57" t="str">
        <f t="shared" si="756"/>
        <v/>
      </c>
      <c r="GJ131" s="39"/>
      <c r="GK131" s="58" t="str">
        <f t="shared" ref="GK131:GK135" si="833">$GK$130</f>
        <v>ACC</v>
      </c>
      <c r="GL131" s="93" t="str">
        <f t="shared" ref="GL131:GL135" si="834">$GL$130</f>
        <v>Bent Row</v>
      </c>
      <c r="GM131" s="88" t="str">
        <f t="shared" si="478"/>
        <v/>
      </c>
      <c r="GN131" s="83" t="str">
        <f t="shared" si="479"/>
        <v/>
      </c>
      <c r="GO131" s="84" t="str">
        <f t="shared" si="480"/>
        <v/>
      </c>
      <c r="GP131" s="83" t="str">
        <f>IFERROR(IF(GK131="ACC"," ",IF('MAXES+CHART'!$D$16="lbs",MROUND(IF(GK131="SQUAT",'MAXES+CHART'!$D$17*GO131, IF(GK131="BENCH",'MAXES+CHART'!$D$18*GO131, IF(GK131="DEADLIFT",'MAXES+CHART'!$D$19*GO131,))),5),MROUND(IF(GK131="SQUAT",'MAXES+CHART'!$D$17*GO131, IF(GK131="BENCH",'MAXES+CHART'!$D$18*GO131, IF(GK131="DEADLIFT",'MAXES+CHART'!$D$19*GO131,))),2.5))),"")</f>
        <v xml:space="preserve"> </v>
      </c>
      <c r="GR131" s="96"/>
      <c r="GS131" s="55"/>
      <c r="GT131" s="198"/>
      <c r="GV131" s="57" t="str">
        <f t="shared" si="757"/>
        <v/>
      </c>
      <c r="GW131" s="57" t="str">
        <f t="shared" si="758"/>
        <v/>
      </c>
      <c r="GX131" s="57" t="str">
        <f t="shared" si="759"/>
        <v/>
      </c>
      <c r="GY131" s="57" t="str">
        <f t="shared" si="760"/>
        <v/>
      </c>
      <c r="GZ131" s="57" t="str">
        <f t="shared" si="761"/>
        <v/>
      </c>
      <c r="HA131" s="57" t="str">
        <f t="shared" si="762"/>
        <v/>
      </c>
      <c r="HC131" s="39"/>
      <c r="HD131" s="58" t="str">
        <f t="shared" ref="HD131:HD135" si="835">$HD$130</f>
        <v>ACC</v>
      </c>
      <c r="HE131" s="93" t="str">
        <f t="shared" ref="HE131:HE135" si="836">$HE$130</f>
        <v>Bent Row</v>
      </c>
      <c r="HF131" s="88" t="str">
        <f t="shared" si="483"/>
        <v/>
      </c>
      <c r="HG131" s="83" t="str">
        <f t="shared" si="484"/>
        <v/>
      </c>
      <c r="HH131" s="84" t="str">
        <f t="shared" si="485"/>
        <v/>
      </c>
      <c r="HI131" s="83" t="str">
        <f>IFERROR(IF(HD131="ACC"," ",IF('MAXES+CHART'!$D$16="lbs",MROUND(IF(HD131="SQUAT",'MAXES+CHART'!$D$17*HH131, IF(HD131="BENCH",'MAXES+CHART'!$D$18*HH131, IF(HD131="DEADLIFT",'MAXES+CHART'!$D$19*HH131,))),5),MROUND(IF(HD131="SQUAT",'MAXES+CHART'!$D$17*HH131, IF(HD131="BENCH",'MAXES+CHART'!$D$18*HH131, IF(HD131="DEADLIFT",'MAXES+CHART'!$D$19*HH131,))),2.5))),"")</f>
        <v xml:space="preserve"> </v>
      </c>
      <c r="HK131" s="96"/>
      <c r="HL131" s="55"/>
      <c r="HM131" s="198"/>
      <c r="HO131" s="57" t="str">
        <f t="shared" si="763"/>
        <v/>
      </c>
      <c r="HP131" s="57" t="str">
        <f t="shared" si="764"/>
        <v/>
      </c>
      <c r="HQ131" s="57" t="str">
        <f t="shared" si="765"/>
        <v/>
      </c>
      <c r="HR131" s="57" t="str">
        <f t="shared" si="766"/>
        <v/>
      </c>
      <c r="HS131" s="57" t="str">
        <f t="shared" si="767"/>
        <v/>
      </c>
      <c r="HT131" s="57" t="str">
        <f t="shared" si="768"/>
        <v/>
      </c>
    </row>
    <row r="132" spans="3:228" hidden="1" outlineLevel="2">
      <c r="C132" s="39"/>
      <c r="D132" s="58" t="str">
        <f t="shared" ref="D132:D135" si="837">$D$130</f>
        <v>DEADLIFT</v>
      </c>
      <c r="E132" s="94" t="str">
        <f t="shared" ref="E132:E135" si="838">$E131</f>
        <v>Pause Deadlift, 1" off floor</v>
      </c>
      <c r="F132" s="87"/>
      <c r="G132" s="81"/>
      <c r="H132" s="82"/>
      <c r="I132" s="81">
        <f>IF(D132="ACC"," ",IF('MAXES+CHART'!$D$16="lbs",MROUND(IF(D132="SQUAT",'MAXES+CHART'!$D$17*H132, IF(D132="BENCH",'MAXES+CHART'!$D$18*H132, IF(D132="DEADLIFT",'MAXES+CHART'!$D$19*H132,))),5),MROUND(IF(D132="SQUAT",'MAXES+CHART'!$D$17*H132, IF(D132="BENCH",'MAXES+CHART'!$D$18*H132, IF(D132="DEADLIFT",'MAXES+CHART'!$D$19*H132,))),2.5)))</f>
        <v>0</v>
      </c>
      <c r="K132" s="96"/>
      <c r="L132" s="55"/>
      <c r="M132" s="199"/>
      <c r="O132" s="57" t="str">
        <f t="shared" si="703"/>
        <v/>
      </c>
      <c r="P132" s="57" t="str">
        <f t="shared" si="704"/>
        <v/>
      </c>
      <c r="Q132" s="57" t="str">
        <f t="shared" si="705"/>
        <v/>
      </c>
      <c r="R132" s="57" t="str">
        <f t="shared" si="706"/>
        <v/>
      </c>
      <c r="S132" s="57">
        <f t="shared" si="707"/>
        <v>0</v>
      </c>
      <c r="T132" s="57">
        <f t="shared" si="708"/>
        <v>0</v>
      </c>
      <c r="U132" s="39"/>
      <c r="V132" s="58" t="str">
        <f t="shared" ref="V132:V135" si="839">$V$130</f>
        <v>DEADLIFT</v>
      </c>
      <c r="W132" s="94" t="str">
        <f t="shared" si="816"/>
        <v>Pause Deadlift, 1" off floor</v>
      </c>
      <c r="X132" s="87" t="str">
        <f t="shared" si="770"/>
        <v/>
      </c>
      <c r="Y132" s="81" t="str">
        <f t="shared" si="771"/>
        <v/>
      </c>
      <c r="Z132" s="82" t="str">
        <f t="shared" si="772"/>
        <v/>
      </c>
      <c r="AA132" s="81" t="str">
        <f>IFERROR(IF(V132="ACC"," ",IF('MAXES+CHART'!$D$16="lbs",MROUND(IF(V132="SQUAT",'MAXES+CHART'!$D$17*Z132, IF(V132="BENCH",'MAXES+CHART'!$D$18*Z132, IF(V132="DEADLIFT",'MAXES+CHART'!$D$19*Z132,))),5),MROUND(IF(V132="SQUAT",'MAXES+CHART'!$D$17*Z132, IF(V132="BENCH",'MAXES+CHART'!$D$18*Z132, IF(V132="DEADLIFT",'MAXES+CHART'!$D$19*Z132,))),2.5))),"")</f>
        <v/>
      </c>
      <c r="AC132" s="96"/>
      <c r="AD132" s="55"/>
      <c r="AE132" s="199"/>
      <c r="AG132" s="57" t="str">
        <f t="shared" si="492"/>
        <v/>
      </c>
      <c r="AH132" s="57" t="str">
        <f t="shared" si="493"/>
        <v/>
      </c>
      <c r="AI132" s="57" t="str">
        <f t="shared" si="494"/>
        <v/>
      </c>
      <c r="AJ132" s="57" t="str">
        <f t="shared" si="495"/>
        <v/>
      </c>
      <c r="AK132" s="57" t="str">
        <f t="shared" si="496"/>
        <v/>
      </c>
      <c r="AL132" s="57" t="str">
        <f t="shared" si="497"/>
        <v/>
      </c>
      <c r="AN132" s="39"/>
      <c r="AO132" s="58" t="str">
        <f t="shared" si="817"/>
        <v>DEADLIFT</v>
      </c>
      <c r="AP132" s="94" t="str">
        <f t="shared" si="818"/>
        <v>Pause Deadlift, 1" off floor</v>
      </c>
      <c r="AQ132" s="87" t="str">
        <f t="shared" si="775"/>
        <v/>
      </c>
      <c r="AR132" s="81" t="str">
        <f t="shared" si="776"/>
        <v/>
      </c>
      <c r="AS132" s="82" t="str">
        <f t="shared" si="777"/>
        <v/>
      </c>
      <c r="AT132" s="81" t="str">
        <f>IFERROR(IF(AO132="ACC"," ",IF('MAXES+CHART'!$D$16="lbs",MROUND(IF(AO132="SQUAT",'MAXES+CHART'!$D$17*AS132, IF(AO132="BENCH",'MAXES+CHART'!$D$18*AS132, IF(AO132="DEADLIFT",'MAXES+CHART'!$D$19*AS132,))),5),MROUND(IF(AO132="SQUAT",'MAXES+CHART'!$D$17*AS132, IF(AO132="BENCH",'MAXES+CHART'!$D$18*AS132, IF(AO132="DEADLIFT",'MAXES+CHART'!$D$19*AS132,))),2.5))),"")</f>
        <v/>
      </c>
      <c r="AV132" s="96"/>
      <c r="AW132" s="55"/>
      <c r="AX132" s="199"/>
      <c r="AZ132" s="57" t="str">
        <f t="shared" si="709"/>
        <v/>
      </c>
      <c r="BA132" s="57" t="str">
        <f t="shared" si="710"/>
        <v/>
      </c>
      <c r="BB132" s="57" t="str">
        <f t="shared" si="711"/>
        <v/>
      </c>
      <c r="BC132" s="57" t="str">
        <f t="shared" si="712"/>
        <v/>
      </c>
      <c r="BD132" s="57" t="str">
        <f t="shared" si="713"/>
        <v/>
      </c>
      <c r="BE132" s="57" t="str">
        <f t="shared" si="714"/>
        <v/>
      </c>
      <c r="BG132" s="39"/>
      <c r="BH132" s="58" t="str">
        <f t="shared" si="819"/>
        <v>DEADLIFT</v>
      </c>
      <c r="BI132" s="94" t="str">
        <f t="shared" si="820"/>
        <v>Pause Deadlift, 1" off floor</v>
      </c>
      <c r="BJ132" s="87" t="str">
        <f t="shared" si="780"/>
        <v/>
      </c>
      <c r="BK132" s="81" t="str">
        <f t="shared" si="781"/>
        <v/>
      </c>
      <c r="BL132" s="82" t="str">
        <f t="shared" si="782"/>
        <v/>
      </c>
      <c r="BM132" s="81" t="str">
        <f>IFERROR(IF(BH132="ACC"," ",IF('MAXES+CHART'!$D$16="lbs",MROUND(IF(BH132="SQUAT",'MAXES+CHART'!$D$17*BL132, IF(BH132="BENCH",'MAXES+CHART'!$D$18*BL132, IF(BH132="DEADLIFT",'MAXES+CHART'!$D$19*BL132,))),5),MROUND(IF(BH132="SQUAT",'MAXES+CHART'!$D$17*BL132, IF(BH132="BENCH",'MAXES+CHART'!$D$18*BL132, IF(BH132="DEADLIFT",'MAXES+CHART'!$D$19*BL132,))),2.5))),"")</f>
        <v/>
      </c>
      <c r="BO132" s="96"/>
      <c r="BP132" s="55"/>
      <c r="BQ132" s="199"/>
      <c r="BS132" s="57" t="str">
        <f t="shared" si="715"/>
        <v/>
      </c>
      <c r="BT132" s="57" t="str">
        <f t="shared" si="716"/>
        <v/>
      </c>
      <c r="BU132" s="57" t="str">
        <f t="shared" si="717"/>
        <v/>
      </c>
      <c r="BV132" s="57" t="str">
        <f t="shared" si="718"/>
        <v/>
      </c>
      <c r="BW132" s="57" t="str">
        <f t="shared" si="719"/>
        <v/>
      </c>
      <c r="BX132" s="57" t="str">
        <f t="shared" si="720"/>
        <v/>
      </c>
      <c r="CA132" s="39"/>
      <c r="CB132" s="58" t="str">
        <f t="shared" si="821"/>
        <v>DEADLIFT</v>
      </c>
      <c r="CC132" s="94" t="str">
        <f t="shared" si="822"/>
        <v>Pause Deadlift, 1" off floor</v>
      </c>
      <c r="CD132" s="87" t="str">
        <f t="shared" si="785"/>
        <v/>
      </c>
      <c r="CE132" s="81" t="str">
        <f t="shared" si="786"/>
        <v/>
      </c>
      <c r="CF132" s="82" t="str">
        <f t="shared" si="787"/>
        <v/>
      </c>
      <c r="CG132" s="81" t="str">
        <f>IFERROR(IF(CB132="ACC"," ",IF('MAXES+CHART'!$D$16="lbs",MROUND(IF(CB132="SQUAT",'MAXES+CHART'!$D$17*CF132, IF(CB132="BENCH",'MAXES+CHART'!$D$18*CF132, IF(CB132="DEADLIFT",'MAXES+CHART'!$D$19*CF132,))),5),MROUND(IF(CB132="SQUAT",'MAXES+CHART'!$D$17*CF132, IF(CB132="BENCH",'MAXES+CHART'!$D$18*CF132, IF(CB132="DEADLIFT",'MAXES+CHART'!$D$19*CF132,))),2.5))),"")</f>
        <v/>
      </c>
      <c r="CI132" s="96"/>
      <c r="CJ132" s="55"/>
      <c r="CK132" s="199"/>
      <c r="CM132" s="57" t="str">
        <f t="shared" si="721"/>
        <v/>
      </c>
      <c r="CN132" s="57" t="str">
        <f t="shared" si="722"/>
        <v/>
      </c>
      <c r="CO132" s="57" t="str">
        <f t="shared" si="723"/>
        <v/>
      </c>
      <c r="CP132" s="57" t="str">
        <f t="shared" si="724"/>
        <v/>
      </c>
      <c r="CQ132" s="57" t="str">
        <f t="shared" si="725"/>
        <v/>
      </c>
      <c r="CR132" s="57" t="str">
        <f t="shared" si="726"/>
        <v/>
      </c>
      <c r="CS132" s="39"/>
      <c r="CT132" s="58" t="str">
        <f t="shared" si="823"/>
        <v>DEADLIFT</v>
      </c>
      <c r="CU132" s="94" t="str">
        <f t="shared" si="824"/>
        <v>Pause Deadlift, 1" off floor</v>
      </c>
      <c r="CV132" s="87" t="str">
        <f t="shared" si="458"/>
        <v/>
      </c>
      <c r="CW132" s="81" t="str">
        <f t="shared" si="459"/>
        <v/>
      </c>
      <c r="CX132" s="82" t="str">
        <f t="shared" si="460"/>
        <v/>
      </c>
      <c r="CY132" s="81" t="str">
        <f>IFERROR(IF(CT132="ACC"," ",IF('MAXES+CHART'!$D$16="lbs",MROUND(IF(CT132="SQUAT",'MAXES+CHART'!$D$17*CX132, IF(CT132="BENCH",'MAXES+CHART'!$D$18*CX132, IF(CT132="DEADLIFT",'MAXES+CHART'!$D$19*CX132,))),5),MROUND(IF(CT132="SQUAT",'MAXES+CHART'!$D$17*CX132, IF(CT132="BENCH",'MAXES+CHART'!$D$18*CX132, IF(CT132="DEADLIFT",'MAXES+CHART'!$D$19*CX132,))),2.5))),"")</f>
        <v/>
      </c>
      <c r="DA132" s="96"/>
      <c r="DB132" s="55"/>
      <c r="DC132" s="199"/>
      <c r="DE132" s="57" t="str">
        <f t="shared" si="727"/>
        <v/>
      </c>
      <c r="DF132" s="57" t="str">
        <f t="shared" si="728"/>
        <v/>
      </c>
      <c r="DG132" s="57" t="str">
        <f t="shared" si="729"/>
        <v/>
      </c>
      <c r="DH132" s="57" t="str">
        <f t="shared" si="730"/>
        <v/>
      </c>
      <c r="DI132" s="57" t="str">
        <f t="shared" si="731"/>
        <v/>
      </c>
      <c r="DJ132" s="57" t="str">
        <f t="shared" si="732"/>
        <v/>
      </c>
      <c r="DL132" s="39"/>
      <c r="DM132" s="58" t="str">
        <f t="shared" si="825"/>
        <v>DEADLIFT</v>
      </c>
      <c r="DN132" s="94" t="str">
        <f t="shared" si="826"/>
        <v>Pause Deadlift, 1" off floor</v>
      </c>
      <c r="DO132" s="87" t="str">
        <f t="shared" si="463"/>
        <v/>
      </c>
      <c r="DP132" s="81" t="str">
        <f t="shared" si="464"/>
        <v/>
      </c>
      <c r="DQ132" s="82" t="str">
        <f t="shared" si="465"/>
        <v/>
      </c>
      <c r="DR132" s="81" t="str">
        <f>IFERROR(IF(DM132="ACC"," ",IF('MAXES+CHART'!$D$16="lbs",MROUND(IF(DM132="SQUAT",'MAXES+CHART'!$D$17*DQ132, IF(DM132="BENCH",'MAXES+CHART'!$D$18*DQ132, IF(DM132="DEADLIFT",'MAXES+CHART'!$D$19*DQ132,))),5),MROUND(IF(DM132="SQUAT",'MAXES+CHART'!$D$17*DQ132, IF(DM132="BENCH",'MAXES+CHART'!$D$18*DQ132, IF(DM132="DEADLIFT",'MAXES+CHART'!$D$19*DQ132,))),2.5))),"")</f>
        <v/>
      </c>
      <c r="DT132" s="96"/>
      <c r="DU132" s="55"/>
      <c r="DV132" s="199"/>
      <c r="DX132" s="57" t="str">
        <f t="shared" si="733"/>
        <v/>
      </c>
      <c r="DY132" s="57" t="str">
        <f t="shared" si="734"/>
        <v/>
      </c>
      <c r="DZ132" s="57" t="str">
        <f t="shared" si="735"/>
        <v/>
      </c>
      <c r="EA132" s="57" t="str">
        <f t="shared" si="736"/>
        <v/>
      </c>
      <c r="EB132" s="57" t="str">
        <f t="shared" si="737"/>
        <v/>
      </c>
      <c r="EC132" s="57" t="str">
        <f t="shared" si="738"/>
        <v/>
      </c>
      <c r="EE132" s="39"/>
      <c r="EF132" s="58" t="str">
        <f t="shared" si="827"/>
        <v>DEADLIFT</v>
      </c>
      <c r="EG132" s="94">
        <f t="shared" si="828"/>
        <v>0</v>
      </c>
      <c r="EH132" s="87" t="str">
        <f t="shared" si="468"/>
        <v/>
      </c>
      <c r="EI132" s="81" t="str">
        <f t="shared" si="469"/>
        <v/>
      </c>
      <c r="EJ132" s="82" t="str">
        <f t="shared" si="470"/>
        <v/>
      </c>
      <c r="EK132" s="81" t="str">
        <f>IFERROR(IF(EF132="ACC"," ",IF('MAXES+CHART'!$D$16="lbs",MROUND(IF(EF132="SQUAT",'MAXES+CHART'!$D$17*EJ132, IF(EF132="BENCH",'MAXES+CHART'!$D$18*EJ132, IF(EF132="DEADLIFT",'MAXES+CHART'!$D$19*EJ132,))),5),MROUND(IF(EF132="SQUAT",'MAXES+CHART'!$D$17*EJ132, IF(EF132="BENCH",'MAXES+CHART'!$D$18*EJ132, IF(EF132="DEADLIFT",'MAXES+CHART'!$D$19*EJ132,))),2.5))),"")</f>
        <v/>
      </c>
      <c r="EM132" s="96"/>
      <c r="EN132" s="55"/>
      <c r="EO132" s="199"/>
      <c r="EQ132" s="57" t="str">
        <f t="shared" si="739"/>
        <v/>
      </c>
      <c r="ER132" s="57" t="str">
        <f t="shared" si="740"/>
        <v/>
      </c>
      <c r="ES132" s="57" t="str">
        <f t="shared" si="741"/>
        <v/>
      </c>
      <c r="ET132" s="57" t="str">
        <f t="shared" si="742"/>
        <v/>
      </c>
      <c r="EU132" s="57" t="str">
        <f t="shared" si="743"/>
        <v/>
      </c>
      <c r="EV132" s="57" t="str">
        <f t="shared" si="744"/>
        <v/>
      </c>
      <c r="EY132" s="39"/>
      <c r="EZ132" s="58" t="str">
        <f t="shared" si="829"/>
        <v>ACC</v>
      </c>
      <c r="FA132" s="94" t="str">
        <f t="shared" si="830"/>
        <v>Bent Row</v>
      </c>
      <c r="FB132" s="87" t="str">
        <f t="shared" si="796"/>
        <v/>
      </c>
      <c r="FC132" s="81" t="str">
        <f t="shared" si="797"/>
        <v/>
      </c>
      <c r="FD132" s="82" t="str">
        <f t="shared" si="798"/>
        <v/>
      </c>
      <c r="FE132" s="81" t="str">
        <f>IFERROR(IF(EZ132="ACC"," ",IF('MAXES+CHART'!$D$16="lbs",MROUND(IF(EZ132="SQUAT",'MAXES+CHART'!$D$17*FD132, IF(EZ132="BENCH",'MAXES+CHART'!$D$18*FD132, IF(EZ132="DEADLIFT",'MAXES+CHART'!$D$19*FD132,))),5),MROUND(IF(EZ132="SQUAT",'MAXES+CHART'!$D$17*FD132, IF(EZ132="BENCH",'MAXES+CHART'!$D$18*FD132, IF(EZ132="DEADLIFT",'MAXES+CHART'!$D$19*FD132,))),2.5))),"")</f>
        <v xml:space="preserve"> </v>
      </c>
      <c r="FG132" s="125"/>
      <c r="FH132" s="55"/>
      <c r="FI132" s="205"/>
      <c r="FK132" s="57" t="str">
        <f t="shared" si="745"/>
        <v/>
      </c>
      <c r="FL132" s="57" t="str">
        <f t="shared" si="746"/>
        <v/>
      </c>
      <c r="FM132" s="57" t="str">
        <f t="shared" si="747"/>
        <v/>
      </c>
      <c r="FN132" s="57" t="str">
        <f t="shared" si="748"/>
        <v/>
      </c>
      <c r="FO132" s="57" t="str">
        <f t="shared" si="749"/>
        <v/>
      </c>
      <c r="FP132" s="57" t="str">
        <f t="shared" si="750"/>
        <v/>
      </c>
      <c r="FQ132" s="39"/>
      <c r="FR132" s="58" t="str">
        <f t="shared" si="831"/>
        <v>ACC</v>
      </c>
      <c r="FS132" s="94" t="str">
        <f t="shared" si="832"/>
        <v>Bent Row</v>
      </c>
      <c r="FT132" s="87" t="str">
        <f t="shared" si="473"/>
        <v/>
      </c>
      <c r="FU132" s="81" t="str">
        <f t="shared" si="474"/>
        <v/>
      </c>
      <c r="FV132" s="82" t="str">
        <f t="shared" si="475"/>
        <v/>
      </c>
      <c r="FW132" s="81" t="str">
        <f>IFERROR(IF(FR132="ACC"," ",IF('MAXES+CHART'!$D$16="lbs",MROUND(IF(FR132="SQUAT",'MAXES+CHART'!$D$17*FV132, IF(FR132="BENCH",'MAXES+CHART'!$D$18*FV132, IF(FR132="DEADLIFT",'MAXES+CHART'!$D$19*FV132,))),5),MROUND(IF(FR132="SQUAT",'MAXES+CHART'!$D$17*FV132, IF(FR132="BENCH",'MAXES+CHART'!$D$18*FV132, IF(FR132="DEADLIFT",'MAXES+CHART'!$D$19*FV132,))),2.5))),"")</f>
        <v xml:space="preserve"> </v>
      </c>
      <c r="FY132" s="96"/>
      <c r="FZ132" s="55"/>
      <c r="GA132" s="199"/>
      <c r="GC132" s="57" t="str">
        <f t="shared" si="751"/>
        <v/>
      </c>
      <c r="GD132" s="57" t="str">
        <f t="shared" si="752"/>
        <v/>
      </c>
      <c r="GE132" s="57" t="str">
        <f t="shared" si="753"/>
        <v/>
      </c>
      <c r="GF132" s="57" t="str">
        <f t="shared" si="754"/>
        <v/>
      </c>
      <c r="GG132" s="57" t="str">
        <f t="shared" si="755"/>
        <v/>
      </c>
      <c r="GH132" s="57" t="str">
        <f t="shared" si="756"/>
        <v/>
      </c>
      <c r="GJ132" s="39"/>
      <c r="GK132" s="58" t="str">
        <f t="shared" si="833"/>
        <v>ACC</v>
      </c>
      <c r="GL132" s="94" t="str">
        <f t="shared" si="834"/>
        <v>Bent Row</v>
      </c>
      <c r="GM132" s="87" t="str">
        <f t="shared" si="478"/>
        <v/>
      </c>
      <c r="GN132" s="81" t="str">
        <f t="shared" si="479"/>
        <v/>
      </c>
      <c r="GO132" s="82" t="str">
        <f t="shared" si="480"/>
        <v/>
      </c>
      <c r="GP132" s="81" t="str">
        <f>IFERROR(IF(GK132="ACC"," ",IF('MAXES+CHART'!$D$16="lbs",MROUND(IF(GK132="SQUAT",'MAXES+CHART'!$D$17*GO132, IF(GK132="BENCH",'MAXES+CHART'!$D$18*GO132, IF(GK132="DEADLIFT",'MAXES+CHART'!$D$19*GO132,))),5),MROUND(IF(GK132="SQUAT",'MAXES+CHART'!$D$17*GO132, IF(GK132="BENCH",'MAXES+CHART'!$D$18*GO132, IF(GK132="DEADLIFT",'MAXES+CHART'!$D$19*GO132,))),2.5))),"")</f>
        <v xml:space="preserve"> </v>
      </c>
      <c r="GR132" s="96"/>
      <c r="GS132" s="55"/>
      <c r="GT132" s="199"/>
      <c r="GV132" s="57" t="str">
        <f t="shared" si="757"/>
        <v/>
      </c>
      <c r="GW132" s="57" t="str">
        <f t="shared" si="758"/>
        <v/>
      </c>
      <c r="GX132" s="57" t="str">
        <f t="shared" si="759"/>
        <v/>
      </c>
      <c r="GY132" s="57" t="str">
        <f t="shared" si="760"/>
        <v/>
      </c>
      <c r="GZ132" s="57" t="str">
        <f t="shared" si="761"/>
        <v/>
      </c>
      <c r="HA132" s="57" t="str">
        <f t="shared" si="762"/>
        <v/>
      </c>
      <c r="HC132" s="39"/>
      <c r="HD132" s="58" t="str">
        <f t="shared" si="835"/>
        <v>ACC</v>
      </c>
      <c r="HE132" s="94" t="str">
        <f t="shared" si="836"/>
        <v>Bent Row</v>
      </c>
      <c r="HF132" s="87" t="str">
        <f t="shared" si="483"/>
        <v/>
      </c>
      <c r="HG132" s="81" t="str">
        <f t="shared" si="484"/>
        <v/>
      </c>
      <c r="HH132" s="82" t="str">
        <f t="shared" si="485"/>
        <v/>
      </c>
      <c r="HI132" s="81" t="str">
        <f>IFERROR(IF(HD132="ACC"," ",IF('MAXES+CHART'!$D$16="lbs",MROUND(IF(HD132="SQUAT",'MAXES+CHART'!$D$17*HH132, IF(HD132="BENCH",'MAXES+CHART'!$D$18*HH132, IF(HD132="DEADLIFT",'MAXES+CHART'!$D$19*HH132,))),5),MROUND(IF(HD132="SQUAT",'MAXES+CHART'!$D$17*HH132, IF(HD132="BENCH",'MAXES+CHART'!$D$18*HH132, IF(HD132="DEADLIFT",'MAXES+CHART'!$D$19*HH132,))),2.5))),"")</f>
        <v xml:space="preserve"> </v>
      </c>
      <c r="HK132" s="96"/>
      <c r="HL132" s="55"/>
      <c r="HM132" s="199"/>
      <c r="HO132" s="57" t="str">
        <f t="shared" si="763"/>
        <v/>
      </c>
      <c r="HP132" s="57" t="str">
        <f t="shared" si="764"/>
        <v/>
      </c>
      <c r="HQ132" s="57" t="str">
        <f t="shared" si="765"/>
        <v/>
      </c>
      <c r="HR132" s="57" t="str">
        <f t="shared" si="766"/>
        <v/>
      </c>
      <c r="HS132" s="57" t="str">
        <f t="shared" si="767"/>
        <v/>
      </c>
      <c r="HT132" s="57" t="str">
        <f t="shared" si="768"/>
        <v/>
      </c>
    </row>
    <row r="133" spans="3:228" hidden="1" outlineLevel="2">
      <c r="C133" s="39"/>
      <c r="D133" s="58" t="str">
        <f t="shared" si="837"/>
        <v>DEADLIFT</v>
      </c>
      <c r="E133" s="93" t="str">
        <f t="shared" si="838"/>
        <v>Pause Deadlift, 1" off floor</v>
      </c>
      <c r="F133" s="88"/>
      <c r="G133" s="83"/>
      <c r="H133" s="84"/>
      <c r="I133" s="83">
        <f>IF(D133="ACC"," ",IF('MAXES+CHART'!$D$16="lbs",MROUND(IF(D133="SQUAT",'MAXES+CHART'!$D$17*H133, IF(D133="BENCH",'MAXES+CHART'!$D$18*H133, IF(D133="DEADLIFT",'MAXES+CHART'!$D$19*H133,))),5),MROUND(IF(D133="SQUAT",'MAXES+CHART'!$D$17*H133, IF(D133="BENCH",'MAXES+CHART'!$D$18*H133, IF(D133="DEADLIFT",'MAXES+CHART'!$D$19*H133,))),2.5)))</f>
        <v>0</v>
      </c>
      <c r="K133" s="96"/>
      <c r="L133" s="55"/>
      <c r="M133" s="117"/>
      <c r="O133" s="57" t="str">
        <f t="shared" si="703"/>
        <v/>
      </c>
      <c r="P133" s="57" t="str">
        <f t="shared" si="704"/>
        <v/>
      </c>
      <c r="Q133" s="57" t="str">
        <f t="shared" si="705"/>
        <v/>
      </c>
      <c r="R133" s="57" t="str">
        <f t="shared" si="706"/>
        <v/>
      </c>
      <c r="S133" s="57">
        <f t="shared" si="707"/>
        <v>0</v>
      </c>
      <c r="T133" s="57">
        <f t="shared" si="708"/>
        <v>0</v>
      </c>
      <c r="U133" s="39"/>
      <c r="V133" s="58" t="str">
        <f t="shared" si="839"/>
        <v>DEADLIFT</v>
      </c>
      <c r="W133" s="93" t="str">
        <f t="shared" si="816"/>
        <v>Pause Deadlift, 1" off floor</v>
      </c>
      <c r="X133" s="88" t="str">
        <f t="shared" si="770"/>
        <v/>
      </c>
      <c r="Y133" s="83" t="str">
        <f t="shared" si="771"/>
        <v/>
      </c>
      <c r="Z133" s="84" t="str">
        <f t="shared" si="772"/>
        <v/>
      </c>
      <c r="AA133" s="83" t="str">
        <f>IFERROR(IF(V133="ACC"," ",IF('MAXES+CHART'!$D$16="lbs",MROUND(IF(V133="SQUAT",'MAXES+CHART'!$D$17*Z133, IF(V133="BENCH",'MAXES+CHART'!$D$18*Z133, IF(V133="DEADLIFT",'MAXES+CHART'!$D$19*Z133,))),5),MROUND(IF(V133="SQUAT",'MAXES+CHART'!$D$17*Z133, IF(V133="BENCH",'MAXES+CHART'!$D$18*Z133, IF(V133="DEADLIFT",'MAXES+CHART'!$D$19*Z133,))),2.5))),"")</f>
        <v/>
      </c>
      <c r="AC133" s="96"/>
      <c r="AD133" s="55"/>
      <c r="AE133" s="117"/>
      <c r="AG133" s="57" t="str">
        <f t="shared" si="492"/>
        <v/>
      </c>
      <c r="AH133" s="57" t="str">
        <f t="shared" si="493"/>
        <v/>
      </c>
      <c r="AI133" s="57" t="str">
        <f t="shared" si="494"/>
        <v/>
      </c>
      <c r="AJ133" s="57" t="str">
        <f t="shared" si="495"/>
        <v/>
      </c>
      <c r="AK133" s="57" t="str">
        <f t="shared" si="496"/>
        <v/>
      </c>
      <c r="AL133" s="57" t="str">
        <f t="shared" si="497"/>
        <v/>
      </c>
      <c r="AN133" s="39"/>
      <c r="AO133" s="58" t="str">
        <f t="shared" si="817"/>
        <v>DEADLIFT</v>
      </c>
      <c r="AP133" s="93" t="str">
        <f t="shared" si="818"/>
        <v>Pause Deadlift, 1" off floor</v>
      </c>
      <c r="AQ133" s="88" t="str">
        <f t="shared" si="775"/>
        <v/>
      </c>
      <c r="AR133" s="83" t="str">
        <f t="shared" si="776"/>
        <v/>
      </c>
      <c r="AS133" s="84" t="str">
        <f t="shared" si="777"/>
        <v/>
      </c>
      <c r="AT133" s="83" t="str">
        <f>IFERROR(IF(AO133="ACC"," ",IF('MAXES+CHART'!$D$16="lbs",MROUND(IF(AO133="SQUAT",'MAXES+CHART'!$D$17*AS133, IF(AO133="BENCH",'MAXES+CHART'!$D$18*AS133, IF(AO133="DEADLIFT",'MAXES+CHART'!$D$19*AS133,))),5),MROUND(IF(AO133="SQUAT",'MAXES+CHART'!$D$17*AS133, IF(AO133="BENCH",'MAXES+CHART'!$D$18*AS133, IF(AO133="DEADLIFT",'MAXES+CHART'!$D$19*AS133,))),2.5))),"")</f>
        <v/>
      </c>
      <c r="AV133" s="96"/>
      <c r="AW133" s="55"/>
      <c r="AX133" s="117"/>
      <c r="AZ133" s="57" t="str">
        <f t="shared" si="709"/>
        <v/>
      </c>
      <c r="BA133" s="57" t="str">
        <f t="shared" si="710"/>
        <v/>
      </c>
      <c r="BB133" s="57" t="str">
        <f t="shared" si="711"/>
        <v/>
      </c>
      <c r="BC133" s="57" t="str">
        <f t="shared" si="712"/>
        <v/>
      </c>
      <c r="BD133" s="57" t="str">
        <f t="shared" si="713"/>
        <v/>
      </c>
      <c r="BE133" s="57" t="str">
        <f t="shared" si="714"/>
        <v/>
      </c>
      <c r="BG133" s="39"/>
      <c r="BH133" s="58" t="str">
        <f t="shared" si="819"/>
        <v>DEADLIFT</v>
      </c>
      <c r="BI133" s="93" t="str">
        <f t="shared" si="820"/>
        <v>Pause Deadlift, 1" off floor</v>
      </c>
      <c r="BJ133" s="88" t="str">
        <f t="shared" si="780"/>
        <v/>
      </c>
      <c r="BK133" s="83" t="str">
        <f t="shared" si="781"/>
        <v/>
      </c>
      <c r="BL133" s="84" t="str">
        <f t="shared" si="782"/>
        <v/>
      </c>
      <c r="BM133" s="83" t="str">
        <f>IFERROR(IF(BH133="ACC"," ",IF('MAXES+CHART'!$D$16="lbs",MROUND(IF(BH133="SQUAT",'MAXES+CHART'!$D$17*BL133, IF(BH133="BENCH",'MAXES+CHART'!$D$18*BL133, IF(BH133="DEADLIFT",'MAXES+CHART'!$D$19*BL133,))),5),MROUND(IF(BH133="SQUAT",'MAXES+CHART'!$D$17*BL133, IF(BH133="BENCH",'MAXES+CHART'!$D$18*BL133, IF(BH133="DEADLIFT",'MAXES+CHART'!$D$19*BL133,))),2.5))),"")</f>
        <v/>
      </c>
      <c r="BO133" s="96"/>
      <c r="BP133" s="55"/>
      <c r="BQ133" s="117"/>
      <c r="BS133" s="57" t="str">
        <f t="shared" si="715"/>
        <v/>
      </c>
      <c r="BT133" s="57" t="str">
        <f t="shared" si="716"/>
        <v/>
      </c>
      <c r="BU133" s="57" t="str">
        <f t="shared" si="717"/>
        <v/>
      </c>
      <c r="BV133" s="57" t="str">
        <f t="shared" si="718"/>
        <v/>
      </c>
      <c r="BW133" s="57" t="str">
        <f t="shared" si="719"/>
        <v/>
      </c>
      <c r="BX133" s="57" t="str">
        <f t="shared" si="720"/>
        <v/>
      </c>
      <c r="CA133" s="39"/>
      <c r="CB133" s="58" t="str">
        <f t="shared" si="821"/>
        <v>DEADLIFT</v>
      </c>
      <c r="CC133" s="93" t="str">
        <f t="shared" si="822"/>
        <v>Pause Deadlift, 1" off floor</v>
      </c>
      <c r="CD133" s="88" t="str">
        <f t="shared" si="785"/>
        <v/>
      </c>
      <c r="CE133" s="83" t="str">
        <f t="shared" si="786"/>
        <v/>
      </c>
      <c r="CF133" s="84" t="str">
        <f t="shared" si="787"/>
        <v/>
      </c>
      <c r="CG133" s="83" t="str">
        <f>IFERROR(IF(CB133="ACC"," ",IF('MAXES+CHART'!$D$16="lbs",MROUND(IF(CB133="SQUAT",'MAXES+CHART'!$D$17*CF133, IF(CB133="BENCH",'MAXES+CHART'!$D$18*CF133, IF(CB133="DEADLIFT",'MAXES+CHART'!$D$19*CF133,))),5),MROUND(IF(CB133="SQUAT",'MAXES+CHART'!$D$17*CF133, IF(CB133="BENCH",'MAXES+CHART'!$D$18*CF133, IF(CB133="DEADLIFT",'MAXES+CHART'!$D$19*CF133,))),2.5))),"")</f>
        <v/>
      </c>
      <c r="CI133" s="96"/>
      <c r="CJ133" s="55"/>
      <c r="CK133" s="117"/>
      <c r="CM133" s="57" t="str">
        <f t="shared" si="721"/>
        <v/>
      </c>
      <c r="CN133" s="57" t="str">
        <f t="shared" si="722"/>
        <v/>
      </c>
      <c r="CO133" s="57" t="str">
        <f t="shared" si="723"/>
        <v/>
      </c>
      <c r="CP133" s="57" t="str">
        <f t="shared" si="724"/>
        <v/>
      </c>
      <c r="CQ133" s="57" t="str">
        <f t="shared" si="725"/>
        <v/>
      </c>
      <c r="CR133" s="57" t="str">
        <f t="shared" si="726"/>
        <v/>
      </c>
      <c r="CS133" s="39"/>
      <c r="CT133" s="58" t="str">
        <f t="shared" si="823"/>
        <v>DEADLIFT</v>
      </c>
      <c r="CU133" s="93" t="str">
        <f t="shared" si="824"/>
        <v>Pause Deadlift, 1" off floor</v>
      </c>
      <c r="CV133" s="88" t="str">
        <f t="shared" si="458"/>
        <v/>
      </c>
      <c r="CW133" s="83" t="str">
        <f t="shared" si="459"/>
        <v/>
      </c>
      <c r="CX133" s="84" t="str">
        <f t="shared" si="460"/>
        <v/>
      </c>
      <c r="CY133" s="83" t="str">
        <f>IFERROR(IF(CT133="ACC"," ",IF('MAXES+CHART'!$D$16="lbs",MROUND(IF(CT133="SQUAT",'MAXES+CHART'!$D$17*CX133, IF(CT133="BENCH",'MAXES+CHART'!$D$18*CX133, IF(CT133="DEADLIFT",'MAXES+CHART'!$D$19*CX133,))),5),MROUND(IF(CT133="SQUAT",'MAXES+CHART'!$D$17*CX133, IF(CT133="BENCH",'MAXES+CHART'!$D$18*CX133, IF(CT133="DEADLIFT",'MAXES+CHART'!$D$19*CX133,))),2.5))),"")</f>
        <v/>
      </c>
      <c r="DA133" s="96"/>
      <c r="DB133" s="55"/>
      <c r="DC133" s="117"/>
      <c r="DE133" s="57" t="str">
        <f t="shared" si="727"/>
        <v/>
      </c>
      <c r="DF133" s="57" t="str">
        <f t="shared" si="728"/>
        <v/>
      </c>
      <c r="DG133" s="57" t="str">
        <f t="shared" si="729"/>
        <v/>
      </c>
      <c r="DH133" s="57" t="str">
        <f t="shared" si="730"/>
        <v/>
      </c>
      <c r="DI133" s="57" t="str">
        <f t="shared" si="731"/>
        <v/>
      </c>
      <c r="DJ133" s="57" t="str">
        <f t="shared" si="732"/>
        <v/>
      </c>
      <c r="DL133" s="39"/>
      <c r="DM133" s="58" t="str">
        <f t="shared" si="825"/>
        <v>DEADLIFT</v>
      </c>
      <c r="DN133" s="93" t="str">
        <f t="shared" si="826"/>
        <v>Pause Deadlift, 1" off floor</v>
      </c>
      <c r="DO133" s="88" t="str">
        <f t="shared" si="463"/>
        <v/>
      </c>
      <c r="DP133" s="83" t="str">
        <f t="shared" si="464"/>
        <v/>
      </c>
      <c r="DQ133" s="84" t="str">
        <f t="shared" si="465"/>
        <v/>
      </c>
      <c r="DR133" s="83" t="str">
        <f>IFERROR(IF(DM133="ACC"," ",IF('MAXES+CHART'!$D$16="lbs",MROUND(IF(DM133="SQUAT",'MAXES+CHART'!$D$17*DQ133, IF(DM133="BENCH",'MAXES+CHART'!$D$18*DQ133, IF(DM133="DEADLIFT",'MAXES+CHART'!$D$19*DQ133,))),5),MROUND(IF(DM133="SQUAT",'MAXES+CHART'!$D$17*DQ133, IF(DM133="BENCH",'MAXES+CHART'!$D$18*DQ133, IF(DM133="DEADLIFT",'MAXES+CHART'!$D$19*DQ133,))),2.5))),"")</f>
        <v/>
      </c>
      <c r="DT133" s="96"/>
      <c r="DU133" s="55"/>
      <c r="DV133" s="117"/>
      <c r="DX133" s="57" t="str">
        <f t="shared" si="733"/>
        <v/>
      </c>
      <c r="DY133" s="57" t="str">
        <f t="shared" si="734"/>
        <v/>
      </c>
      <c r="DZ133" s="57" t="str">
        <f t="shared" si="735"/>
        <v/>
      </c>
      <c r="EA133" s="57" t="str">
        <f t="shared" si="736"/>
        <v/>
      </c>
      <c r="EB133" s="57" t="str">
        <f t="shared" si="737"/>
        <v/>
      </c>
      <c r="EC133" s="57" t="str">
        <f t="shared" si="738"/>
        <v/>
      </c>
      <c r="EE133" s="39"/>
      <c r="EF133" s="58" t="str">
        <f t="shared" si="827"/>
        <v>DEADLIFT</v>
      </c>
      <c r="EG133" s="93">
        <f t="shared" si="828"/>
        <v>0</v>
      </c>
      <c r="EH133" s="88" t="str">
        <f t="shared" si="468"/>
        <v/>
      </c>
      <c r="EI133" s="83" t="str">
        <f t="shared" si="469"/>
        <v/>
      </c>
      <c r="EJ133" s="84" t="str">
        <f t="shared" si="470"/>
        <v/>
      </c>
      <c r="EK133" s="83" t="str">
        <f>IFERROR(IF(EF133="ACC"," ",IF('MAXES+CHART'!$D$16="lbs",MROUND(IF(EF133="SQUAT",'MAXES+CHART'!$D$17*EJ133, IF(EF133="BENCH",'MAXES+CHART'!$D$18*EJ133, IF(EF133="DEADLIFT",'MAXES+CHART'!$D$19*EJ133,))),5),MROUND(IF(EF133="SQUAT",'MAXES+CHART'!$D$17*EJ133, IF(EF133="BENCH",'MAXES+CHART'!$D$18*EJ133, IF(EF133="DEADLIFT",'MAXES+CHART'!$D$19*EJ133,))),2.5))),"")</f>
        <v/>
      </c>
      <c r="EM133" s="96"/>
      <c r="EN133" s="55"/>
      <c r="EO133" s="117"/>
      <c r="EQ133" s="57" t="str">
        <f t="shared" si="739"/>
        <v/>
      </c>
      <c r="ER133" s="57" t="str">
        <f t="shared" si="740"/>
        <v/>
      </c>
      <c r="ES133" s="57" t="str">
        <f t="shared" si="741"/>
        <v/>
      </c>
      <c r="ET133" s="57" t="str">
        <f t="shared" si="742"/>
        <v/>
      </c>
      <c r="EU133" s="57" t="str">
        <f t="shared" si="743"/>
        <v/>
      </c>
      <c r="EV133" s="57" t="str">
        <f t="shared" si="744"/>
        <v/>
      </c>
      <c r="EY133" s="39"/>
      <c r="EZ133" s="58" t="str">
        <f t="shared" si="829"/>
        <v>ACC</v>
      </c>
      <c r="FA133" s="93" t="str">
        <f t="shared" si="830"/>
        <v>Bent Row</v>
      </c>
      <c r="FB133" s="88" t="str">
        <f t="shared" si="796"/>
        <v/>
      </c>
      <c r="FC133" s="83" t="str">
        <f t="shared" si="797"/>
        <v/>
      </c>
      <c r="FD133" s="84" t="str">
        <f t="shared" si="798"/>
        <v/>
      </c>
      <c r="FE133" s="83" t="str">
        <f>IFERROR(IF(EZ133="ACC"," ",IF('MAXES+CHART'!$D$16="lbs",MROUND(IF(EZ133="SQUAT",'MAXES+CHART'!$D$17*FD133, IF(EZ133="BENCH",'MAXES+CHART'!$D$18*FD133, IF(EZ133="DEADLIFT",'MAXES+CHART'!$D$19*FD133,))),5),MROUND(IF(EZ133="SQUAT",'MAXES+CHART'!$D$17*FD133, IF(EZ133="BENCH",'MAXES+CHART'!$D$18*FD133, IF(EZ133="DEADLIFT",'MAXES+CHART'!$D$19*FD133,))),2.5))),"")</f>
        <v xml:space="preserve"> </v>
      </c>
      <c r="FG133" s="125"/>
      <c r="FH133" s="55"/>
      <c r="FI133" s="117"/>
      <c r="FK133" s="57" t="str">
        <f t="shared" si="745"/>
        <v/>
      </c>
      <c r="FL133" s="57" t="str">
        <f t="shared" si="746"/>
        <v/>
      </c>
      <c r="FM133" s="57" t="str">
        <f t="shared" si="747"/>
        <v/>
      </c>
      <c r="FN133" s="57" t="str">
        <f t="shared" si="748"/>
        <v/>
      </c>
      <c r="FO133" s="57" t="str">
        <f t="shared" si="749"/>
        <v/>
      </c>
      <c r="FP133" s="57" t="str">
        <f t="shared" si="750"/>
        <v/>
      </c>
      <c r="FQ133" s="39"/>
      <c r="FR133" s="58" t="str">
        <f t="shared" si="831"/>
        <v>ACC</v>
      </c>
      <c r="FS133" s="93" t="str">
        <f t="shared" si="832"/>
        <v>Bent Row</v>
      </c>
      <c r="FT133" s="88" t="str">
        <f t="shared" si="473"/>
        <v/>
      </c>
      <c r="FU133" s="83" t="str">
        <f t="shared" si="474"/>
        <v/>
      </c>
      <c r="FV133" s="84" t="str">
        <f t="shared" si="475"/>
        <v/>
      </c>
      <c r="FW133" s="83" t="str">
        <f>IFERROR(IF(FR133="ACC"," ",IF('MAXES+CHART'!$D$16="lbs",MROUND(IF(FR133="SQUAT",'MAXES+CHART'!$D$17*FV133, IF(FR133="BENCH",'MAXES+CHART'!$D$18*FV133, IF(FR133="DEADLIFT",'MAXES+CHART'!$D$19*FV133,))),5),MROUND(IF(FR133="SQUAT",'MAXES+CHART'!$D$17*FV133, IF(FR133="BENCH",'MAXES+CHART'!$D$18*FV133, IF(FR133="DEADLIFT",'MAXES+CHART'!$D$19*FV133,))),2.5))),"")</f>
        <v xml:space="preserve"> </v>
      </c>
      <c r="FY133" s="96"/>
      <c r="FZ133" s="55"/>
      <c r="GA133" s="117"/>
      <c r="GC133" s="57" t="str">
        <f t="shared" si="751"/>
        <v/>
      </c>
      <c r="GD133" s="57" t="str">
        <f t="shared" si="752"/>
        <v/>
      </c>
      <c r="GE133" s="57" t="str">
        <f t="shared" si="753"/>
        <v/>
      </c>
      <c r="GF133" s="57" t="str">
        <f t="shared" si="754"/>
        <v/>
      </c>
      <c r="GG133" s="57" t="str">
        <f t="shared" si="755"/>
        <v/>
      </c>
      <c r="GH133" s="57" t="str">
        <f t="shared" si="756"/>
        <v/>
      </c>
      <c r="GJ133" s="39"/>
      <c r="GK133" s="58" t="str">
        <f t="shared" si="833"/>
        <v>ACC</v>
      </c>
      <c r="GL133" s="93" t="str">
        <f t="shared" si="834"/>
        <v>Bent Row</v>
      </c>
      <c r="GM133" s="88" t="str">
        <f t="shared" si="478"/>
        <v/>
      </c>
      <c r="GN133" s="83" t="str">
        <f t="shared" si="479"/>
        <v/>
      </c>
      <c r="GO133" s="84" t="str">
        <f t="shared" si="480"/>
        <v/>
      </c>
      <c r="GP133" s="83" t="str">
        <f>IFERROR(IF(GK133="ACC"," ",IF('MAXES+CHART'!$D$16="lbs",MROUND(IF(GK133="SQUAT",'MAXES+CHART'!$D$17*GO133, IF(GK133="BENCH",'MAXES+CHART'!$D$18*GO133, IF(GK133="DEADLIFT",'MAXES+CHART'!$D$19*GO133,))),5),MROUND(IF(GK133="SQUAT",'MAXES+CHART'!$D$17*GO133, IF(GK133="BENCH",'MAXES+CHART'!$D$18*GO133, IF(GK133="DEADLIFT",'MAXES+CHART'!$D$19*GO133,))),2.5))),"")</f>
        <v xml:space="preserve"> </v>
      </c>
      <c r="GR133" s="96"/>
      <c r="GS133" s="55"/>
      <c r="GT133" s="117"/>
      <c r="GV133" s="57" t="str">
        <f t="shared" si="757"/>
        <v/>
      </c>
      <c r="GW133" s="57" t="str">
        <f t="shared" si="758"/>
        <v/>
      </c>
      <c r="GX133" s="57" t="str">
        <f t="shared" si="759"/>
        <v/>
      </c>
      <c r="GY133" s="57" t="str">
        <f t="shared" si="760"/>
        <v/>
      </c>
      <c r="GZ133" s="57" t="str">
        <f t="shared" si="761"/>
        <v/>
      </c>
      <c r="HA133" s="57" t="str">
        <f t="shared" si="762"/>
        <v/>
      </c>
      <c r="HC133" s="39"/>
      <c r="HD133" s="58" t="str">
        <f t="shared" si="835"/>
        <v>ACC</v>
      </c>
      <c r="HE133" s="93" t="str">
        <f t="shared" si="836"/>
        <v>Bent Row</v>
      </c>
      <c r="HF133" s="88" t="str">
        <f t="shared" si="483"/>
        <v/>
      </c>
      <c r="HG133" s="83" t="str">
        <f t="shared" si="484"/>
        <v/>
      </c>
      <c r="HH133" s="84" t="str">
        <f t="shared" si="485"/>
        <v/>
      </c>
      <c r="HI133" s="83" t="str">
        <f>IFERROR(IF(HD133="ACC"," ",IF('MAXES+CHART'!$D$16="lbs",MROUND(IF(HD133="SQUAT",'MAXES+CHART'!$D$17*HH133, IF(HD133="BENCH",'MAXES+CHART'!$D$18*HH133, IF(HD133="DEADLIFT",'MAXES+CHART'!$D$19*HH133,))),5),MROUND(IF(HD133="SQUAT",'MAXES+CHART'!$D$17*HH133, IF(HD133="BENCH",'MAXES+CHART'!$D$18*HH133, IF(HD133="DEADLIFT",'MAXES+CHART'!$D$19*HH133,))),2.5))),"")</f>
        <v xml:space="preserve"> </v>
      </c>
      <c r="HK133" s="96"/>
      <c r="HL133" s="55"/>
      <c r="HM133" s="117"/>
      <c r="HO133" s="57" t="str">
        <f t="shared" si="763"/>
        <v/>
      </c>
      <c r="HP133" s="57" t="str">
        <f t="shared" si="764"/>
        <v/>
      </c>
      <c r="HQ133" s="57" t="str">
        <f t="shared" si="765"/>
        <v/>
      </c>
      <c r="HR133" s="57" t="str">
        <f t="shared" si="766"/>
        <v/>
      </c>
      <c r="HS133" s="57" t="str">
        <f t="shared" si="767"/>
        <v/>
      </c>
      <c r="HT133" s="57" t="str">
        <f t="shared" si="768"/>
        <v/>
      </c>
    </row>
    <row r="134" spans="3:228" hidden="1" outlineLevel="2">
      <c r="C134" s="39"/>
      <c r="D134" s="58" t="str">
        <f t="shared" si="837"/>
        <v>DEADLIFT</v>
      </c>
      <c r="E134" s="94" t="str">
        <f t="shared" si="838"/>
        <v>Pause Deadlift, 1" off floor</v>
      </c>
      <c r="F134" s="87"/>
      <c r="G134" s="81"/>
      <c r="H134" s="82"/>
      <c r="I134" s="81">
        <f>IF(D134="ACC"," ",IF('MAXES+CHART'!$D$16="lbs",MROUND(IF(D134="SQUAT",'MAXES+CHART'!$D$17*H134, IF(D134="BENCH",'MAXES+CHART'!$D$18*H134, IF(D134="DEADLIFT",'MAXES+CHART'!$D$19*H134,))),5),MROUND(IF(D134="SQUAT",'MAXES+CHART'!$D$17*H134, IF(D134="BENCH",'MAXES+CHART'!$D$18*H134, IF(D134="DEADLIFT",'MAXES+CHART'!$D$19*H134,))),2.5)))</f>
        <v>0</v>
      </c>
      <c r="K134" s="96"/>
      <c r="L134" s="55"/>
      <c r="M134" s="120" t="str">
        <f ca="1">"e1RM: "&amp;IFERROR(MROUND(IF(H131="",  I130/VLOOKUP(K130,'MAXES+CHART'!$B$3:$N$11,G130+1,FALSE),  OFFSET(H130,MATCH(MAX(H131:H135),H131:H135,0),1)/VLOOKUP(OFFSET(H130,MATCH(MAX(H131:H135),H131:H135,0),3),'MAXES+CHART'!$B$3:$N$11,OFFSET(H130,MATCH(MAX(H131:H135),H131:H135,0),-1)+1,FALSE)),1),"")</f>
        <v xml:space="preserve">e1RM: </v>
      </c>
      <c r="O134" s="57" t="str">
        <f t="shared" si="703"/>
        <v/>
      </c>
      <c r="P134" s="57" t="str">
        <f t="shared" si="704"/>
        <v/>
      </c>
      <c r="Q134" s="57" t="str">
        <f t="shared" si="705"/>
        <v/>
      </c>
      <c r="R134" s="57" t="str">
        <f t="shared" si="706"/>
        <v/>
      </c>
      <c r="S134" s="57">
        <f t="shared" si="707"/>
        <v>0</v>
      </c>
      <c r="T134" s="57">
        <f t="shared" si="708"/>
        <v>0</v>
      </c>
      <c r="U134" s="39"/>
      <c r="V134" s="58" t="str">
        <f t="shared" si="839"/>
        <v>DEADLIFT</v>
      </c>
      <c r="W134" s="94" t="str">
        <f t="shared" si="816"/>
        <v>Pause Deadlift, 1" off floor</v>
      </c>
      <c r="X134" s="87" t="str">
        <f t="shared" si="770"/>
        <v/>
      </c>
      <c r="Y134" s="81" t="str">
        <f t="shared" si="771"/>
        <v/>
      </c>
      <c r="Z134" s="82" t="str">
        <f t="shared" si="772"/>
        <v/>
      </c>
      <c r="AA134" s="81" t="str">
        <f>IFERROR(IF(V134="ACC"," ",IF('MAXES+CHART'!$D$16="lbs",MROUND(IF(V134="SQUAT",'MAXES+CHART'!$D$17*Z134, IF(V134="BENCH",'MAXES+CHART'!$D$18*Z134, IF(V134="DEADLIFT",'MAXES+CHART'!$D$19*Z134,))),5),MROUND(IF(V134="SQUAT",'MAXES+CHART'!$D$17*Z134, IF(V134="BENCH",'MAXES+CHART'!$D$18*Z134, IF(V134="DEADLIFT",'MAXES+CHART'!$D$19*Z134,))),2.5))),"")</f>
        <v/>
      </c>
      <c r="AC134" s="96"/>
      <c r="AD134" s="55"/>
      <c r="AE134" s="120" t="str">
        <f ca="1">"e1RM: "&amp;IFERROR(MROUND(IF(Z131="",  AA130/VLOOKUP(AC130,'MAXES+CHART'!$B$3:$N$11,Y130+1,FALSE),  OFFSET(Z130,MATCH(MAX(Z131:Z135),Z131:Z135,0),1)/VLOOKUP(OFFSET(Z130,MATCH(MAX(Z131:Z135),Z131:Z135,0),3),'MAXES+CHART'!$B$3:$N$11,OFFSET(Z130,MATCH(MAX(Z131:Z135),Z131:Z135,0),-1)+1,FALSE)),1),"")</f>
        <v xml:space="preserve">e1RM: </v>
      </c>
      <c r="AG134" s="57" t="str">
        <f t="shared" si="492"/>
        <v/>
      </c>
      <c r="AH134" s="57" t="str">
        <f t="shared" si="493"/>
        <v/>
      </c>
      <c r="AI134" s="57" t="str">
        <f t="shared" si="494"/>
        <v/>
      </c>
      <c r="AJ134" s="57" t="str">
        <f t="shared" si="495"/>
        <v/>
      </c>
      <c r="AK134" s="57" t="str">
        <f t="shared" si="496"/>
        <v/>
      </c>
      <c r="AL134" s="57" t="str">
        <f t="shared" si="497"/>
        <v/>
      </c>
      <c r="AN134" s="39"/>
      <c r="AO134" s="58" t="str">
        <f t="shared" si="817"/>
        <v>DEADLIFT</v>
      </c>
      <c r="AP134" s="94" t="str">
        <f t="shared" si="818"/>
        <v>Pause Deadlift, 1" off floor</v>
      </c>
      <c r="AQ134" s="87" t="str">
        <f t="shared" si="775"/>
        <v/>
      </c>
      <c r="AR134" s="81" t="str">
        <f t="shared" si="776"/>
        <v/>
      </c>
      <c r="AS134" s="82" t="str">
        <f t="shared" si="777"/>
        <v/>
      </c>
      <c r="AT134" s="81" t="str">
        <f>IFERROR(IF(AO134="ACC"," ",IF('MAXES+CHART'!$D$16="lbs",MROUND(IF(AO134="SQUAT",'MAXES+CHART'!$D$17*AS134, IF(AO134="BENCH",'MAXES+CHART'!$D$18*AS134, IF(AO134="DEADLIFT",'MAXES+CHART'!$D$19*AS134,))),5),MROUND(IF(AO134="SQUAT",'MAXES+CHART'!$D$17*AS134, IF(AO134="BENCH",'MAXES+CHART'!$D$18*AS134, IF(AO134="DEADLIFT",'MAXES+CHART'!$D$19*AS134,))),2.5))),"")</f>
        <v/>
      </c>
      <c r="AV134" s="96"/>
      <c r="AW134" s="55"/>
      <c r="AX134" s="120" t="str">
        <f ca="1">"e1RM: "&amp;IFERROR(MROUND(IF(AS131="",  AT130/VLOOKUP(AV130,'MAXES+CHART'!$B$3:$N$11,AR130+1,FALSE),  OFFSET(AS130,MATCH(MAX(AS131:AS135),AS131:AS135,0),1)/VLOOKUP(OFFSET(AS130,MATCH(MAX(AS131:AS135),AS131:AS135,0),3),'MAXES+CHART'!$B$3:$N$11,OFFSET(AS130,MATCH(MAX(AS131:AS135),AS131:AS135,0),-1)+1,FALSE)),1),"")</f>
        <v xml:space="preserve">e1RM: </v>
      </c>
      <c r="AZ134" s="57" t="str">
        <f t="shared" si="709"/>
        <v/>
      </c>
      <c r="BA134" s="57" t="str">
        <f t="shared" si="710"/>
        <v/>
      </c>
      <c r="BB134" s="57" t="str">
        <f t="shared" si="711"/>
        <v/>
      </c>
      <c r="BC134" s="57" t="str">
        <f t="shared" si="712"/>
        <v/>
      </c>
      <c r="BD134" s="57" t="str">
        <f t="shared" si="713"/>
        <v/>
      </c>
      <c r="BE134" s="57" t="str">
        <f t="shared" si="714"/>
        <v/>
      </c>
      <c r="BG134" s="39"/>
      <c r="BH134" s="58" t="str">
        <f t="shared" si="819"/>
        <v>DEADLIFT</v>
      </c>
      <c r="BI134" s="94" t="str">
        <f t="shared" si="820"/>
        <v>Pause Deadlift, 1" off floor</v>
      </c>
      <c r="BJ134" s="87" t="str">
        <f t="shared" si="780"/>
        <v/>
      </c>
      <c r="BK134" s="81" t="str">
        <f t="shared" si="781"/>
        <v/>
      </c>
      <c r="BL134" s="82" t="str">
        <f t="shared" si="782"/>
        <v/>
      </c>
      <c r="BM134" s="81" t="str">
        <f>IFERROR(IF(BH134="ACC"," ",IF('MAXES+CHART'!$D$16="lbs",MROUND(IF(BH134="SQUAT",'MAXES+CHART'!$D$17*BL134, IF(BH134="BENCH",'MAXES+CHART'!$D$18*BL134, IF(BH134="DEADLIFT",'MAXES+CHART'!$D$19*BL134,))),5),MROUND(IF(BH134="SQUAT",'MAXES+CHART'!$D$17*BL134, IF(BH134="BENCH",'MAXES+CHART'!$D$18*BL134, IF(BH134="DEADLIFT",'MAXES+CHART'!$D$19*BL134,))),2.5))),"")</f>
        <v/>
      </c>
      <c r="BO134" s="96"/>
      <c r="BP134" s="55"/>
      <c r="BQ134" s="120" t="str">
        <f ca="1">"e1RM: "&amp;IFERROR(MROUND(IF(BL131="",  BM130/VLOOKUP(BO130,'MAXES+CHART'!$B$3:$N$11,BK130+1,FALSE),  OFFSET(BL130,MATCH(MAX(BL131:BL135),BL131:BL135,0),1)/VLOOKUP(OFFSET(BL130,MATCH(MAX(BL131:BL135),BL131:BL135,0),3),'MAXES+CHART'!$B$3:$N$11,OFFSET(BL130,MATCH(MAX(BL131:BL135),BL131:BL135,0),-1)+1,FALSE)),1),"")</f>
        <v xml:space="preserve">e1RM: </v>
      </c>
      <c r="BS134" s="57" t="str">
        <f t="shared" si="715"/>
        <v/>
      </c>
      <c r="BT134" s="57" t="str">
        <f t="shared" si="716"/>
        <v/>
      </c>
      <c r="BU134" s="57" t="str">
        <f t="shared" si="717"/>
        <v/>
      </c>
      <c r="BV134" s="57" t="str">
        <f t="shared" si="718"/>
        <v/>
      </c>
      <c r="BW134" s="57" t="str">
        <f t="shared" si="719"/>
        <v/>
      </c>
      <c r="BX134" s="57" t="str">
        <f t="shared" si="720"/>
        <v/>
      </c>
      <c r="CA134" s="39"/>
      <c r="CB134" s="58" t="str">
        <f t="shared" si="821"/>
        <v>DEADLIFT</v>
      </c>
      <c r="CC134" s="94" t="str">
        <f t="shared" si="822"/>
        <v>Pause Deadlift, 1" off floor</v>
      </c>
      <c r="CD134" s="87" t="str">
        <f t="shared" si="785"/>
        <v/>
      </c>
      <c r="CE134" s="81" t="str">
        <f t="shared" si="786"/>
        <v/>
      </c>
      <c r="CF134" s="82" t="str">
        <f t="shared" si="787"/>
        <v/>
      </c>
      <c r="CG134" s="81" t="str">
        <f>IFERROR(IF(CB134="ACC"," ",IF('MAXES+CHART'!$D$16="lbs",MROUND(IF(CB134="SQUAT",'MAXES+CHART'!$D$17*CF134, IF(CB134="BENCH",'MAXES+CHART'!$D$18*CF134, IF(CB134="DEADLIFT",'MAXES+CHART'!$D$19*CF134,))),5),MROUND(IF(CB134="SQUAT",'MAXES+CHART'!$D$17*CF134, IF(CB134="BENCH",'MAXES+CHART'!$D$18*CF134, IF(CB134="DEADLIFT",'MAXES+CHART'!$D$19*CF134,))),2.5))),"")</f>
        <v/>
      </c>
      <c r="CI134" s="96"/>
      <c r="CJ134" s="55"/>
      <c r="CK134" s="120" t="str">
        <f ca="1">"e1RM: "&amp;IFERROR(MROUND(IF(CF131="",  CG130/VLOOKUP(CI130,'MAXES+CHART'!$B$3:$N$11,CE130+1,FALSE),  OFFSET(CF130,MATCH(MAX(CF131:CF135),CF131:CF135,0),1)/VLOOKUP(OFFSET(CF130,MATCH(MAX(CF131:CF135),CF131:CF135,0),3),'MAXES+CHART'!$B$3:$N$11,OFFSET(CF130,MATCH(MAX(CF131:CF135),CF131:CF135,0),-1)+1,FALSE)),1),"")</f>
        <v xml:space="preserve">e1RM: </v>
      </c>
      <c r="CM134" s="57" t="str">
        <f t="shared" si="721"/>
        <v/>
      </c>
      <c r="CN134" s="57" t="str">
        <f t="shared" si="722"/>
        <v/>
      </c>
      <c r="CO134" s="57" t="str">
        <f t="shared" si="723"/>
        <v/>
      </c>
      <c r="CP134" s="57" t="str">
        <f t="shared" si="724"/>
        <v/>
      </c>
      <c r="CQ134" s="57" t="str">
        <f t="shared" si="725"/>
        <v/>
      </c>
      <c r="CR134" s="57" t="str">
        <f t="shared" si="726"/>
        <v/>
      </c>
      <c r="CS134" s="39"/>
      <c r="CT134" s="58" t="str">
        <f t="shared" si="823"/>
        <v>DEADLIFT</v>
      </c>
      <c r="CU134" s="94" t="str">
        <f t="shared" si="824"/>
        <v>Pause Deadlift, 1" off floor</v>
      </c>
      <c r="CV134" s="87" t="str">
        <f t="shared" si="458"/>
        <v/>
      </c>
      <c r="CW134" s="81" t="str">
        <f t="shared" si="459"/>
        <v/>
      </c>
      <c r="CX134" s="82" t="str">
        <f t="shared" si="460"/>
        <v/>
      </c>
      <c r="CY134" s="81" t="str">
        <f>IFERROR(IF(CT134="ACC"," ",IF('MAXES+CHART'!$D$16="lbs",MROUND(IF(CT134="SQUAT",'MAXES+CHART'!$D$17*CX134, IF(CT134="BENCH",'MAXES+CHART'!$D$18*CX134, IF(CT134="DEADLIFT",'MAXES+CHART'!$D$19*CX134,))),5),MROUND(IF(CT134="SQUAT",'MAXES+CHART'!$D$17*CX134, IF(CT134="BENCH",'MAXES+CHART'!$D$18*CX134, IF(CT134="DEADLIFT",'MAXES+CHART'!$D$19*CX134,))),2.5))),"")</f>
        <v/>
      </c>
      <c r="DA134" s="96"/>
      <c r="DB134" s="55"/>
      <c r="DC134" s="120" t="str">
        <f ca="1">"e1RM: "&amp;IFERROR(MROUND(IF(CX131="",  CY130/VLOOKUP(DA130,'MAXES+CHART'!$B$3:$N$11,CW130+1,FALSE),  OFFSET(CX130,MATCH(MAX(CX131:CX135),CX131:CX135,0),1)/VLOOKUP(OFFSET(CX130,MATCH(MAX(CX131:CX135),CX131:CX135,0),3),'MAXES+CHART'!$B$3:$N$11,OFFSET(CX130,MATCH(MAX(CX131:CX135),CX131:CX135,0),-1)+1,FALSE)),1),"")</f>
        <v xml:space="preserve">e1RM: </v>
      </c>
      <c r="DE134" s="57" t="str">
        <f t="shared" si="727"/>
        <v/>
      </c>
      <c r="DF134" s="57" t="str">
        <f t="shared" si="728"/>
        <v/>
      </c>
      <c r="DG134" s="57" t="str">
        <f t="shared" si="729"/>
        <v/>
      </c>
      <c r="DH134" s="57" t="str">
        <f t="shared" si="730"/>
        <v/>
      </c>
      <c r="DI134" s="57" t="str">
        <f t="shared" si="731"/>
        <v/>
      </c>
      <c r="DJ134" s="57" t="str">
        <f t="shared" si="732"/>
        <v/>
      </c>
      <c r="DL134" s="39"/>
      <c r="DM134" s="58" t="str">
        <f t="shared" si="825"/>
        <v>DEADLIFT</v>
      </c>
      <c r="DN134" s="94" t="str">
        <f t="shared" si="826"/>
        <v>Pause Deadlift, 1" off floor</v>
      </c>
      <c r="DO134" s="87" t="str">
        <f t="shared" si="463"/>
        <v/>
      </c>
      <c r="DP134" s="81" t="str">
        <f t="shared" si="464"/>
        <v/>
      </c>
      <c r="DQ134" s="82" t="str">
        <f t="shared" si="465"/>
        <v/>
      </c>
      <c r="DR134" s="81" t="str">
        <f>IFERROR(IF(DM134="ACC"," ",IF('MAXES+CHART'!$D$16="lbs",MROUND(IF(DM134="SQUAT",'MAXES+CHART'!$D$17*DQ134, IF(DM134="BENCH",'MAXES+CHART'!$D$18*DQ134, IF(DM134="DEADLIFT",'MAXES+CHART'!$D$19*DQ134,))),5),MROUND(IF(DM134="SQUAT",'MAXES+CHART'!$D$17*DQ134, IF(DM134="BENCH",'MAXES+CHART'!$D$18*DQ134, IF(DM134="DEADLIFT",'MAXES+CHART'!$D$19*DQ134,))),2.5))),"")</f>
        <v/>
      </c>
      <c r="DT134" s="96"/>
      <c r="DU134" s="55"/>
      <c r="DV134" s="120" t="str">
        <f ca="1">"e1RM: "&amp;IFERROR(MROUND(IF(DQ131="",  DR130/VLOOKUP(DT130,'MAXES+CHART'!$B$3:$N$11,DP130+1,FALSE),  OFFSET(DQ130,MATCH(MAX(DQ131:DQ135),DQ131:DQ135,0),1)/VLOOKUP(OFFSET(DQ130,MATCH(MAX(DQ131:DQ135),DQ131:DQ135,0),3),'MAXES+CHART'!$B$3:$N$11,OFFSET(DQ130,MATCH(MAX(DQ131:DQ135),DQ131:DQ135,0),-1)+1,FALSE)),1),"")</f>
        <v xml:space="preserve">e1RM: </v>
      </c>
      <c r="DX134" s="57" t="str">
        <f t="shared" si="733"/>
        <v/>
      </c>
      <c r="DY134" s="57" t="str">
        <f t="shared" si="734"/>
        <v/>
      </c>
      <c r="DZ134" s="57" t="str">
        <f t="shared" si="735"/>
        <v/>
      </c>
      <c r="EA134" s="57" t="str">
        <f t="shared" si="736"/>
        <v/>
      </c>
      <c r="EB134" s="57" t="str">
        <f t="shared" si="737"/>
        <v/>
      </c>
      <c r="EC134" s="57" t="str">
        <f t="shared" si="738"/>
        <v/>
      </c>
      <c r="EE134" s="39"/>
      <c r="EF134" s="58" t="str">
        <f t="shared" si="827"/>
        <v>DEADLIFT</v>
      </c>
      <c r="EG134" s="94">
        <f t="shared" si="828"/>
        <v>0</v>
      </c>
      <c r="EH134" s="87" t="str">
        <f t="shared" si="468"/>
        <v/>
      </c>
      <c r="EI134" s="81" t="str">
        <f t="shared" si="469"/>
        <v/>
      </c>
      <c r="EJ134" s="82" t="str">
        <f t="shared" si="470"/>
        <v/>
      </c>
      <c r="EK134" s="81" t="str">
        <f>IFERROR(IF(EF134="ACC"," ",IF('MAXES+CHART'!$D$16="lbs",MROUND(IF(EF134="SQUAT",'MAXES+CHART'!$D$17*EJ134, IF(EF134="BENCH",'MAXES+CHART'!$D$18*EJ134, IF(EF134="DEADLIFT",'MAXES+CHART'!$D$19*EJ134,))),5),MROUND(IF(EF134="SQUAT",'MAXES+CHART'!$D$17*EJ134, IF(EF134="BENCH",'MAXES+CHART'!$D$18*EJ134, IF(EF134="DEADLIFT",'MAXES+CHART'!$D$19*EJ134,))),2.5))),"")</f>
        <v/>
      </c>
      <c r="EM134" s="96"/>
      <c r="EN134" s="55"/>
      <c r="EO134" s="120" t="str">
        <f ca="1">"e1RM: "&amp;IFERROR(MROUND(IF(EJ131="",  EK130/VLOOKUP(EM130,'MAXES+CHART'!$B$3:$N$11,EI130+1,FALSE),  OFFSET(EJ130,MATCH(MAX(EJ131:EJ135),EJ131:EJ135,0),1)/VLOOKUP(OFFSET(EJ130,MATCH(MAX(EJ131:EJ135),EJ131:EJ135,0),3),'MAXES+CHART'!$B$3:$N$11,OFFSET(EJ130,MATCH(MAX(EJ131:EJ135),EJ131:EJ135,0),-1)+1,FALSE)),1),"")</f>
        <v xml:space="preserve">e1RM: </v>
      </c>
      <c r="EQ134" s="57" t="str">
        <f t="shared" si="739"/>
        <v/>
      </c>
      <c r="ER134" s="57" t="str">
        <f t="shared" si="740"/>
        <v/>
      </c>
      <c r="ES134" s="57" t="str">
        <f t="shared" si="741"/>
        <v/>
      </c>
      <c r="ET134" s="57" t="str">
        <f t="shared" si="742"/>
        <v/>
      </c>
      <c r="EU134" s="57" t="str">
        <f t="shared" si="743"/>
        <v/>
      </c>
      <c r="EV134" s="57" t="str">
        <f t="shared" si="744"/>
        <v/>
      </c>
      <c r="EY134" s="39"/>
      <c r="EZ134" s="58" t="str">
        <f t="shared" si="829"/>
        <v>ACC</v>
      </c>
      <c r="FA134" s="94" t="str">
        <f t="shared" si="830"/>
        <v>Bent Row</v>
      </c>
      <c r="FB134" s="87" t="str">
        <f t="shared" si="796"/>
        <v/>
      </c>
      <c r="FC134" s="81" t="str">
        <f t="shared" si="797"/>
        <v/>
      </c>
      <c r="FD134" s="82" t="str">
        <f t="shared" si="798"/>
        <v/>
      </c>
      <c r="FE134" s="81" t="str">
        <f>IFERROR(IF(EZ134="ACC"," ",IF('MAXES+CHART'!$D$16="lbs",MROUND(IF(EZ134="SQUAT",'MAXES+CHART'!$D$17*FD134, IF(EZ134="BENCH",'MAXES+CHART'!$D$18*FD134, IF(EZ134="DEADLIFT",'MAXES+CHART'!$D$19*FD134,))),5),MROUND(IF(EZ134="SQUAT",'MAXES+CHART'!$D$17*FD134, IF(EZ134="BENCH",'MAXES+CHART'!$D$18*FD134, IF(EZ134="DEADLIFT",'MAXES+CHART'!$D$19*FD134,))),2.5))),"")</f>
        <v xml:space="preserve"> </v>
      </c>
      <c r="FG134" s="125"/>
      <c r="FH134" s="55"/>
      <c r="FI134" s="120" t="str">
        <f ca="1">"e1RM: "&amp;IFERROR(MROUND(IF(FD131="",  FE130/VLOOKUP(FG130,'MAXES+CHART'!$B$3:$N$11,FC130+1,FALSE),  OFFSET(FD130,MATCH(MAX(FD131:FD135),FD131:FD135,0),1)/VLOOKUP(OFFSET(FD130,MATCH(MAX(FD131:FD135),FD131:FD135,0),3),'MAXES+CHART'!$B$3:$N$11,OFFSET(FD130,MATCH(MAX(FD131:FD135),FD131:FD135,0),-1)+1,FALSE)),1),"")</f>
        <v xml:space="preserve">e1RM: </v>
      </c>
      <c r="FK134" s="57" t="str">
        <f t="shared" si="745"/>
        <v/>
      </c>
      <c r="FL134" s="57" t="str">
        <f t="shared" si="746"/>
        <v/>
      </c>
      <c r="FM134" s="57" t="str">
        <f t="shared" si="747"/>
        <v/>
      </c>
      <c r="FN134" s="57" t="str">
        <f t="shared" si="748"/>
        <v/>
      </c>
      <c r="FO134" s="57" t="str">
        <f t="shared" si="749"/>
        <v/>
      </c>
      <c r="FP134" s="57" t="str">
        <f t="shared" si="750"/>
        <v/>
      </c>
      <c r="FQ134" s="39"/>
      <c r="FR134" s="58" t="str">
        <f t="shared" si="831"/>
        <v>ACC</v>
      </c>
      <c r="FS134" s="94" t="str">
        <f t="shared" si="832"/>
        <v>Bent Row</v>
      </c>
      <c r="FT134" s="87" t="str">
        <f t="shared" si="473"/>
        <v/>
      </c>
      <c r="FU134" s="81" t="str">
        <f t="shared" si="474"/>
        <v/>
      </c>
      <c r="FV134" s="82" t="str">
        <f t="shared" si="475"/>
        <v/>
      </c>
      <c r="FW134" s="81" t="str">
        <f>IFERROR(IF(FR134="ACC"," ",IF('MAXES+CHART'!$D$16="lbs",MROUND(IF(FR134="SQUAT",'MAXES+CHART'!$D$17*FV134, IF(FR134="BENCH",'MAXES+CHART'!$D$18*FV134, IF(FR134="DEADLIFT",'MAXES+CHART'!$D$19*FV134,))),5),MROUND(IF(FR134="SQUAT",'MAXES+CHART'!$D$17*FV134, IF(FR134="BENCH",'MAXES+CHART'!$D$18*FV134, IF(FR134="DEADLIFT",'MAXES+CHART'!$D$19*FV134,))),2.5))),"")</f>
        <v xml:space="preserve"> </v>
      </c>
      <c r="FY134" s="96"/>
      <c r="FZ134" s="55"/>
      <c r="GA134" s="120" t="str">
        <f ca="1">"e1RM: "&amp;IFERROR(MROUND(IF(FV131="",  FW130/VLOOKUP(FY130,'MAXES+CHART'!$B$3:$N$11,FU130+1,FALSE),  OFFSET(FV130,MATCH(MAX(FV131:FV135),FV131:FV135,0),1)/VLOOKUP(OFFSET(FV130,MATCH(MAX(FV131:FV135),FV131:FV135,0),3),'MAXES+CHART'!$B$3:$N$11,OFFSET(FV130,MATCH(MAX(FV131:FV135),FV131:FV135,0),-1)+1,FALSE)),1),"")</f>
        <v xml:space="preserve">e1RM: </v>
      </c>
      <c r="GC134" s="57" t="str">
        <f t="shared" si="751"/>
        <v/>
      </c>
      <c r="GD134" s="57" t="str">
        <f t="shared" si="752"/>
        <v/>
      </c>
      <c r="GE134" s="57" t="str">
        <f t="shared" si="753"/>
        <v/>
      </c>
      <c r="GF134" s="57" t="str">
        <f t="shared" si="754"/>
        <v/>
      </c>
      <c r="GG134" s="57" t="str">
        <f t="shared" si="755"/>
        <v/>
      </c>
      <c r="GH134" s="57" t="str">
        <f t="shared" si="756"/>
        <v/>
      </c>
      <c r="GJ134" s="39"/>
      <c r="GK134" s="58" t="str">
        <f t="shared" si="833"/>
        <v>ACC</v>
      </c>
      <c r="GL134" s="94" t="str">
        <f t="shared" si="834"/>
        <v>Bent Row</v>
      </c>
      <c r="GM134" s="87" t="str">
        <f t="shared" si="478"/>
        <v/>
      </c>
      <c r="GN134" s="81" t="str">
        <f t="shared" si="479"/>
        <v/>
      </c>
      <c r="GO134" s="82" t="str">
        <f t="shared" si="480"/>
        <v/>
      </c>
      <c r="GP134" s="81" t="str">
        <f>IFERROR(IF(GK134="ACC"," ",IF('MAXES+CHART'!$D$16="lbs",MROUND(IF(GK134="SQUAT",'MAXES+CHART'!$D$17*GO134, IF(GK134="BENCH",'MAXES+CHART'!$D$18*GO134, IF(GK134="DEADLIFT",'MAXES+CHART'!$D$19*GO134,))),5),MROUND(IF(GK134="SQUAT",'MAXES+CHART'!$D$17*GO134, IF(GK134="BENCH",'MAXES+CHART'!$D$18*GO134, IF(GK134="DEADLIFT",'MAXES+CHART'!$D$19*GO134,))),2.5))),"")</f>
        <v xml:space="preserve"> </v>
      </c>
      <c r="GR134" s="96"/>
      <c r="GS134" s="55"/>
      <c r="GT134" s="120" t="str">
        <f ca="1">"e1RM: "&amp;IFERROR(MROUND(IF(GO131="",  GP130/VLOOKUP(GR130,'MAXES+CHART'!$B$3:$N$11,GN130+1,FALSE),  OFFSET(GO130,MATCH(MAX(GO131:GO135),GO131:GO135,0),1)/VLOOKUP(OFFSET(GO130,MATCH(MAX(GO131:GO135),GO131:GO135,0),3),'MAXES+CHART'!$B$3:$N$11,OFFSET(GO130,MATCH(MAX(GO131:GO135),GO131:GO135,0),-1)+1,FALSE)),1),"")</f>
        <v xml:space="preserve">e1RM: </v>
      </c>
      <c r="GV134" s="57" t="str">
        <f t="shared" si="757"/>
        <v/>
      </c>
      <c r="GW134" s="57" t="str">
        <f t="shared" si="758"/>
        <v/>
      </c>
      <c r="GX134" s="57" t="str">
        <f t="shared" si="759"/>
        <v/>
      </c>
      <c r="GY134" s="57" t="str">
        <f t="shared" si="760"/>
        <v/>
      </c>
      <c r="GZ134" s="57" t="str">
        <f t="shared" si="761"/>
        <v/>
      </c>
      <c r="HA134" s="57" t="str">
        <f t="shared" si="762"/>
        <v/>
      </c>
      <c r="HC134" s="39"/>
      <c r="HD134" s="58" t="str">
        <f t="shared" si="835"/>
        <v>ACC</v>
      </c>
      <c r="HE134" s="94" t="str">
        <f t="shared" si="836"/>
        <v>Bent Row</v>
      </c>
      <c r="HF134" s="87" t="str">
        <f t="shared" si="483"/>
        <v/>
      </c>
      <c r="HG134" s="81" t="str">
        <f t="shared" si="484"/>
        <v/>
      </c>
      <c r="HH134" s="82" t="str">
        <f t="shared" si="485"/>
        <v/>
      </c>
      <c r="HI134" s="81" t="str">
        <f>IFERROR(IF(HD134="ACC"," ",IF('MAXES+CHART'!$D$16="lbs",MROUND(IF(HD134="SQUAT",'MAXES+CHART'!$D$17*HH134, IF(HD134="BENCH",'MAXES+CHART'!$D$18*HH134, IF(HD134="DEADLIFT",'MAXES+CHART'!$D$19*HH134,))),5),MROUND(IF(HD134="SQUAT",'MAXES+CHART'!$D$17*HH134, IF(HD134="BENCH",'MAXES+CHART'!$D$18*HH134, IF(HD134="DEADLIFT",'MAXES+CHART'!$D$19*HH134,))),2.5))),"")</f>
        <v xml:space="preserve"> </v>
      </c>
      <c r="HK134" s="96"/>
      <c r="HL134" s="55"/>
      <c r="HM134" s="120" t="str">
        <f ca="1">"e1RM: "&amp;IFERROR(MROUND(IF(HH131="",  HI130/VLOOKUP(HK130,'MAXES+CHART'!$B$3:$N$11,HG130+1,FALSE),  OFFSET(HH130,MATCH(MAX(HH131:HH135),HH131:HH135,0),1)/VLOOKUP(OFFSET(HH130,MATCH(MAX(HH131:HH135),HH131:HH135,0),3),'MAXES+CHART'!$B$3:$N$11,OFFSET(HH130,MATCH(MAX(HH131:HH135),HH131:HH135,0),-1)+1,FALSE)),1),"")</f>
        <v xml:space="preserve">e1RM: </v>
      </c>
      <c r="HO134" s="57" t="str">
        <f t="shared" si="763"/>
        <v/>
      </c>
      <c r="HP134" s="57" t="str">
        <f t="shared" si="764"/>
        <v/>
      </c>
      <c r="HQ134" s="57" t="str">
        <f t="shared" si="765"/>
        <v/>
      </c>
      <c r="HR134" s="57" t="str">
        <f t="shared" si="766"/>
        <v/>
      </c>
      <c r="HS134" s="57" t="str">
        <f t="shared" si="767"/>
        <v/>
      </c>
      <c r="HT134" s="57" t="str">
        <f t="shared" si="768"/>
        <v/>
      </c>
    </row>
    <row r="135" spans="3:228" hidden="1" outlineLevel="2">
      <c r="C135" s="39"/>
      <c r="D135" s="58" t="str">
        <f t="shared" si="837"/>
        <v>DEADLIFT</v>
      </c>
      <c r="E135" s="93" t="str">
        <f t="shared" si="838"/>
        <v>Pause Deadlift, 1" off floor</v>
      </c>
      <c r="F135" s="88"/>
      <c r="G135" s="83"/>
      <c r="H135" s="84"/>
      <c r="I135" s="83">
        <f>IF(D135="ACC"," ",IF('MAXES+CHART'!$D$16="lbs",MROUND(IF(D135="SQUAT",'MAXES+CHART'!$D$17*H135, IF(D135="BENCH",'MAXES+CHART'!$D$18*H135, IF(D135="DEADLIFT",'MAXES+CHART'!$D$19*H135,))),5),MROUND(IF(D135="SQUAT",'MAXES+CHART'!$D$17*H135, IF(D135="BENCH",'MAXES+CHART'!$D$18*H135, IF(D135="DEADLIFT",'MAXES+CHART'!$D$19*H135,))),2.5)))</f>
        <v>0</v>
      </c>
      <c r="K135" s="96"/>
      <c r="L135" s="55"/>
      <c r="M135" s="118"/>
      <c r="O135" s="57" t="str">
        <f t="shared" si="703"/>
        <v/>
      </c>
      <c r="P135" s="57" t="str">
        <f t="shared" si="704"/>
        <v/>
      </c>
      <c r="Q135" s="57" t="str">
        <f t="shared" si="705"/>
        <v/>
      </c>
      <c r="R135" s="57" t="str">
        <f t="shared" si="706"/>
        <v/>
      </c>
      <c r="S135" s="57">
        <f t="shared" si="707"/>
        <v>0</v>
      </c>
      <c r="T135" s="57">
        <f t="shared" si="708"/>
        <v>0</v>
      </c>
      <c r="U135" s="39"/>
      <c r="V135" s="58" t="str">
        <f t="shared" si="839"/>
        <v>DEADLIFT</v>
      </c>
      <c r="W135" s="93" t="str">
        <f t="shared" si="816"/>
        <v>Pause Deadlift, 1" off floor</v>
      </c>
      <c r="X135" s="88" t="str">
        <f t="shared" si="770"/>
        <v/>
      </c>
      <c r="Y135" s="83" t="str">
        <f t="shared" si="771"/>
        <v/>
      </c>
      <c r="Z135" s="84" t="str">
        <f t="shared" si="772"/>
        <v/>
      </c>
      <c r="AA135" s="83" t="str">
        <f>IFERROR(IF(V135="ACC"," ",IF('MAXES+CHART'!$D$16="lbs",MROUND(IF(V135="SQUAT",'MAXES+CHART'!$D$17*Z135, IF(V135="BENCH",'MAXES+CHART'!$D$18*Z135, IF(V135="DEADLIFT",'MAXES+CHART'!$D$19*Z135,))),5),MROUND(IF(V135="SQUAT",'MAXES+CHART'!$D$17*Z135, IF(V135="BENCH",'MAXES+CHART'!$D$18*Z135, IF(V135="DEADLIFT",'MAXES+CHART'!$D$19*Z135,))),2.5))),"")</f>
        <v/>
      </c>
      <c r="AC135" s="96"/>
      <c r="AD135" s="55"/>
      <c r="AE135" s="118"/>
      <c r="AG135" s="57" t="str">
        <f t="shared" si="492"/>
        <v/>
      </c>
      <c r="AH135" s="57" t="str">
        <f t="shared" si="493"/>
        <v/>
      </c>
      <c r="AI135" s="57" t="str">
        <f t="shared" si="494"/>
        <v/>
      </c>
      <c r="AJ135" s="57" t="str">
        <f t="shared" si="495"/>
        <v/>
      </c>
      <c r="AK135" s="57" t="str">
        <f t="shared" si="496"/>
        <v/>
      </c>
      <c r="AL135" s="57" t="str">
        <f t="shared" si="497"/>
        <v/>
      </c>
      <c r="AN135" s="39"/>
      <c r="AO135" s="58" t="str">
        <f t="shared" si="817"/>
        <v>DEADLIFT</v>
      </c>
      <c r="AP135" s="93" t="str">
        <f t="shared" si="818"/>
        <v>Pause Deadlift, 1" off floor</v>
      </c>
      <c r="AQ135" s="88" t="str">
        <f t="shared" si="775"/>
        <v/>
      </c>
      <c r="AR135" s="83" t="str">
        <f t="shared" si="776"/>
        <v/>
      </c>
      <c r="AS135" s="84" t="str">
        <f t="shared" si="777"/>
        <v/>
      </c>
      <c r="AT135" s="83" t="str">
        <f>IFERROR(IF(AO135="ACC"," ",IF('MAXES+CHART'!$D$16="lbs",MROUND(IF(AO135="SQUAT",'MAXES+CHART'!$D$17*AS135, IF(AO135="BENCH",'MAXES+CHART'!$D$18*AS135, IF(AO135="DEADLIFT",'MAXES+CHART'!$D$19*AS135,))),5),MROUND(IF(AO135="SQUAT",'MAXES+CHART'!$D$17*AS135, IF(AO135="BENCH",'MAXES+CHART'!$D$18*AS135, IF(AO135="DEADLIFT",'MAXES+CHART'!$D$19*AS135,))),2.5))),"")</f>
        <v/>
      </c>
      <c r="AV135" s="96"/>
      <c r="AW135" s="55"/>
      <c r="AX135" s="118"/>
      <c r="AZ135" s="57" t="str">
        <f t="shared" si="709"/>
        <v/>
      </c>
      <c r="BA135" s="57" t="str">
        <f t="shared" si="710"/>
        <v/>
      </c>
      <c r="BB135" s="57" t="str">
        <f t="shared" si="711"/>
        <v/>
      </c>
      <c r="BC135" s="57" t="str">
        <f t="shared" si="712"/>
        <v/>
      </c>
      <c r="BD135" s="57" t="str">
        <f t="shared" si="713"/>
        <v/>
      </c>
      <c r="BE135" s="57" t="str">
        <f t="shared" si="714"/>
        <v/>
      </c>
      <c r="BG135" s="39"/>
      <c r="BH135" s="58" t="str">
        <f t="shared" si="819"/>
        <v>DEADLIFT</v>
      </c>
      <c r="BI135" s="93" t="str">
        <f t="shared" si="820"/>
        <v>Pause Deadlift, 1" off floor</v>
      </c>
      <c r="BJ135" s="88" t="str">
        <f t="shared" si="780"/>
        <v/>
      </c>
      <c r="BK135" s="83" t="str">
        <f t="shared" si="781"/>
        <v/>
      </c>
      <c r="BL135" s="84" t="str">
        <f t="shared" si="782"/>
        <v/>
      </c>
      <c r="BM135" s="83" t="str">
        <f>IFERROR(IF(BH135="ACC"," ",IF('MAXES+CHART'!$D$16="lbs",MROUND(IF(BH135="SQUAT",'MAXES+CHART'!$D$17*BL135, IF(BH135="BENCH",'MAXES+CHART'!$D$18*BL135, IF(BH135="DEADLIFT",'MAXES+CHART'!$D$19*BL135,))),5),MROUND(IF(BH135="SQUAT",'MAXES+CHART'!$D$17*BL135, IF(BH135="BENCH",'MAXES+CHART'!$D$18*BL135, IF(BH135="DEADLIFT",'MAXES+CHART'!$D$19*BL135,))),2.5))),"")</f>
        <v/>
      </c>
      <c r="BO135" s="96"/>
      <c r="BP135" s="55"/>
      <c r="BQ135" s="118"/>
      <c r="BS135" s="57" t="str">
        <f t="shared" si="715"/>
        <v/>
      </c>
      <c r="BT135" s="57" t="str">
        <f t="shared" si="716"/>
        <v/>
      </c>
      <c r="BU135" s="57" t="str">
        <f t="shared" si="717"/>
        <v/>
      </c>
      <c r="BV135" s="57" t="str">
        <f t="shared" si="718"/>
        <v/>
      </c>
      <c r="BW135" s="57" t="str">
        <f t="shared" si="719"/>
        <v/>
      </c>
      <c r="BX135" s="57" t="str">
        <f t="shared" si="720"/>
        <v/>
      </c>
      <c r="CA135" s="39"/>
      <c r="CB135" s="58" t="str">
        <f t="shared" si="821"/>
        <v>DEADLIFT</v>
      </c>
      <c r="CC135" s="93" t="str">
        <f t="shared" si="822"/>
        <v>Pause Deadlift, 1" off floor</v>
      </c>
      <c r="CD135" s="88" t="str">
        <f t="shared" si="785"/>
        <v/>
      </c>
      <c r="CE135" s="83" t="str">
        <f t="shared" si="786"/>
        <v/>
      </c>
      <c r="CF135" s="84" t="str">
        <f t="shared" si="787"/>
        <v/>
      </c>
      <c r="CG135" s="83" t="str">
        <f>IFERROR(IF(CB135="ACC"," ",IF('MAXES+CHART'!$D$16="lbs",MROUND(IF(CB135="SQUAT",'MAXES+CHART'!$D$17*CF135, IF(CB135="BENCH",'MAXES+CHART'!$D$18*CF135, IF(CB135="DEADLIFT",'MAXES+CHART'!$D$19*CF135,))),5),MROUND(IF(CB135="SQUAT",'MAXES+CHART'!$D$17*CF135, IF(CB135="BENCH",'MAXES+CHART'!$D$18*CF135, IF(CB135="DEADLIFT",'MAXES+CHART'!$D$19*CF135,))),2.5))),"")</f>
        <v/>
      </c>
      <c r="CI135" s="96"/>
      <c r="CJ135" s="55"/>
      <c r="CK135" s="118"/>
      <c r="CM135" s="57" t="str">
        <f t="shared" si="721"/>
        <v/>
      </c>
      <c r="CN135" s="57" t="str">
        <f t="shared" si="722"/>
        <v/>
      </c>
      <c r="CO135" s="57" t="str">
        <f t="shared" si="723"/>
        <v/>
      </c>
      <c r="CP135" s="57" t="str">
        <f t="shared" si="724"/>
        <v/>
      </c>
      <c r="CQ135" s="57" t="str">
        <f t="shared" si="725"/>
        <v/>
      </c>
      <c r="CR135" s="57" t="str">
        <f t="shared" si="726"/>
        <v/>
      </c>
      <c r="CS135" s="39"/>
      <c r="CT135" s="58" t="str">
        <f t="shared" si="823"/>
        <v>DEADLIFT</v>
      </c>
      <c r="CU135" s="93" t="str">
        <f t="shared" si="824"/>
        <v>Pause Deadlift, 1" off floor</v>
      </c>
      <c r="CV135" s="88" t="str">
        <f t="shared" si="458"/>
        <v/>
      </c>
      <c r="CW135" s="83" t="str">
        <f t="shared" si="459"/>
        <v/>
      </c>
      <c r="CX135" s="84" t="str">
        <f t="shared" si="460"/>
        <v/>
      </c>
      <c r="CY135" s="83" t="str">
        <f>IFERROR(IF(CT135="ACC"," ",IF('MAXES+CHART'!$D$16="lbs",MROUND(IF(CT135="SQUAT",'MAXES+CHART'!$D$17*CX135, IF(CT135="BENCH",'MAXES+CHART'!$D$18*CX135, IF(CT135="DEADLIFT",'MAXES+CHART'!$D$19*CX135,))),5),MROUND(IF(CT135="SQUAT",'MAXES+CHART'!$D$17*CX135, IF(CT135="BENCH",'MAXES+CHART'!$D$18*CX135, IF(CT135="DEADLIFT",'MAXES+CHART'!$D$19*CX135,))),2.5))),"")</f>
        <v/>
      </c>
      <c r="DA135" s="96"/>
      <c r="DB135" s="55"/>
      <c r="DC135" s="118"/>
      <c r="DE135" s="57" t="str">
        <f t="shared" si="727"/>
        <v/>
      </c>
      <c r="DF135" s="57" t="str">
        <f t="shared" si="728"/>
        <v/>
      </c>
      <c r="DG135" s="57" t="str">
        <f t="shared" si="729"/>
        <v/>
      </c>
      <c r="DH135" s="57" t="str">
        <f t="shared" si="730"/>
        <v/>
      </c>
      <c r="DI135" s="57" t="str">
        <f t="shared" si="731"/>
        <v/>
      </c>
      <c r="DJ135" s="57" t="str">
        <f t="shared" si="732"/>
        <v/>
      </c>
      <c r="DL135" s="39"/>
      <c r="DM135" s="58" t="str">
        <f t="shared" si="825"/>
        <v>DEADLIFT</v>
      </c>
      <c r="DN135" s="93" t="str">
        <f t="shared" si="826"/>
        <v>Pause Deadlift, 1" off floor</v>
      </c>
      <c r="DO135" s="88" t="str">
        <f t="shared" si="463"/>
        <v/>
      </c>
      <c r="DP135" s="83" t="str">
        <f t="shared" si="464"/>
        <v/>
      </c>
      <c r="DQ135" s="84" t="str">
        <f t="shared" si="465"/>
        <v/>
      </c>
      <c r="DR135" s="83" t="str">
        <f>IFERROR(IF(DM135="ACC"," ",IF('MAXES+CHART'!$D$16="lbs",MROUND(IF(DM135="SQUAT",'MAXES+CHART'!$D$17*DQ135, IF(DM135="BENCH",'MAXES+CHART'!$D$18*DQ135, IF(DM135="DEADLIFT",'MAXES+CHART'!$D$19*DQ135,))),5),MROUND(IF(DM135="SQUAT",'MAXES+CHART'!$D$17*DQ135, IF(DM135="BENCH",'MAXES+CHART'!$D$18*DQ135, IF(DM135="DEADLIFT",'MAXES+CHART'!$D$19*DQ135,))),2.5))),"")</f>
        <v/>
      </c>
      <c r="DT135" s="96"/>
      <c r="DU135" s="55"/>
      <c r="DV135" s="118"/>
      <c r="DX135" s="57" t="str">
        <f t="shared" si="733"/>
        <v/>
      </c>
      <c r="DY135" s="57" t="str">
        <f t="shared" si="734"/>
        <v/>
      </c>
      <c r="DZ135" s="57" t="str">
        <f t="shared" si="735"/>
        <v/>
      </c>
      <c r="EA135" s="57" t="str">
        <f t="shared" si="736"/>
        <v/>
      </c>
      <c r="EB135" s="57" t="str">
        <f t="shared" si="737"/>
        <v/>
      </c>
      <c r="EC135" s="57" t="str">
        <f t="shared" si="738"/>
        <v/>
      </c>
      <c r="EE135" s="39"/>
      <c r="EF135" s="58" t="str">
        <f t="shared" si="827"/>
        <v>DEADLIFT</v>
      </c>
      <c r="EG135" s="93">
        <f t="shared" si="828"/>
        <v>0</v>
      </c>
      <c r="EH135" s="88" t="str">
        <f t="shared" si="468"/>
        <v/>
      </c>
      <c r="EI135" s="83" t="str">
        <f t="shared" si="469"/>
        <v/>
      </c>
      <c r="EJ135" s="84" t="str">
        <f t="shared" si="470"/>
        <v/>
      </c>
      <c r="EK135" s="83" t="str">
        <f>IFERROR(IF(EF135="ACC"," ",IF('MAXES+CHART'!$D$16="lbs",MROUND(IF(EF135="SQUAT",'MAXES+CHART'!$D$17*EJ135, IF(EF135="BENCH",'MAXES+CHART'!$D$18*EJ135, IF(EF135="DEADLIFT",'MAXES+CHART'!$D$19*EJ135,))),5),MROUND(IF(EF135="SQUAT",'MAXES+CHART'!$D$17*EJ135, IF(EF135="BENCH",'MAXES+CHART'!$D$18*EJ135, IF(EF135="DEADLIFT",'MAXES+CHART'!$D$19*EJ135,))),2.5))),"")</f>
        <v/>
      </c>
      <c r="EM135" s="96"/>
      <c r="EN135" s="55"/>
      <c r="EO135" s="118"/>
      <c r="EQ135" s="57" t="str">
        <f t="shared" si="739"/>
        <v/>
      </c>
      <c r="ER135" s="57" t="str">
        <f t="shared" si="740"/>
        <v/>
      </c>
      <c r="ES135" s="57" t="str">
        <f t="shared" si="741"/>
        <v/>
      </c>
      <c r="ET135" s="57" t="str">
        <f t="shared" si="742"/>
        <v/>
      </c>
      <c r="EU135" s="57" t="str">
        <f t="shared" si="743"/>
        <v/>
      </c>
      <c r="EV135" s="57" t="str">
        <f t="shared" si="744"/>
        <v/>
      </c>
      <c r="EY135" s="39"/>
      <c r="EZ135" s="58" t="str">
        <f t="shared" si="829"/>
        <v>ACC</v>
      </c>
      <c r="FA135" s="93" t="str">
        <f t="shared" si="830"/>
        <v>Bent Row</v>
      </c>
      <c r="FB135" s="88" t="str">
        <f t="shared" si="796"/>
        <v/>
      </c>
      <c r="FC135" s="83" t="str">
        <f t="shared" si="797"/>
        <v/>
      </c>
      <c r="FD135" s="84" t="str">
        <f t="shared" si="798"/>
        <v/>
      </c>
      <c r="FE135" s="83" t="str">
        <f>IFERROR(IF(EZ135="ACC"," ",IF('MAXES+CHART'!$D$16="lbs",MROUND(IF(EZ135="SQUAT",'MAXES+CHART'!$D$17*FD135, IF(EZ135="BENCH",'MAXES+CHART'!$D$18*FD135, IF(EZ135="DEADLIFT",'MAXES+CHART'!$D$19*FD135,))),5),MROUND(IF(EZ135="SQUAT",'MAXES+CHART'!$D$17*FD135, IF(EZ135="BENCH",'MAXES+CHART'!$D$18*FD135, IF(EZ135="DEADLIFT",'MAXES+CHART'!$D$19*FD135,))),2.5))),"")</f>
        <v xml:space="preserve"> </v>
      </c>
      <c r="FG135" s="125"/>
      <c r="FH135" s="55"/>
      <c r="FI135" s="118"/>
      <c r="FK135" s="57" t="str">
        <f t="shared" si="745"/>
        <v/>
      </c>
      <c r="FL135" s="57" t="str">
        <f t="shared" si="746"/>
        <v/>
      </c>
      <c r="FM135" s="57" t="str">
        <f t="shared" si="747"/>
        <v/>
      </c>
      <c r="FN135" s="57" t="str">
        <f t="shared" si="748"/>
        <v/>
      </c>
      <c r="FO135" s="57" t="str">
        <f t="shared" si="749"/>
        <v/>
      </c>
      <c r="FP135" s="57" t="str">
        <f t="shared" si="750"/>
        <v/>
      </c>
      <c r="FQ135" s="39"/>
      <c r="FR135" s="58" t="str">
        <f t="shared" si="831"/>
        <v>ACC</v>
      </c>
      <c r="FS135" s="93" t="str">
        <f t="shared" si="832"/>
        <v>Bent Row</v>
      </c>
      <c r="FT135" s="88" t="str">
        <f t="shared" si="473"/>
        <v/>
      </c>
      <c r="FU135" s="83" t="str">
        <f t="shared" si="474"/>
        <v/>
      </c>
      <c r="FV135" s="84" t="str">
        <f t="shared" si="475"/>
        <v/>
      </c>
      <c r="FW135" s="83" t="str">
        <f>IFERROR(IF(FR135="ACC"," ",IF('MAXES+CHART'!$D$16="lbs",MROUND(IF(FR135="SQUAT",'MAXES+CHART'!$D$17*FV135, IF(FR135="BENCH",'MAXES+CHART'!$D$18*FV135, IF(FR135="DEADLIFT",'MAXES+CHART'!$D$19*FV135,))),5),MROUND(IF(FR135="SQUAT",'MAXES+CHART'!$D$17*FV135, IF(FR135="BENCH",'MAXES+CHART'!$D$18*FV135, IF(FR135="DEADLIFT",'MAXES+CHART'!$D$19*FV135,))),2.5))),"")</f>
        <v xml:space="preserve"> </v>
      </c>
      <c r="FY135" s="96"/>
      <c r="FZ135" s="55"/>
      <c r="GA135" s="118"/>
      <c r="GC135" s="57" t="str">
        <f t="shared" si="751"/>
        <v/>
      </c>
      <c r="GD135" s="57" t="str">
        <f t="shared" si="752"/>
        <v/>
      </c>
      <c r="GE135" s="57" t="str">
        <f t="shared" si="753"/>
        <v/>
      </c>
      <c r="GF135" s="57" t="str">
        <f t="shared" si="754"/>
        <v/>
      </c>
      <c r="GG135" s="57" t="str">
        <f t="shared" si="755"/>
        <v/>
      </c>
      <c r="GH135" s="57" t="str">
        <f t="shared" si="756"/>
        <v/>
      </c>
      <c r="GJ135" s="39"/>
      <c r="GK135" s="58" t="str">
        <f t="shared" si="833"/>
        <v>ACC</v>
      </c>
      <c r="GL135" s="93" t="str">
        <f t="shared" si="834"/>
        <v>Bent Row</v>
      </c>
      <c r="GM135" s="88" t="str">
        <f t="shared" si="478"/>
        <v/>
      </c>
      <c r="GN135" s="83" t="str">
        <f t="shared" si="479"/>
        <v/>
      </c>
      <c r="GO135" s="84" t="str">
        <f t="shared" si="480"/>
        <v/>
      </c>
      <c r="GP135" s="83" t="str">
        <f>IFERROR(IF(GK135="ACC"," ",IF('MAXES+CHART'!$D$16="lbs",MROUND(IF(GK135="SQUAT",'MAXES+CHART'!$D$17*GO135, IF(GK135="BENCH",'MAXES+CHART'!$D$18*GO135, IF(GK135="DEADLIFT",'MAXES+CHART'!$D$19*GO135,))),5),MROUND(IF(GK135="SQUAT",'MAXES+CHART'!$D$17*GO135, IF(GK135="BENCH",'MAXES+CHART'!$D$18*GO135, IF(GK135="DEADLIFT",'MAXES+CHART'!$D$19*GO135,))),2.5))),"")</f>
        <v xml:space="preserve"> </v>
      </c>
      <c r="GR135" s="96"/>
      <c r="GS135" s="55"/>
      <c r="GT135" s="118"/>
      <c r="GV135" s="57" t="str">
        <f t="shared" si="757"/>
        <v/>
      </c>
      <c r="GW135" s="57" t="str">
        <f t="shared" si="758"/>
        <v/>
      </c>
      <c r="GX135" s="57" t="str">
        <f t="shared" si="759"/>
        <v/>
      </c>
      <c r="GY135" s="57" t="str">
        <f t="shared" si="760"/>
        <v/>
      </c>
      <c r="GZ135" s="57" t="str">
        <f t="shared" si="761"/>
        <v/>
      </c>
      <c r="HA135" s="57" t="str">
        <f t="shared" si="762"/>
        <v/>
      </c>
      <c r="HC135" s="39"/>
      <c r="HD135" s="58" t="str">
        <f t="shared" si="835"/>
        <v>ACC</v>
      </c>
      <c r="HE135" s="93" t="str">
        <f t="shared" si="836"/>
        <v>Bent Row</v>
      </c>
      <c r="HF135" s="88" t="str">
        <f t="shared" si="483"/>
        <v/>
      </c>
      <c r="HG135" s="83" t="str">
        <f t="shared" si="484"/>
        <v/>
      </c>
      <c r="HH135" s="84" t="str">
        <f t="shared" si="485"/>
        <v/>
      </c>
      <c r="HI135" s="83" t="str">
        <f>IFERROR(IF(HD135="ACC"," ",IF('MAXES+CHART'!$D$16="lbs",MROUND(IF(HD135="SQUAT",'MAXES+CHART'!$D$17*HH135, IF(HD135="BENCH",'MAXES+CHART'!$D$18*HH135, IF(HD135="DEADLIFT",'MAXES+CHART'!$D$19*HH135,))),5),MROUND(IF(HD135="SQUAT",'MAXES+CHART'!$D$17*HH135, IF(HD135="BENCH",'MAXES+CHART'!$D$18*HH135, IF(HD135="DEADLIFT",'MAXES+CHART'!$D$19*HH135,))),2.5))),"")</f>
        <v xml:space="preserve"> </v>
      </c>
      <c r="HK135" s="96"/>
      <c r="HL135" s="55"/>
      <c r="HM135" s="118"/>
      <c r="HO135" s="57" t="str">
        <f t="shared" si="763"/>
        <v/>
      </c>
      <c r="HP135" s="57" t="str">
        <f t="shared" si="764"/>
        <v/>
      </c>
      <c r="HQ135" s="57" t="str">
        <f t="shared" si="765"/>
        <v/>
      </c>
      <c r="HR135" s="57" t="str">
        <f t="shared" si="766"/>
        <v/>
      </c>
      <c r="HS135" s="57" t="str">
        <f t="shared" si="767"/>
        <v/>
      </c>
      <c r="HT135" s="57" t="str">
        <f t="shared" si="768"/>
        <v/>
      </c>
    </row>
    <row r="136" spans="3:228" outlineLevel="1" collapsed="1">
      <c r="C136" s="39" t="s">
        <v>73</v>
      </c>
      <c r="D136" s="54" t="s">
        <v>14</v>
      </c>
      <c r="E136" s="89" t="s">
        <v>77</v>
      </c>
      <c r="F136" s="85">
        <v>4</v>
      </c>
      <c r="G136" s="76">
        <v>5</v>
      </c>
      <c r="H136" s="122" t="s">
        <v>84</v>
      </c>
      <c r="I136" s="76" t="str">
        <f>IF(D136="ACC"," ",IF('MAXES+CHART'!$D$16="lbs",MROUND(IF(D136="SQUAT",'MAXES+CHART'!$D$17*H136, IF(D136="BENCH",'MAXES+CHART'!$D$18*H136, IF(D136="DEADLIFT",'MAXES+CHART'!$D$19*H136,))),5),MROUND(IF(D136="SQUAT",'MAXES+CHART'!$D$17*H136, IF(D136="BENCH",'MAXES+CHART'!$D$18*H136, IF(D136="DEADLIFT",'MAXES+CHART'!$D$19*H136,))),2.5)))</f>
        <v xml:space="preserve"> </v>
      </c>
      <c r="K136" s="95"/>
      <c r="M136" s="200"/>
      <c r="O136" s="57" t="str">
        <f t="shared" si="703"/>
        <v/>
      </c>
      <c r="P136" s="57" t="str">
        <f t="shared" si="704"/>
        <v/>
      </c>
      <c r="Q136" s="57" t="str">
        <f t="shared" si="705"/>
        <v/>
      </c>
      <c r="R136" s="57" t="str">
        <f t="shared" si="706"/>
        <v/>
      </c>
      <c r="S136" s="57" t="str">
        <f t="shared" si="707"/>
        <v/>
      </c>
      <c r="T136" s="57" t="str">
        <f t="shared" si="708"/>
        <v/>
      </c>
      <c r="U136" s="39" t="str">
        <f>IF(ISBLANK($C136),"",$C136)</f>
        <v>lats 4</v>
      </c>
      <c r="V136" s="54" t="str">
        <f t="shared" si="808"/>
        <v>ACC</v>
      </c>
      <c r="W136" s="89" t="str">
        <f t="shared" si="809"/>
        <v>Bent Row</v>
      </c>
      <c r="X136" s="85">
        <v>5</v>
      </c>
      <c r="Y136" s="76">
        <f t="shared" si="771"/>
        <v>5</v>
      </c>
      <c r="Z136" s="122" t="s">
        <v>90</v>
      </c>
      <c r="AA136" s="76" t="str">
        <f>IFERROR(IF(V136="ACC"," ",IF('MAXES+CHART'!$D$16="lbs",MROUND(IF(V136="SQUAT",'MAXES+CHART'!$D$17*Z136, IF(V136="BENCH",'MAXES+CHART'!$D$18*Z136, IF(V136="DEADLIFT",'MAXES+CHART'!$D$19*Z136,))),5),MROUND(IF(V136="SQUAT",'MAXES+CHART'!$D$17*Z136, IF(V136="BENCH",'MAXES+CHART'!$D$18*Z136, IF(V136="DEADLIFT",'MAXES+CHART'!$D$19*Z136,))),2.5))),"")</f>
        <v xml:space="preserve"> </v>
      </c>
      <c r="AC136" s="95"/>
      <c r="AE136" s="200"/>
      <c r="AG136" s="57" t="str">
        <f t="shared" si="492"/>
        <v/>
      </c>
      <c r="AH136" s="57" t="str">
        <f t="shared" si="493"/>
        <v/>
      </c>
      <c r="AI136" s="57" t="str">
        <f t="shared" si="494"/>
        <v/>
      </c>
      <c r="AJ136" s="57" t="str">
        <f t="shared" si="495"/>
        <v/>
      </c>
      <c r="AK136" s="57" t="str">
        <f t="shared" si="496"/>
        <v/>
      </c>
      <c r="AL136" s="57" t="str">
        <f t="shared" si="497"/>
        <v/>
      </c>
      <c r="AN136" s="39" t="str">
        <f>IF(ISBLANK($C136),"",$C136)</f>
        <v>lats 4</v>
      </c>
      <c r="AO136" s="54" t="str">
        <f t="shared" si="810"/>
        <v>ACC</v>
      </c>
      <c r="AP136" s="89" t="str">
        <f t="shared" si="811"/>
        <v>Bent Row</v>
      </c>
      <c r="AQ136" s="85">
        <v>5</v>
      </c>
      <c r="AR136" s="76">
        <f t="shared" si="776"/>
        <v>5</v>
      </c>
      <c r="AS136" s="122" t="s">
        <v>90</v>
      </c>
      <c r="AT136" s="76" t="str">
        <f>IFERROR(IF(AO136="ACC"," ",IF('MAXES+CHART'!$D$16="lbs",MROUND(IF(AO136="SQUAT",'MAXES+CHART'!$D$17*AS136, IF(AO136="BENCH",'MAXES+CHART'!$D$18*AS136, IF(AO136="DEADLIFT",'MAXES+CHART'!$D$19*AS136,))),5),MROUND(IF(AO136="SQUAT",'MAXES+CHART'!$D$17*AS136, IF(AO136="BENCH",'MAXES+CHART'!$D$18*AS136, IF(AO136="DEADLIFT",'MAXES+CHART'!$D$19*AS136,))),2.5))),"")</f>
        <v xml:space="preserve"> </v>
      </c>
      <c r="AV136" s="95"/>
      <c r="AX136" s="200"/>
      <c r="AZ136" s="57" t="str">
        <f t="shared" si="709"/>
        <v/>
      </c>
      <c r="BA136" s="57" t="str">
        <f t="shared" si="710"/>
        <v/>
      </c>
      <c r="BB136" s="57" t="str">
        <f t="shared" si="711"/>
        <v/>
      </c>
      <c r="BC136" s="57" t="str">
        <f t="shared" si="712"/>
        <v/>
      </c>
      <c r="BD136" s="57" t="str">
        <f t="shared" si="713"/>
        <v/>
      </c>
      <c r="BE136" s="57" t="str">
        <f t="shared" si="714"/>
        <v/>
      </c>
      <c r="BG136" s="39" t="str">
        <f>IF(ISBLANK($C136),"",$C136)</f>
        <v>lats 4</v>
      </c>
      <c r="BH136" s="54" t="str">
        <f t="shared" si="812"/>
        <v>ACC</v>
      </c>
      <c r="BI136" s="89" t="str">
        <f t="shared" si="813"/>
        <v>Bent Row</v>
      </c>
      <c r="BJ136" s="85">
        <v>5</v>
      </c>
      <c r="BK136" s="76">
        <f t="shared" si="781"/>
        <v>5</v>
      </c>
      <c r="BL136" s="122" t="s">
        <v>90</v>
      </c>
      <c r="BM136" s="76" t="str">
        <f>IFERROR(IF(BH136="ACC"," ",IF('MAXES+CHART'!$D$16="lbs",MROUND(IF(BH136="SQUAT",'MAXES+CHART'!$D$17*BL136, IF(BH136="BENCH",'MAXES+CHART'!$D$18*BL136, IF(BH136="DEADLIFT",'MAXES+CHART'!$D$19*BL136,))),5),MROUND(IF(BH136="SQUAT",'MAXES+CHART'!$D$17*BL136, IF(BH136="BENCH",'MAXES+CHART'!$D$18*BL136, IF(BH136="DEADLIFT",'MAXES+CHART'!$D$19*BL136,))),2.5))),"")</f>
        <v xml:space="preserve"> </v>
      </c>
      <c r="BO136" s="95"/>
      <c r="BQ136" s="200"/>
      <c r="BS136" s="57" t="str">
        <f t="shared" si="715"/>
        <v/>
      </c>
      <c r="BT136" s="57" t="str">
        <f t="shared" si="716"/>
        <v/>
      </c>
      <c r="BU136" s="57" t="str">
        <f t="shared" si="717"/>
        <v/>
      </c>
      <c r="BV136" s="57" t="str">
        <f t="shared" si="718"/>
        <v/>
      </c>
      <c r="BW136" s="57" t="str">
        <f t="shared" si="719"/>
        <v/>
      </c>
      <c r="BX136" s="57" t="str">
        <f t="shared" si="720"/>
        <v/>
      </c>
      <c r="CA136" s="39" t="str">
        <f>IF(ISBLANK($C136),"",$C136)</f>
        <v>lats 4</v>
      </c>
      <c r="CB136" s="54" t="str">
        <f t="shared" si="814"/>
        <v>ACC</v>
      </c>
      <c r="CC136" s="89" t="str">
        <f t="shared" si="815"/>
        <v>Bent Row</v>
      </c>
      <c r="CD136" s="85">
        <v>3</v>
      </c>
      <c r="CE136" s="76">
        <f t="shared" si="786"/>
        <v>5</v>
      </c>
      <c r="CF136" s="122" t="s">
        <v>90</v>
      </c>
      <c r="CG136" s="76" t="str">
        <f>IFERROR(IF(CB136="ACC"," ",IF('MAXES+CHART'!$D$16="lbs",MROUND(IF(CB136="SQUAT",'MAXES+CHART'!$D$17*CF136, IF(CB136="BENCH",'MAXES+CHART'!$D$18*CF136, IF(CB136="DEADLIFT",'MAXES+CHART'!$D$19*CF136,))),5),MROUND(IF(CB136="SQUAT",'MAXES+CHART'!$D$17*CF136, IF(CB136="BENCH",'MAXES+CHART'!$D$18*CF136, IF(CB136="DEADLIFT",'MAXES+CHART'!$D$19*CF136,))),2.5))),"")</f>
        <v xml:space="preserve"> </v>
      </c>
      <c r="CI136" s="95"/>
      <c r="CK136" s="200"/>
      <c r="CM136" s="57" t="str">
        <f t="shared" si="721"/>
        <v/>
      </c>
      <c r="CN136" s="57" t="str">
        <f t="shared" si="722"/>
        <v/>
      </c>
      <c r="CO136" s="57" t="str">
        <f t="shared" si="723"/>
        <v/>
      </c>
      <c r="CP136" s="57" t="str">
        <f t="shared" si="724"/>
        <v/>
      </c>
      <c r="CQ136" s="57" t="str">
        <f t="shared" si="725"/>
        <v/>
      </c>
      <c r="CR136" s="57" t="str">
        <f t="shared" si="726"/>
        <v/>
      </c>
      <c r="CS136" s="39" t="str">
        <f>IF(ISBLANK($C136),"",$C136)</f>
        <v>lats 4</v>
      </c>
      <c r="CT136" s="54" t="str">
        <f t="shared" si="456"/>
        <v>ACC</v>
      </c>
      <c r="CU136" s="89" t="str">
        <f t="shared" si="457"/>
        <v>Bent Row</v>
      </c>
      <c r="CV136" s="85">
        <v>5</v>
      </c>
      <c r="CW136" s="76">
        <v>5</v>
      </c>
      <c r="CX136" s="77" t="str">
        <f t="shared" si="460"/>
        <v>@9RPE</v>
      </c>
      <c r="CY136" s="76" t="str">
        <f>IFERROR(IF(CT136="ACC"," ",IF('MAXES+CHART'!$D$16="lbs",MROUND(IF(CT136="SQUAT",'MAXES+CHART'!$D$17*CX136, IF(CT136="BENCH",'MAXES+CHART'!$D$18*CX136, IF(CT136="DEADLIFT",'MAXES+CHART'!$D$19*CX136,))),5),MROUND(IF(CT136="SQUAT",'MAXES+CHART'!$D$17*CX136, IF(CT136="BENCH",'MAXES+CHART'!$D$18*CX136, IF(CT136="DEADLIFT",'MAXES+CHART'!$D$19*CX136,))),2.5))),"")</f>
        <v xml:space="preserve"> </v>
      </c>
      <c r="DA136" s="95"/>
      <c r="DC136" s="200"/>
      <c r="DE136" s="57" t="str">
        <f t="shared" si="727"/>
        <v/>
      </c>
      <c r="DF136" s="57" t="str">
        <f t="shared" si="728"/>
        <v/>
      </c>
      <c r="DG136" s="57" t="str">
        <f t="shared" si="729"/>
        <v/>
      </c>
      <c r="DH136" s="57" t="str">
        <f t="shared" si="730"/>
        <v/>
      </c>
      <c r="DI136" s="57" t="str">
        <f t="shared" si="731"/>
        <v/>
      </c>
      <c r="DJ136" s="57" t="str">
        <f t="shared" si="732"/>
        <v/>
      </c>
      <c r="DL136" s="39" t="str">
        <f>IF(ISBLANK($C136),"",$C136)</f>
        <v>lats 4</v>
      </c>
      <c r="DM136" s="54" t="str">
        <f t="shared" si="461"/>
        <v>ACC</v>
      </c>
      <c r="DN136" s="89" t="str">
        <f t="shared" si="462"/>
        <v>Bent Row</v>
      </c>
      <c r="DO136" s="85">
        <v>4</v>
      </c>
      <c r="DP136" s="76">
        <v>4</v>
      </c>
      <c r="DQ136" s="77" t="str">
        <f t="shared" si="465"/>
        <v>@9RPE</v>
      </c>
      <c r="DR136" s="76" t="str">
        <f>IFERROR(IF(DM136="ACC"," ",IF('MAXES+CHART'!$D$16="lbs",MROUND(IF(DM136="SQUAT",'MAXES+CHART'!$D$17*DQ136, IF(DM136="BENCH",'MAXES+CHART'!$D$18*DQ136, IF(DM136="DEADLIFT",'MAXES+CHART'!$D$19*DQ136,))),5),MROUND(IF(DM136="SQUAT",'MAXES+CHART'!$D$17*DQ136, IF(DM136="BENCH",'MAXES+CHART'!$D$18*DQ136, IF(DM136="DEADLIFT",'MAXES+CHART'!$D$19*DQ136,))),2.5))),"")</f>
        <v xml:space="preserve"> </v>
      </c>
      <c r="DT136" s="95"/>
      <c r="DV136" s="200"/>
      <c r="DX136" s="57" t="str">
        <f t="shared" si="733"/>
        <v/>
      </c>
      <c r="DY136" s="57" t="str">
        <f t="shared" si="734"/>
        <v/>
      </c>
      <c r="DZ136" s="57" t="str">
        <f t="shared" si="735"/>
        <v/>
      </c>
      <c r="EA136" s="57" t="str">
        <f t="shared" si="736"/>
        <v/>
      </c>
      <c r="EB136" s="57" t="str">
        <f t="shared" si="737"/>
        <v/>
      </c>
      <c r="EC136" s="57" t="str">
        <f t="shared" si="738"/>
        <v/>
      </c>
      <c r="EE136" s="39" t="str">
        <f>IF(ISBLANK($C136),"",$C136)</f>
        <v>lats 4</v>
      </c>
      <c r="EF136" s="54" t="str">
        <f t="shared" si="466"/>
        <v>ACC</v>
      </c>
      <c r="EG136" s="89"/>
      <c r="EH136" s="85"/>
      <c r="EI136" s="76"/>
      <c r="EJ136" s="77"/>
      <c r="EK136" s="76" t="str">
        <f>IFERROR(IF(EF136="ACC"," ",IF('MAXES+CHART'!$D$16="lbs",MROUND(IF(EF136="SQUAT",'MAXES+CHART'!$D$17*EJ136, IF(EF136="BENCH",'MAXES+CHART'!$D$18*EJ136, IF(EF136="DEADLIFT",'MAXES+CHART'!$D$19*EJ136,))),5),MROUND(IF(EF136="SQUAT",'MAXES+CHART'!$D$17*EJ136, IF(EF136="BENCH",'MAXES+CHART'!$D$18*EJ136, IF(EF136="DEADLIFT",'MAXES+CHART'!$D$19*EJ136,))),2.5))),"")</f>
        <v xml:space="preserve"> </v>
      </c>
      <c r="EM136" s="95"/>
      <c r="EO136" s="200"/>
      <c r="EQ136" s="57" t="str">
        <f t="shared" si="739"/>
        <v/>
      </c>
      <c r="ER136" s="57" t="str">
        <f t="shared" si="740"/>
        <v/>
      </c>
      <c r="ES136" s="57" t="str">
        <f t="shared" si="741"/>
        <v/>
      </c>
      <c r="ET136" s="57" t="str">
        <f t="shared" si="742"/>
        <v/>
      </c>
      <c r="EU136" s="57" t="str">
        <f t="shared" si="743"/>
        <v/>
      </c>
      <c r="EV136" s="57" t="str">
        <f t="shared" si="744"/>
        <v/>
      </c>
      <c r="EY136" s="39" t="s">
        <v>64</v>
      </c>
      <c r="EZ136" s="54" t="s">
        <v>2</v>
      </c>
      <c r="FA136" s="89" t="s">
        <v>75</v>
      </c>
      <c r="FB136" s="85" t="s">
        <v>89</v>
      </c>
      <c r="FC136" s="76"/>
      <c r="FD136" s="77"/>
      <c r="FE136" s="76">
        <f>IFERROR(IF(EZ136="ACC"," ",IF('MAXES+CHART'!$D$16="lbs",MROUND(IF(EZ136="SQUAT",'MAXES+CHART'!$D$17*FD136, IF(EZ136="BENCH",'MAXES+CHART'!$D$18*FD136, IF(EZ136="DEADLIFT",'MAXES+CHART'!$D$19*FD136,))),5),MROUND(IF(EZ136="SQUAT",'MAXES+CHART'!$D$17*FD136, IF(EZ136="BENCH",'MAXES+CHART'!$D$18*FD136, IF(EZ136="DEADLIFT",'MAXES+CHART'!$D$19*FD136,))),2.5))),"")</f>
        <v>0</v>
      </c>
      <c r="FG136" s="124"/>
      <c r="FI136" s="206"/>
      <c r="FK136" s="57" t="str">
        <f t="shared" si="745"/>
        <v/>
      </c>
      <c r="FL136" s="57" t="str">
        <f t="shared" si="746"/>
        <v/>
      </c>
      <c r="FM136" s="57" t="str">
        <f t="shared" si="747"/>
        <v/>
      </c>
      <c r="FN136" s="57" t="str">
        <f t="shared" si="748"/>
        <v/>
      </c>
      <c r="FO136" s="57" t="str">
        <f t="shared" si="749"/>
        <v/>
      </c>
      <c r="FP136" s="57" t="str">
        <f t="shared" si="750"/>
        <v/>
      </c>
      <c r="FQ136" s="39" t="str">
        <f>IF(ISBLANK($C136),"",$C136)</f>
        <v>lats 4</v>
      </c>
      <c r="FR136" s="54" t="str">
        <f t="shared" si="471"/>
        <v>BENCH</v>
      </c>
      <c r="FS136" s="89" t="str">
        <f t="shared" si="472"/>
        <v>Close Grip Bench Press</v>
      </c>
      <c r="FT136" s="85" t="str">
        <f t="shared" si="473"/>
        <v>3-5RM</v>
      </c>
      <c r="FU136" s="76" t="str">
        <f t="shared" si="474"/>
        <v/>
      </c>
      <c r="FV136" s="77" t="str">
        <f t="shared" si="475"/>
        <v/>
      </c>
      <c r="FW136" s="76" t="str">
        <f>IFERROR(IF(FR136="ACC"," ",IF('MAXES+CHART'!$D$16="lbs",MROUND(IF(FR136="SQUAT",'MAXES+CHART'!$D$17*FV136, IF(FR136="BENCH",'MAXES+CHART'!$D$18*FV136, IF(FR136="DEADLIFT",'MAXES+CHART'!$D$19*FV136,))),5),MROUND(IF(FR136="SQUAT",'MAXES+CHART'!$D$17*FV136, IF(FR136="BENCH",'MAXES+CHART'!$D$18*FV136, IF(FR136="DEADLIFT",'MAXES+CHART'!$D$19*FV136,))),2.5))),"")</f>
        <v/>
      </c>
      <c r="FY136" s="95"/>
      <c r="GA136" s="200"/>
      <c r="GC136" s="57" t="str">
        <f t="shared" si="751"/>
        <v/>
      </c>
      <c r="GD136" s="57" t="str">
        <f t="shared" si="752"/>
        <v/>
      </c>
      <c r="GE136" s="57" t="str">
        <f t="shared" si="753"/>
        <v/>
      </c>
      <c r="GF136" s="57" t="str">
        <f t="shared" si="754"/>
        <v/>
      </c>
      <c r="GG136" s="57" t="str">
        <f t="shared" si="755"/>
        <v/>
      </c>
      <c r="GH136" s="57" t="str">
        <f t="shared" si="756"/>
        <v/>
      </c>
      <c r="GJ136" s="39" t="str">
        <f>IF(ISBLANK($C136),"",$C136)</f>
        <v>lats 4</v>
      </c>
      <c r="GK136" s="54" t="str">
        <f t="shared" si="476"/>
        <v>BENCH</v>
      </c>
      <c r="GL136" s="89" t="str">
        <f t="shared" si="477"/>
        <v>Close Grip Bench Press</v>
      </c>
      <c r="GM136" s="85" t="str">
        <f t="shared" si="478"/>
        <v>3-5RM</v>
      </c>
      <c r="GN136" s="76" t="str">
        <f t="shared" si="479"/>
        <v/>
      </c>
      <c r="GO136" s="77" t="str">
        <f t="shared" si="480"/>
        <v/>
      </c>
      <c r="GP136" s="76" t="str">
        <f>IFERROR(IF(GK136="ACC"," ",IF('MAXES+CHART'!$D$16="lbs",MROUND(IF(GK136="SQUAT",'MAXES+CHART'!$D$17*GO136, IF(GK136="BENCH",'MAXES+CHART'!$D$18*GO136, IF(GK136="DEADLIFT",'MAXES+CHART'!$D$19*GO136,))),5),MROUND(IF(GK136="SQUAT",'MAXES+CHART'!$D$17*GO136, IF(GK136="BENCH",'MAXES+CHART'!$D$18*GO136, IF(GK136="DEADLIFT",'MAXES+CHART'!$D$19*GO136,))),2.5))),"")</f>
        <v/>
      </c>
      <c r="GR136" s="95"/>
      <c r="GT136" s="200"/>
      <c r="GV136" s="57" t="str">
        <f t="shared" si="757"/>
        <v/>
      </c>
      <c r="GW136" s="57" t="str">
        <f t="shared" si="758"/>
        <v/>
      </c>
      <c r="GX136" s="57" t="str">
        <f t="shared" si="759"/>
        <v/>
      </c>
      <c r="GY136" s="57" t="str">
        <f t="shared" si="760"/>
        <v/>
      </c>
      <c r="GZ136" s="57" t="str">
        <f t="shared" si="761"/>
        <v/>
      </c>
      <c r="HA136" s="57" t="str">
        <f t="shared" si="762"/>
        <v/>
      </c>
      <c r="HC136" s="39" t="str">
        <f>IF(ISBLANK($C136),"",$C136)</f>
        <v>lats 4</v>
      </c>
      <c r="HD136" s="54" t="str">
        <f t="shared" si="481"/>
        <v>BENCH</v>
      </c>
      <c r="HE136" s="89" t="str">
        <f t="shared" si="482"/>
        <v>Close Grip Bench Press</v>
      </c>
      <c r="HF136" s="85" t="str">
        <f t="shared" si="483"/>
        <v>3-5RM</v>
      </c>
      <c r="HG136" s="76" t="str">
        <f t="shared" si="484"/>
        <v/>
      </c>
      <c r="HH136" s="77" t="str">
        <f t="shared" si="485"/>
        <v/>
      </c>
      <c r="HI136" s="76" t="str">
        <f>IFERROR(IF(HD136="ACC"," ",IF('MAXES+CHART'!$D$16="lbs",MROUND(IF(HD136="SQUAT",'MAXES+CHART'!$D$17*HH136, IF(HD136="BENCH",'MAXES+CHART'!$D$18*HH136, IF(HD136="DEADLIFT",'MAXES+CHART'!$D$19*HH136,))),5),MROUND(IF(HD136="SQUAT",'MAXES+CHART'!$D$17*HH136, IF(HD136="BENCH",'MAXES+CHART'!$D$18*HH136, IF(HD136="DEADLIFT",'MAXES+CHART'!$D$19*HH136,))),2.5))),"")</f>
        <v/>
      </c>
      <c r="HK136" s="95"/>
      <c r="HM136" s="200"/>
      <c r="HO136" s="57" t="str">
        <f t="shared" si="763"/>
        <v/>
      </c>
      <c r="HP136" s="57" t="str">
        <f t="shared" si="764"/>
        <v/>
      </c>
      <c r="HQ136" s="57" t="str">
        <f t="shared" si="765"/>
        <v/>
      </c>
      <c r="HR136" s="57" t="str">
        <f t="shared" si="766"/>
        <v/>
      </c>
      <c r="HS136" s="57" t="str">
        <f t="shared" si="767"/>
        <v/>
      </c>
      <c r="HT136" s="57" t="str">
        <f t="shared" si="768"/>
        <v/>
      </c>
    </row>
    <row r="137" spans="3:228" hidden="1" outlineLevel="2">
      <c r="C137" s="39"/>
      <c r="D137" s="58" t="str">
        <f>$D$136</f>
        <v>ACC</v>
      </c>
      <c r="E137" s="90" t="str">
        <f>$E136</f>
        <v>Bent Row</v>
      </c>
      <c r="F137" s="86"/>
      <c r="G137" s="78"/>
      <c r="H137" s="79"/>
      <c r="I137" s="78" t="str">
        <f>IF(D137="ACC"," ",IF('MAXES+CHART'!$D$16="lbs",MROUND(IF(D137="SQUAT",'MAXES+CHART'!$D$17*H137, IF(D137="BENCH",'MAXES+CHART'!$D$18*H137, IF(D137="DEADLIFT",'MAXES+CHART'!$D$19*H137,))),5),MROUND(IF(D137="SQUAT",'MAXES+CHART'!$D$17*H137, IF(D137="BENCH",'MAXES+CHART'!$D$18*H137, IF(D137="DEADLIFT",'MAXES+CHART'!$D$19*H137,))),2.5)))</f>
        <v xml:space="preserve"> </v>
      </c>
      <c r="K137" s="95"/>
      <c r="M137" s="201"/>
      <c r="O137" s="57" t="str">
        <f t="shared" si="703"/>
        <v/>
      </c>
      <c r="P137" s="57" t="str">
        <f t="shared" si="704"/>
        <v/>
      </c>
      <c r="Q137" s="57" t="str">
        <f t="shared" si="705"/>
        <v/>
      </c>
      <c r="R137" s="57" t="str">
        <f t="shared" si="706"/>
        <v/>
      </c>
      <c r="S137" s="57" t="str">
        <f t="shared" si="707"/>
        <v/>
      </c>
      <c r="T137" s="57" t="str">
        <f t="shared" si="708"/>
        <v/>
      </c>
      <c r="U137" s="39"/>
      <c r="V137" s="58" t="str">
        <f>V$136</f>
        <v>ACC</v>
      </c>
      <c r="W137" s="90" t="str">
        <f t="shared" ref="W137:W141" si="840">$W$136</f>
        <v>Bent Row</v>
      </c>
      <c r="X137" s="86" t="str">
        <f t="shared" si="770"/>
        <v/>
      </c>
      <c r="Y137" s="78" t="str">
        <f t="shared" si="771"/>
        <v/>
      </c>
      <c r="Z137" s="79" t="str">
        <f t="shared" si="772"/>
        <v/>
      </c>
      <c r="AA137" s="78" t="str">
        <f>IFERROR(IF(V137="ACC"," ",IF('MAXES+CHART'!$D$16="lbs",MROUND(IF(V137="SQUAT",'MAXES+CHART'!$D$17*Z137, IF(V137="BENCH",'MAXES+CHART'!$D$18*Z137, IF(V137="DEADLIFT",'MAXES+CHART'!$D$19*Z137,))),5),MROUND(IF(V137="SQUAT",'MAXES+CHART'!$D$17*Z137, IF(V137="BENCH",'MAXES+CHART'!$D$18*Z137, IF(V137="DEADLIFT",'MAXES+CHART'!$D$19*Z137,))),2.5))),"")</f>
        <v xml:space="preserve"> </v>
      </c>
      <c r="AC137" s="95"/>
      <c r="AE137" s="201"/>
      <c r="AG137" s="57" t="str">
        <f t="shared" si="492"/>
        <v/>
      </c>
      <c r="AH137" s="57" t="str">
        <f t="shared" si="493"/>
        <v/>
      </c>
      <c r="AI137" s="57" t="str">
        <f t="shared" si="494"/>
        <v/>
      </c>
      <c r="AJ137" s="57" t="str">
        <f t="shared" si="495"/>
        <v/>
      </c>
      <c r="AK137" s="57" t="str">
        <f t="shared" si="496"/>
        <v/>
      </c>
      <c r="AL137" s="57" t="str">
        <f t="shared" si="497"/>
        <v/>
      </c>
      <c r="AN137" s="39"/>
      <c r="AO137" s="58" t="str">
        <f t="shared" ref="AO137:AO141" si="841">$AO$136</f>
        <v>ACC</v>
      </c>
      <c r="AP137" s="90" t="str">
        <f t="shared" ref="AP137:AP141" si="842">$AP$136</f>
        <v>Bent Row</v>
      </c>
      <c r="AQ137" s="86" t="str">
        <f t="shared" si="775"/>
        <v/>
      </c>
      <c r="AR137" s="78" t="str">
        <f t="shared" si="776"/>
        <v/>
      </c>
      <c r="AS137" s="79" t="str">
        <f t="shared" si="777"/>
        <v/>
      </c>
      <c r="AT137" s="78" t="str">
        <f>IFERROR(IF(AO137="ACC"," ",IF('MAXES+CHART'!$D$16="lbs",MROUND(IF(AO137="SQUAT",'MAXES+CHART'!$D$17*AS137, IF(AO137="BENCH",'MAXES+CHART'!$D$18*AS137, IF(AO137="DEADLIFT",'MAXES+CHART'!$D$19*AS137,))),5),MROUND(IF(AO137="SQUAT",'MAXES+CHART'!$D$17*AS137, IF(AO137="BENCH",'MAXES+CHART'!$D$18*AS137, IF(AO137="DEADLIFT",'MAXES+CHART'!$D$19*AS137,))),2.5))),"")</f>
        <v xml:space="preserve"> </v>
      </c>
      <c r="AV137" s="95"/>
      <c r="AX137" s="201"/>
      <c r="AZ137" s="57" t="str">
        <f t="shared" si="709"/>
        <v/>
      </c>
      <c r="BA137" s="57" t="str">
        <f t="shared" si="710"/>
        <v/>
      </c>
      <c r="BB137" s="57" t="str">
        <f t="shared" si="711"/>
        <v/>
      </c>
      <c r="BC137" s="57" t="str">
        <f t="shared" si="712"/>
        <v/>
      </c>
      <c r="BD137" s="57" t="str">
        <f t="shared" si="713"/>
        <v/>
      </c>
      <c r="BE137" s="57" t="str">
        <f t="shared" si="714"/>
        <v/>
      </c>
      <c r="BG137" s="39"/>
      <c r="BH137" s="58" t="str">
        <f t="shared" ref="BH137:BH141" si="843">$BH$136</f>
        <v>ACC</v>
      </c>
      <c r="BI137" s="90" t="str">
        <f t="shared" ref="BI137:BI141" si="844">$BI$136</f>
        <v>Bent Row</v>
      </c>
      <c r="BJ137" s="86" t="str">
        <f t="shared" si="780"/>
        <v/>
      </c>
      <c r="BK137" s="78" t="str">
        <f t="shared" si="781"/>
        <v/>
      </c>
      <c r="BL137" s="79" t="str">
        <f t="shared" si="782"/>
        <v/>
      </c>
      <c r="BM137" s="78" t="str">
        <f>IFERROR(IF(BH137="ACC"," ",IF('MAXES+CHART'!$D$16="lbs",MROUND(IF(BH137="SQUAT",'MAXES+CHART'!$D$17*BL137, IF(BH137="BENCH",'MAXES+CHART'!$D$18*BL137, IF(BH137="DEADLIFT",'MAXES+CHART'!$D$19*BL137,))),5),MROUND(IF(BH137="SQUAT",'MAXES+CHART'!$D$17*BL137, IF(BH137="BENCH",'MAXES+CHART'!$D$18*BL137, IF(BH137="DEADLIFT",'MAXES+CHART'!$D$19*BL137,))),2.5))),"")</f>
        <v xml:space="preserve"> </v>
      </c>
      <c r="BO137" s="95"/>
      <c r="BQ137" s="201"/>
      <c r="BS137" s="57" t="str">
        <f t="shared" si="715"/>
        <v/>
      </c>
      <c r="BT137" s="57" t="str">
        <f t="shared" si="716"/>
        <v/>
      </c>
      <c r="BU137" s="57" t="str">
        <f t="shared" si="717"/>
        <v/>
      </c>
      <c r="BV137" s="57" t="str">
        <f t="shared" si="718"/>
        <v/>
      </c>
      <c r="BW137" s="57" t="str">
        <f t="shared" si="719"/>
        <v/>
      </c>
      <c r="BX137" s="57" t="str">
        <f t="shared" si="720"/>
        <v/>
      </c>
      <c r="CA137" s="39"/>
      <c r="CB137" s="58" t="str">
        <f t="shared" ref="CB137:CB141" si="845">$CB$136</f>
        <v>ACC</v>
      </c>
      <c r="CC137" s="90" t="str">
        <f t="shared" ref="CC137:CC141" si="846">$CC$136</f>
        <v>Bent Row</v>
      </c>
      <c r="CD137" s="86" t="str">
        <f t="shared" si="785"/>
        <v/>
      </c>
      <c r="CE137" s="78" t="str">
        <f t="shared" si="786"/>
        <v/>
      </c>
      <c r="CF137" s="79" t="str">
        <f t="shared" si="787"/>
        <v/>
      </c>
      <c r="CG137" s="78" t="str">
        <f>IFERROR(IF(CB137="ACC"," ",IF('MAXES+CHART'!$D$16="lbs",MROUND(IF(CB137="SQUAT",'MAXES+CHART'!$D$17*CF137, IF(CB137="BENCH",'MAXES+CHART'!$D$18*CF137, IF(CB137="DEADLIFT",'MAXES+CHART'!$D$19*CF137,))),5),MROUND(IF(CB137="SQUAT",'MAXES+CHART'!$D$17*CF137, IF(CB137="BENCH",'MAXES+CHART'!$D$18*CF137, IF(CB137="DEADLIFT",'MAXES+CHART'!$D$19*CF137,))),2.5))),"")</f>
        <v xml:space="preserve"> </v>
      </c>
      <c r="CI137" s="95"/>
      <c r="CK137" s="201"/>
      <c r="CM137" s="57" t="str">
        <f t="shared" si="721"/>
        <v/>
      </c>
      <c r="CN137" s="57" t="str">
        <f t="shared" si="722"/>
        <v/>
      </c>
      <c r="CO137" s="57" t="str">
        <f t="shared" si="723"/>
        <v/>
      </c>
      <c r="CP137" s="57" t="str">
        <f t="shared" si="724"/>
        <v/>
      </c>
      <c r="CQ137" s="57" t="str">
        <f t="shared" si="725"/>
        <v/>
      </c>
      <c r="CR137" s="57" t="str">
        <f t="shared" si="726"/>
        <v/>
      </c>
      <c r="CS137" s="39"/>
      <c r="CT137" s="58" t="str">
        <f t="shared" ref="CT137:CT141" si="847">$CT$136</f>
        <v>ACC</v>
      </c>
      <c r="CU137" s="90" t="str">
        <f t="shared" ref="CU137:CU141" si="848">$CU$136</f>
        <v>Bent Row</v>
      </c>
      <c r="CV137" s="86" t="str">
        <f t="shared" si="458"/>
        <v/>
      </c>
      <c r="CW137" s="78" t="str">
        <f t="shared" si="459"/>
        <v/>
      </c>
      <c r="CX137" s="79" t="str">
        <f t="shared" si="460"/>
        <v/>
      </c>
      <c r="CY137" s="78" t="str">
        <f>IFERROR(IF(CT137="ACC"," ",IF('MAXES+CHART'!$D$16="lbs",MROUND(IF(CT137="SQUAT",'MAXES+CHART'!$D$17*CX137, IF(CT137="BENCH",'MAXES+CHART'!$D$18*CX137, IF(CT137="DEADLIFT",'MAXES+CHART'!$D$19*CX137,))),5),MROUND(IF(CT137="SQUAT",'MAXES+CHART'!$D$17*CX137, IF(CT137="BENCH",'MAXES+CHART'!$D$18*CX137, IF(CT137="DEADLIFT",'MAXES+CHART'!$D$19*CX137,))),2.5))),"")</f>
        <v xml:space="preserve"> </v>
      </c>
      <c r="DA137" s="95"/>
      <c r="DC137" s="201"/>
      <c r="DE137" s="57" t="str">
        <f t="shared" si="727"/>
        <v/>
      </c>
      <c r="DF137" s="57" t="str">
        <f t="shared" si="728"/>
        <v/>
      </c>
      <c r="DG137" s="57" t="str">
        <f t="shared" si="729"/>
        <v/>
      </c>
      <c r="DH137" s="57" t="str">
        <f t="shared" si="730"/>
        <v/>
      </c>
      <c r="DI137" s="57" t="str">
        <f t="shared" si="731"/>
        <v/>
      </c>
      <c r="DJ137" s="57" t="str">
        <f t="shared" si="732"/>
        <v/>
      </c>
      <c r="DL137" s="39"/>
      <c r="DM137" s="58" t="str">
        <f t="shared" ref="DM137:DM141" si="849">$DM$136</f>
        <v>ACC</v>
      </c>
      <c r="DN137" s="90" t="str">
        <f t="shared" ref="DN137:DN141" si="850">$DN$136</f>
        <v>Bent Row</v>
      </c>
      <c r="DO137" s="86" t="str">
        <f t="shared" si="463"/>
        <v/>
      </c>
      <c r="DP137" s="78" t="str">
        <f t="shared" si="464"/>
        <v/>
      </c>
      <c r="DQ137" s="79" t="str">
        <f t="shared" si="465"/>
        <v/>
      </c>
      <c r="DR137" s="78" t="str">
        <f>IFERROR(IF(DM137="ACC"," ",IF('MAXES+CHART'!$D$16="lbs",MROUND(IF(DM137="SQUAT",'MAXES+CHART'!$D$17*DQ137, IF(DM137="BENCH",'MAXES+CHART'!$D$18*DQ137, IF(DM137="DEADLIFT",'MAXES+CHART'!$D$19*DQ137,))),5),MROUND(IF(DM137="SQUAT",'MAXES+CHART'!$D$17*DQ137, IF(DM137="BENCH",'MAXES+CHART'!$D$18*DQ137, IF(DM137="DEADLIFT",'MAXES+CHART'!$D$19*DQ137,))),2.5))),"")</f>
        <v xml:space="preserve"> </v>
      </c>
      <c r="DT137" s="95"/>
      <c r="DV137" s="201"/>
      <c r="DX137" s="57" t="str">
        <f t="shared" si="733"/>
        <v/>
      </c>
      <c r="DY137" s="57" t="str">
        <f t="shared" si="734"/>
        <v/>
      </c>
      <c r="DZ137" s="57" t="str">
        <f t="shared" si="735"/>
        <v/>
      </c>
      <c r="EA137" s="57" t="str">
        <f t="shared" si="736"/>
        <v/>
      </c>
      <c r="EB137" s="57" t="str">
        <f t="shared" si="737"/>
        <v/>
      </c>
      <c r="EC137" s="57" t="str">
        <f t="shared" si="738"/>
        <v/>
      </c>
      <c r="EE137" s="39"/>
      <c r="EF137" s="58" t="str">
        <f t="shared" ref="EF137:EF141" si="851">$EF$136</f>
        <v>ACC</v>
      </c>
      <c r="EG137" s="90">
        <f t="shared" ref="EG137:EG141" si="852">$EG$136</f>
        <v>0</v>
      </c>
      <c r="EH137" s="86" t="str">
        <f t="shared" si="468"/>
        <v/>
      </c>
      <c r="EI137" s="78" t="str">
        <f t="shared" si="469"/>
        <v/>
      </c>
      <c r="EJ137" s="79" t="str">
        <f t="shared" si="470"/>
        <v/>
      </c>
      <c r="EK137" s="78" t="str">
        <f>IFERROR(IF(EF137="ACC"," ",IF('MAXES+CHART'!$D$16="lbs",MROUND(IF(EF137="SQUAT",'MAXES+CHART'!$D$17*EJ137, IF(EF137="BENCH",'MAXES+CHART'!$D$18*EJ137, IF(EF137="DEADLIFT",'MAXES+CHART'!$D$19*EJ137,))),5),MROUND(IF(EF137="SQUAT",'MAXES+CHART'!$D$17*EJ137, IF(EF137="BENCH",'MAXES+CHART'!$D$18*EJ137, IF(EF137="DEADLIFT",'MAXES+CHART'!$D$19*EJ137,))),2.5))),"")</f>
        <v xml:space="preserve"> </v>
      </c>
      <c r="EM137" s="95"/>
      <c r="EO137" s="201"/>
      <c r="EQ137" s="57" t="str">
        <f t="shared" si="739"/>
        <v/>
      </c>
      <c r="ER137" s="57" t="str">
        <f t="shared" si="740"/>
        <v/>
      </c>
      <c r="ES137" s="57" t="str">
        <f t="shared" si="741"/>
        <v/>
      </c>
      <c r="ET137" s="57" t="str">
        <f t="shared" si="742"/>
        <v/>
      </c>
      <c r="EU137" s="57" t="str">
        <f t="shared" si="743"/>
        <v/>
      </c>
      <c r="EV137" s="57" t="str">
        <f t="shared" si="744"/>
        <v/>
      </c>
      <c r="EY137" s="39"/>
      <c r="EZ137" s="58" t="str">
        <f t="shared" ref="EZ137:EZ141" si="853">$EZ$136</f>
        <v>BENCH</v>
      </c>
      <c r="FA137" s="90" t="str">
        <f t="shared" ref="FA137:FA141" si="854">$FA$136</f>
        <v>Close Grip Bench Press</v>
      </c>
      <c r="FB137" s="86" t="str">
        <f t="shared" si="796"/>
        <v/>
      </c>
      <c r="FC137" s="78" t="str">
        <f t="shared" si="797"/>
        <v/>
      </c>
      <c r="FD137" s="79" t="str">
        <f t="shared" si="798"/>
        <v/>
      </c>
      <c r="FE137" s="78" t="str">
        <f>IFERROR(IF(EZ137="ACC"," ",IF('MAXES+CHART'!$D$16="lbs",MROUND(IF(EZ137="SQUAT",'MAXES+CHART'!$D$17*FD137, IF(EZ137="BENCH",'MAXES+CHART'!$D$18*FD137, IF(EZ137="DEADLIFT",'MAXES+CHART'!$D$19*FD137,))),5),MROUND(IF(EZ137="SQUAT",'MAXES+CHART'!$D$17*FD137, IF(EZ137="BENCH",'MAXES+CHART'!$D$18*FD137, IF(EZ137="DEADLIFT",'MAXES+CHART'!$D$19*FD137,))),2.5))),"")</f>
        <v/>
      </c>
      <c r="FG137" s="124"/>
      <c r="FI137" s="207"/>
      <c r="FK137" s="57" t="str">
        <f t="shared" si="745"/>
        <v/>
      </c>
      <c r="FL137" s="57" t="str">
        <f t="shared" si="746"/>
        <v/>
      </c>
      <c r="FM137" s="57" t="str">
        <f t="shared" si="747"/>
        <v/>
      </c>
      <c r="FN137" s="57" t="str">
        <f t="shared" si="748"/>
        <v/>
      </c>
      <c r="FO137" s="57" t="str">
        <f t="shared" si="749"/>
        <v/>
      </c>
      <c r="FP137" s="57" t="str">
        <f t="shared" si="750"/>
        <v/>
      </c>
      <c r="FQ137" s="39"/>
      <c r="FR137" s="58" t="str">
        <f t="shared" ref="FR137:FR141" si="855">$FR$136</f>
        <v>BENCH</v>
      </c>
      <c r="FS137" s="89" t="str">
        <f t="shared" ref="FS137:FS141" si="856">$FS$136</f>
        <v>Close Grip Bench Press</v>
      </c>
      <c r="FT137" s="86" t="str">
        <f t="shared" si="473"/>
        <v/>
      </c>
      <c r="FU137" s="78" t="str">
        <f t="shared" si="474"/>
        <v/>
      </c>
      <c r="FV137" s="79" t="str">
        <f t="shared" si="475"/>
        <v/>
      </c>
      <c r="FW137" s="78" t="str">
        <f>IFERROR(IF(FR137="ACC"," ",IF('MAXES+CHART'!$D$16="lbs",MROUND(IF(FR137="SQUAT",'MAXES+CHART'!$D$17*FV137, IF(FR137="BENCH",'MAXES+CHART'!$D$18*FV137, IF(FR137="DEADLIFT",'MAXES+CHART'!$D$19*FV137,))),5),MROUND(IF(FR137="SQUAT",'MAXES+CHART'!$D$17*FV137, IF(FR137="BENCH",'MAXES+CHART'!$D$18*FV137, IF(FR137="DEADLIFT",'MAXES+CHART'!$D$19*FV137,))),2.5))),"")</f>
        <v/>
      </c>
      <c r="FY137" s="95"/>
      <c r="GA137" s="201"/>
      <c r="GC137" s="57" t="str">
        <f t="shared" si="751"/>
        <v/>
      </c>
      <c r="GD137" s="57" t="str">
        <f t="shared" si="752"/>
        <v/>
      </c>
      <c r="GE137" s="57" t="str">
        <f t="shared" si="753"/>
        <v/>
      </c>
      <c r="GF137" s="57" t="str">
        <f t="shared" si="754"/>
        <v/>
      </c>
      <c r="GG137" s="57" t="str">
        <f t="shared" si="755"/>
        <v/>
      </c>
      <c r="GH137" s="57" t="str">
        <f t="shared" si="756"/>
        <v/>
      </c>
      <c r="GJ137" s="39"/>
      <c r="GK137" s="58" t="str">
        <f t="shared" ref="GK137:GK141" si="857">$GK$136</f>
        <v>BENCH</v>
      </c>
      <c r="GL137" s="90" t="str">
        <f t="shared" ref="GL137:GL141" si="858">$GL$136</f>
        <v>Close Grip Bench Press</v>
      </c>
      <c r="GM137" s="86" t="str">
        <f t="shared" si="478"/>
        <v/>
      </c>
      <c r="GN137" s="78" t="str">
        <f t="shared" si="479"/>
        <v/>
      </c>
      <c r="GO137" s="79" t="str">
        <f t="shared" si="480"/>
        <v/>
      </c>
      <c r="GP137" s="78" t="str">
        <f>IFERROR(IF(GK137="ACC"," ",IF('MAXES+CHART'!$D$16="lbs",MROUND(IF(GK137="SQUAT",'MAXES+CHART'!$D$17*GO137, IF(GK137="BENCH",'MAXES+CHART'!$D$18*GO137, IF(GK137="DEADLIFT",'MAXES+CHART'!$D$19*GO137,))),5),MROUND(IF(GK137="SQUAT",'MAXES+CHART'!$D$17*GO137, IF(GK137="BENCH",'MAXES+CHART'!$D$18*GO137, IF(GK137="DEADLIFT",'MAXES+CHART'!$D$19*GO137,))),2.5))),"")</f>
        <v/>
      </c>
      <c r="GR137" s="95"/>
      <c r="GT137" s="201"/>
      <c r="GV137" s="57" t="str">
        <f t="shared" si="757"/>
        <v/>
      </c>
      <c r="GW137" s="57" t="str">
        <f t="shared" si="758"/>
        <v/>
      </c>
      <c r="GX137" s="57" t="str">
        <f t="shared" si="759"/>
        <v/>
      </c>
      <c r="GY137" s="57" t="str">
        <f t="shared" si="760"/>
        <v/>
      </c>
      <c r="GZ137" s="57" t="str">
        <f t="shared" si="761"/>
        <v/>
      </c>
      <c r="HA137" s="57" t="str">
        <f t="shared" si="762"/>
        <v/>
      </c>
      <c r="HC137" s="39"/>
      <c r="HD137" s="58" t="str">
        <f t="shared" ref="HD137:HD141" si="859">$HD$136</f>
        <v>BENCH</v>
      </c>
      <c r="HE137" s="90" t="str">
        <f t="shared" ref="HE137:HE141" si="860">$HE$136</f>
        <v>Close Grip Bench Press</v>
      </c>
      <c r="HF137" s="86" t="str">
        <f t="shared" si="483"/>
        <v/>
      </c>
      <c r="HG137" s="78" t="str">
        <f t="shared" si="484"/>
        <v/>
      </c>
      <c r="HH137" s="79" t="str">
        <f t="shared" si="485"/>
        <v/>
      </c>
      <c r="HI137" s="78" t="str">
        <f>IFERROR(IF(HD137="ACC"," ",IF('MAXES+CHART'!$D$16="lbs",MROUND(IF(HD137="SQUAT",'MAXES+CHART'!$D$17*HH137, IF(HD137="BENCH",'MAXES+CHART'!$D$18*HH137, IF(HD137="DEADLIFT",'MAXES+CHART'!$D$19*HH137,))),5),MROUND(IF(HD137="SQUAT",'MAXES+CHART'!$D$17*HH137, IF(HD137="BENCH",'MAXES+CHART'!$D$18*HH137, IF(HD137="DEADLIFT",'MAXES+CHART'!$D$19*HH137,))),2.5))),"")</f>
        <v/>
      </c>
      <c r="HK137" s="95"/>
      <c r="HM137" s="201"/>
      <c r="HO137" s="57" t="str">
        <f t="shared" si="763"/>
        <v/>
      </c>
      <c r="HP137" s="57" t="str">
        <f t="shared" si="764"/>
        <v/>
      </c>
      <c r="HQ137" s="57" t="str">
        <f t="shared" si="765"/>
        <v/>
      </c>
      <c r="HR137" s="57" t="str">
        <f t="shared" si="766"/>
        <v/>
      </c>
      <c r="HS137" s="57" t="str">
        <f t="shared" si="767"/>
        <v/>
      </c>
      <c r="HT137" s="57" t="str">
        <f t="shared" si="768"/>
        <v/>
      </c>
    </row>
    <row r="138" spans="3:228" hidden="1" outlineLevel="2">
      <c r="C138" s="39"/>
      <c r="D138" s="58" t="str">
        <f t="shared" ref="D138:D141" si="861">$D$136</f>
        <v>ACC</v>
      </c>
      <c r="E138" s="91" t="str">
        <f t="shared" ref="E138:E141" si="862">$E137</f>
        <v>Bent Row</v>
      </c>
      <c r="F138" s="85"/>
      <c r="G138" s="76"/>
      <c r="H138" s="77"/>
      <c r="I138" s="76" t="str">
        <f>IF(D138="ACC"," ",IF('MAXES+CHART'!$D$16="lbs",MROUND(IF(D138="SQUAT",'MAXES+CHART'!$D$17*H138, IF(D138="BENCH",'MAXES+CHART'!$D$18*H138, IF(D138="DEADLIFT",'MAXES+CHART'!$D$19*H138,))),5),MROUND(IF(D138="SQUAT",'MAXES+CHART'!$D$17*H138, IF(D138="BENCH",'MAXES+CHART'!$D$18*H138, IF(D138="DEADLIFT",'MAXES+CHART'!$D$19*H138,))),2.5)))</f>
        <v xml:space="preserve"> </v>
      </c>
      <c r="K138" s="95"/>
      <c r="M138" s="202"/>
      <c r="O138" s="57" t="str">
        <f t="shared" si="703"/>
        <v/>
      </c>
      <c r="P138" s="57" t="str">
        <f t="shared" si="704"/>
        <v/>
      </c>
      <c r="Q138" s="57" t="str">
        <f t="shared" si="705"/>
        <v/>
      </c>
      <c r="R138" s="57" t="str">
        <f t="shared" si="706"/>
        <v/>
      </c>
      <c r="S138" s="57" t="str">
        <f t="shared" si="707"/>
        <v/>
      </c>
      <c r="T138" s="57" t="str">
        <f t="shared" si="708"/>
        <v/>
      </c>
      <c r="U138" s="39"/>
      <c r="V138" s="58" t="str">
        <f t="shared" ref="V138:V141" si="863">$V$136</f>
        <v>ACC</v>
      </c>
      <c r="W138" s="91" t="str">
        <f t="shared" si="840"/>
        <v>Bent Row</v>
      </c>
      <c r="X138" s="85" t="str">
        <f t="shared" si="770"/>
        <v/>
      </c>
      <c r="Y138" s="76" t="str">
        <f t="shared" si="771"/>
        <v/>
      </c>
      <c r="Z138" s="77" t="str">
        <f t="shared" si="772"/>
        <v/>
      </c>
      <c r="AA138" s="76" t="str">
        <f>IFERROR(IF(V138="ACC"," ",IF('MAXES+CHART'!$D$16="lbs",MROUND(IF(V138="SQUAT",'MAXES+CHART'!$D$17*Z138, IF(V138="BENCH",'MAXES+CHART'!$D$18*Z138, IF(V138="DEADLIFT",'MAXES+CHART'!$D$19*Z138,))),5),MROUND(IF(V138="SQUAT",'MAXES+CHART'!$D$17*Z138, IF(V138="BENCH",'MAXES+CHART'!$D$18*Z138, IF(V138="DEADLIFT",'MAXES+CHART'!$D$19*Z138,))),2.5))),"")</f>
        <v xml:space="preserve"> </v>
      </c>
      <c r="AC138" s="95"/>
      <c r="AE138" s="202"/>
      <c r="AG138" s="57" t="str">
        <f t="shared" si="492"/>
        <v/>
      </c>
      <c r="AH138" s="57" t="str">
        <f t="shared" si="493"/>
        <v/>
      </c>
      <c r="AI138" s="57" t="str">
        <f t="shared" si="494"/>
        <v/>
      </c>
      <c r="AJ138" s="57" t="str">
        <f t="shared" si="495"/>
        <v/>
      </c>
      <c r="AK138" s="57" t="str">
        <f t="shared" si="496"/>
        <v/>
      </c>
      <c r="AL138" s="57" t="str">
        <f t="shared" si="497"/>
        <v/>
      </c>
      <c r="AN138" s="39"/>
      <c r="AO138" s="58" t="str">
        <f t="shared" si="841"/>
        <v>ACC</v>
      </c>
      <c r="AP138" s="91" t="str">
        <f t="shared" si="842"/>
        <v>Bent Row</v>
      </c>
      <c r="AQ138" s="85" t="str">
        <f t="shared" si="775"/>
        <v/>
      </c>
      <c r="AR138" s="76" t="str">
        <f t="shared" si="776"/>
        <v/>
      </c>
      <c r="AS138" s="77" t="str">
        <f t="shared" si="777"/>
        <v/>
      </c>
      <c r="AT138" s="76" t="str">
        <f>IFERROR(IF(AO138="ACC"," ",IF('MAXES+CHART'!$D$16="lbs",MROUND(IF(AO138="SQUAT",'MAXES+CHART'!$D$17*AS138, IF(AO138="BENCH",'MAXES+CHART'!$D$18*AS138, IF(AO138="DEADLIFT",'MAXES+CHART'!$D$19*AS138,))),5),MROUND(IF(AO138="SQUAT",'MAXES+CHART'!$D$17*AS138, IF(AO138="BENCH",'MAXES+CHART'!$D$18*AS138, IF(AO138="DEADLIFT",'MAXES+CHART'!$D$19*AS138,))),2.5))),"")</f>
        <v xml:space="preserve"> </v>
      </c>
      <c r="AV138" s="95"/>
      <c r="AX138" s="202"/>
      <c r="AZ138" s="57" t="str">
        <f t="shared" si="709"/>
        <v/>
      </c>
      <c r="BA138" s="57" t="str">
        <f t="shared" si="710"/>
        <v/>
      </c>
      <c r="BB138" s="57" t="str">
        <f t="shared" si="711"/>
        <v/>
      </c>
      <c r="BC138" s="57" t="str">
        <f t="shared" si="712"/>
        <v/>
      </c>
      <c r="BD138" s="57" t="str">
        <f t="shared" si="713"/>
        <v/>
      </c>
      <c r="BE138" s="57" t="str">
        <f t="shared" si="714"/>
        <v/>
      </c>
      <c r="BG138" s="39"/>
      <c r="BH138" s="58" t="str">
        <f t="shared" si="843"/>
        <v>ACC</v>
      </c>
      <c r="BI138" s="91" t="str">
        <f t="shared" si="844"/>
        <v>Bent Row</v>
      </c>
      <c r="BJ138" s="85" t="str">
        <f t="shared" si="780"/>
        <v/>
      </c>
      <c r="BK138" s="76" t="str">
        <f t="shared" si="781"/>
        <v/>
      </c>
      <c r="BL138" s="77" t="str">
        <f t="shared" si="782"/>
        <v/>
      </c>
      <c r="BM138" s="76" t="str">
        <f>IFERROR(IF(BH138="ACC"," ",IF('MAXES+CHART'!$D$16="lbs",MROUND(IF(BH138="SQUAT",'MAXES+CHART'!$D$17*BL138, IF(BH138="BENCH",'MAXES+CHART'!$D$18*BL138, IF(BH138="DEADLIFT",'MAXES+CHART'!$D$19*BL138,))),5),MROUND(IF(BH138="SQUAT",'MAXES+CHART'!$D$17*BL138, IF(BH138="BENCH",'MAXES+CHART'!$D$18*BL138, IF(BH138="DEADLIFT",'MAXES+CHART'!$D$19*BL138,))),2.5))),"")</f>
        <v xml:space="preserve"> </v>
      </c>
      <c r="BO138" s="95"/>
      <c r="BQ138" s="202"/>
      <c r="BS138" s="57" t="str">
        <f t="shared" si="715"/>
        <v/>
      </c>
      <c r="BT138" s="57" t="str">
        <f t="shared" si="716"/>
        <v/>
      </c>
      <c r="BU138" s="57" t="str">
        <f t="shared" si="717"/>
        <v/>
      </c>
      <c r="BV138" s="57" t="str">
        <f t="shared" si="718"/>
        <v/>
      </c>
      <c r="BW138" s="57" t="str">
        <f t="shared" si="719"/>
        <v/>
      </c>
      <c r="BX138" s="57" t="str">
        <f t="shared" si="720"/>
        <v/>
      </c>
      <c r="CA138" s="39"/>
      <c r="CB138" s="58" t="str">
        <f t="shared" si="845"/>
        <v>ACC</v>
      </c>
      <c r="CC138" s="91" t="str">
        <f t="shared" si="846"/>
        <v>Bent Row</v>
      </c>
      <c r="CD138" s="85" t="str">
        <f t="shared" si="785"/>
        <v/>
      </c>
      <c r="CE138" s="76" t="str">
        <f t="shared" si="786"/>
        <v/>
      </c>
      <c r="CF138" s="77" t="str">
        <f t="shared" si="787"/>
        <v/>
      </c>
      <c r="CG138" s="76" t="str">
        <f>IFERROR(IF(CB138="ACC"," ",IF('MAXES+CHART'!$D$16="lbs",MROUND(IF(CB138="SQUAT",'MAXES+CHART'!$D$17*CF138, IF(CB138="BENCH",'MAXES+CHART'!$D$18*CF138, IF(CB138="DEADLIFT",'MAXES+CHART'!$D$19*CF138,))),5),MROUND(IF(CB138="SQUAT",'MAXES+CHART'!$D$17*CF138, IF(CB138="BENCH",'MAXES+CHART'!$D$18*CF138, IF(CB138="DEADLIFT",'MAXES+CHART'!$D$19*CF138,))),2.5))),"")</f>
        <v xml:space="preserve"> </v>
      </c>
      <c r="CI138" s="95"/>
      <c r="CK138" s="202"/>
      <c r="CM138" s="57" t="str">
        <f t="shared" si="721"/>
        <v/>
      </c>
      <c r="CN138" s="57" t="str">
        <f t="shared" si="722"/>
        <v/>
      </c>
      <c r="CO138" s="57" t="str">
        <f t="shared" si="723"/>
        <v/>
      </c>
      <c r="CP138" s="57" t="str">
        <f t="shared" si="724"/>
        <v/>
      </c>
      <c r="CQ138" s="57" t="str">
        <f t="shared" si="725"/>
        <v/>
      </c>
      <c r="CR138" s="57" t="str">
        <f t="shared" si="726"/>
        <v/>
      </c>
      <c r="CS138" s="39"/>
      <c r="CT138" s="58" t="str">
        <f t="shared" si="847"/>
        <v>ACC</v>
      </c>
      <c r="CU138" s="91" t="str">
        <f t="shared" si="848"/>
        <v>Bent Row</v>
      </c>
      <c r="CV138" s="85" t="str">
        <f t="shared" si="458"/>
        <v/>
      </c>
      <c r="CW138" s="76" t="str">
        <f t="shared" si="459"/>
        <v/>
      </c>
      <c r="CX138" s="77" t="str">
        <f t="shared" si="460"/>
        <v/>
      </c>
      <c r="CY138" s="76" t="str">
        <f>IFERROR(IF(CT138="ACC"," ",IF('MAXES+CHART'!$D$16="lbs",MROUND(IF(CT138="SQUAT",'MAXES+CHART'!$D$17*CX138, IF(CT138="BENCH",'MAXES+CHART'!$D$18*CX138, IF(CT138="DEADLIFT",'MAXES+CHART'!$D$19*CX138,))),5),MROUND(IF(CT138="SQUAT",'MAXES+CHART'!$D$17*CX138, IF(CT138="BENCH",'MAXES+CHART'!$D$18*CX138, IF(CT138="DEADLIFT",'MAXES+CHART'!$D$19*CX138,))),2.5))),"")</f>
        <v xml:space="preserve"> </v>
      </c>
      <c r="DA138" s="95"/>
      <c r="DC138" s="202"/>
      <c r="DE138" s="57" t="str">
        <f t="shared" si="727"/>
        <v/>
      </c>
      <c r="DF138" s="57" t="str">
        <f t="shared" si="728"/>
        <v/>
      </c>
      <c r="DG138" s="57" t="str">
        <f t="shared" si="729"/>
        <v/>
      </c>
      <c r="DH138" s="57" t="str">
        <f t="shared" si="730"/>
        <v/>
      </c>
      <c r="DI138" s="57" t="str">
        <f t="shared" si="731"/>
        <v/>
      </c>
      <c r="DJ138" s="57" t="str">
        <f t="shared" si="732"/>
        <v/>
      </c>
      <c r="DL138" s="39"/>
      <c r="DM138" s="58" t="str">
        <f t="shared" si="849"/>
        <v>ACC</v>
      </c>
      <c r="DN138" s="91" t="str">
        <f t="shared" si="850"/>
        <v>Bent Row</v>
      </c>
      <c r="DO138" s="85" t="str">
        <f t="shared" si="463"/>
        <v/>
      </c>
      <c r="DP138" s="76" t="str">
        <f t="shared" si="464"/>
        <v/>
      </c>
      <c r="DQ138" s="77" t="str">
        <f t="shared" si="465"/>
        <v/>
      </c>
      <c r="DR138" s="76" t="str">
        <f>IFERROR(IF(DM138="ACC"," ",IF('MAXES+CHART'!$D$16="lbs",MROUND(IF(DM138="SQUAT",'MAXES+CHART'!$D$17*DQ138, IF(DM138="BENCH",'MAXES+CHART'!$D$18*DQ138, IF(DM138="DEADLIFT",'MAXES+CHART'!$D$19*DQ138,))),5),MROUND(IF(DM138="SQUAT",'MAXES+CHART'!$D$17*DQ138, IF(DM138="BENCH",'MAXES+CHART'!$D$18*DQ138, IF(DM138="DEADLIFT",'MAXES+CHART'!$D$19*DQ138,))),2.5))),"")</f>
        <v xml:space="preserve"> </v>
      </c>
      <c r="DT138" s="95"/>
      <c r="DV138" s="202"/>
      <c r="DX138" s="57" t="str">
        <f t="shared" si="733"/>
        <v/>
      </c>
      <c r="DY138" s="57" t="str">
        <f t="shared" si="734"/>
        <v/>
      </c>
      <c r="DZ138" s="57" t="str">
        <f t="shared" si="735"/>
        <v/>
      </c>
      <c r="EA138" s="57" t="str">
        <f t="shared" si="736"/>
        <v/>
      </c>
      <c r="EB138" s="57" t="str">
        <f t="shared" si="737"/>
        <v/>
      </c>
      <c r="EC138" s="57" t="str">
        <f t="shared" si="738"/>
        <v/>
      </c>
      <c r="EE138" s="39"/>
      <c r="EF138" s="58" t="str">
        <f t="shared" si="851"/>
        <v>ACC</v>
      </c>
      <c r="EG138" s="91">
        <f t="shared" si="852"/>
        <v>0</v>
      </c>
      <c r="EH138" s="85" t="str">
        <f t="shared" si="468"/>
        <v/>
      </c>
      <c r="EI138" s="76" t="str">
        <f t="shared" si="469"/>
        <v/>
      </c>
      <c r="EJ138" s="77" t="str">
        <f t="shared" si="470"/>
        <v/>
      </c>
      <c r="EK138" s="76" t="str">
        <f>IFERROR(IF(EF138="ACC"," ",IF('MAXES+CHART'!$D$16="lbs",MROUND(IF(EF138="SQUAT",'MAXES+CHART'!$D$17*EJ138, IF(EF138="BENCH",'MAXES+CHART'!$D$18*EJ138, IF(EF138="DEADLIFT",'MAXES+CHART'!$D$19*EJ138,))),5),MROUND(IF(EF138="SQUAT",'MAXES+CHART'!$D$17*EJ138, IF(EF138="BENCH",'MAXES+CHART'!$D$18*EJ138, IF(EF138="DEADLIFT",'MAXES+CHART'!$D$19*EJ138,))),2.5))),"")</f>
        <v xml:space="preserve"> </v>
      </c>
      <c r="EM138" s="95"/>
      <c r="EO138" s="202"/>
      <c r="EQ138" s="57" t="str">
        <f t="shared" si="739"/>
        <v/>
      </c>
      <c r="ER138" s="57" t="str">
        <f t="shared" si="740"/>
        <v/>
      </c>
      <c r="ES138" s="57" t="str">
        <f t="shared" si="741"/>
        <v/>
      </c>
      <c r="ET138" s="57" t="str">
        <f t="shared" si="742"/>
        <v/>
      </c>
      <c r="EU138" s="57" t="str">
        <f t="shared" si="743"/>
        <v/>
      </c>
      <c r="EV138" s="57" t="str">
        <f t="shared" si="744"/>
        <v/>
      </c>
      <c r="EY138" s="39"/>
      <c r="EZ138" s="58" t="str">
        <f t="shared" si="853"/>
        <v>BENCH</v>
      </c>
      <c r="FA138" s="91" t="str">
        <f t="shared" si="854"/>
        <v>Close Grip Bench Press</v>
      </c>
      <c r="FB138" s="85" t="str">
        <f t="shared" si="796"/>
        <v/>
      </c>
      <c r="FC138" s="76" t="str">
        <f t="shared" si="797"/>
        <v/>
      </c>
      <c r="FD138" s="77" t="str">
        <f t="shared" si="798"/>
        <v/>
      </c>
      <c r="FE138" s="76" t="str">
        <f>IFERROR(IF(EZ138="ACC"," ",IF('MAXES+CHART'!$D$16="lbs",MROUND(IF(EZ138="SQUAT",'MAXES+CHART'!$D$17*FD138, IF(EZ138="BENCH",'MAXES+CHART'!$D$18*FD138, IF(EZ138="DEADLIFT",'MAXES+CHART'!$D$19*FD138,))),5),MROUND(IF(EZ138="SQUAT",'MAXES+CHART'!$D$17*FD138, IF(EZ138="BENCH",'MAXES+CHART'!$D$18*FD138, IF(EZ138="DEADLIFT",'MAXES+CHART'!$D$19*FD138,))),2.5))),"")</f>
        <v/>
      </c>
      <c r="FG138" s="124"/>
      <c r="FI138" s="208"/>
      <c r="FK138" s="57" t="str">
        <f t="shared" si="745"/>
        <v/>
      </c>
      <c r="FL138" s="57" t="str">
        <f t="shared" si="746"/>
        <v/>
      </c>
      <c r="FM138" s="57" t="str">
        <f t="shared" si="747"/>
        <v/>
      </c>
      <c r="FN138" s="57" t="str">
        <f t="shared" si="748"/>
        <v/>
      </c>
      <c r="FO138" s="57" t="str">
        <f t="shared" si="749"/>
        <v/>
      </c>
      <c r="FP138" s="57" t="str">
        <f t="shared" si="750"/>
        <v/>
      </c>
      <c r="FQ138" s="39"/>
      <c r="FR138" s="58" t="str">
        <f t="shared" si="855"/>
        <v>BENCH</v>
      </c>
      <c r="FS138" s="89" t="str">
        <f t="shared" si="856"/>
        <v>Close Grip Bench Press</v>
      </c>
      <c r="FT138" s="85" t="str">
        <f t="shared" si="473"/>
        <v/>
      </c>
      <c r="FU138" s="76" t="str">
        <f t="shared" si="474"/>
        <v/>
      </c>
      <c r="FV138" s="77" t="str">
        <f t="shared" si="475"/>
        <v/>
      </c>
      <c r="FW138" s="76" t="str">
        <f>IFERROR(IF(FR138="ACC"," ",IF('MAXES+CHART'!$D$16="lbs",MROUND(IF(FR138="SQUAT",'MAXES+CHART'!$D$17*FV138, IF(FR138="BENCH",'MAXES+CHART'!$D$18*FV138, IF(FR138="DEADLIFT",'MAXES+CHART'!$D$19*FV138,))),5),MROUND(IF(FR138="SQUAT",'MAXES+CHART'!$D$17*FV138, IF(FR138="BENCH",'MAXES+CHART'!$D$18*FV138, IF(FR138="DEADLIFT",'MAXES+CHART'!$D$19*FV138,))),2.5))),"")</f>
        <v/>
      </c>
      <c r="FY138" s="95"/>
      <c r="GA138" s="202"/>
      <c r="GC138" s="57" t="str">
        <f t="shared" si="751"/>
        <v/>
      </c>
      <c r="GD138" s="57" t="str">
        <f t="shared" si="752"/>
        <v/>
      </c>
      <c r="GE138" s="57" t="str">
        <f t="shared" si="753"/>
        <v/>
      </c>
      <c r="GF138" s="57" t="str">
        <f t="shared" si="754"/>
        <v/>
      </c>
      <c r="GG138" s="57" t="str">
        <f t="shared" si="755"/>
        <v/>
      </c>
      <c r="GH138" s="57" t="str">
        <f t="shared" si="756"/>
        <v/>
      </c>
      <c r="GJ138" s="39"/>
      <c r="GK138" s="58" t="str">
        <f t="shared" si="857"/>
        <v>BENCH</v>
      </c>
      <c r="GL138" s="91" t="str">
        <f t="shared" si="858"/>
        <v>Close Grip Bench Press</v>
      </c>
      <c r="GM138" s="85" t="str">
        <f t="shared" si="478"/>
        <v/>
      </c>
      <c r="GN138" s="76" t="str">
        <f t="shared" si="479"/>
        <v/>
      </c>
      <c r="GO138" s="77" t="str">
        <f t="shared" si="480"/>
        <v/>
      </c>
      <c r="GP138" s="76" t="str">
        <f>IFERROR(IF(GK138="ACC"," ",IF('MAXES+CHART'!$D$16="lbs",MROUND(IF(GK138="SQUAT",'MAXES+CHART'!$D$17*GO138, IF(GK138="BENCH",'MAXES+CHART'!$D$18*GO138, IF(GK138="DEADLIFT",'MAXES+CHART'!$D$19*GO138,))),5),MROUND(IF(GK138="SQUAT",'MAXES+CHART'!$D$17*GO138, IF(GK138="BENCH",'MAXES+CHART'!$D$18*GO138, IF(GK138="DEADLIFT",'MAXES+CHART'!$D$19*GO138,))),2.5))),"")</f>
        <v/>
      </c>
      <c r="GR138" s="95"/>
      <c r="GT138" s="202"/>
      <c r="GV138" s="57" t="str">
        <f t="shared" si="757"/>
        <v/>
      </c>
      <c r="GW138" s="57" t="str">
        <f t="shared" si="758"/>
        <v/>
      </c>
      <c r="GX138" s="57" t="str">
        <f t="shared" si="759"/>
        <v/>
      </c>
      <c r="GY138" s="57" t="str">
        <f t="shared" si="760"/>
        <v/>
      </c>
      <c r="GZ138" s="57" t="str">
        <f t="shared" si="761"/>
        <v/>
      </c>
      <c r="HA138" s="57" t="str">
        <f t="shared" si="762"/>
        <v/>
      </c>
      <c r="HC138" s="39"/>
      <c r="HD138" s="58" t="str">
        <f t="shared" si="859"/>
        <v>BENCH</v>
      </c>
      <c r="HE138" s="91" t="str">
        <f t="shared" si="860"/>
        <v>Close Grip Bench Press</v>
      </c>
      <c r="HF138" s="85" t="str">
        <f t="shared" si="483"/>
        <v/>
      </c>
      <c r="HG138" s="76" t="str">
        <f t="shared" si="484"/>
        <v/>
      </c>
      <c r="HH138" s="77" t="str">
        <f t="shared" si="485"/>
        <v/>
      </c>
      <c r="HI138" s="76" t="str">
        <f>IFERROR(IF(HD138="ACC"," ",IF('MAXES+CHART'!$D$16="lbs",MROUND(IF(HD138="SQUAT",'MAXES+CHART'!$D$17*HH138, IF(HD138="BENCH",'MAXES+CHART'!$D$18*HH138, IF(HD138="DEADLIFT",'MAXES+CHART'!$D$19*HH138,))),5),MROUND(IF(HD138="SQUAT",'MAXES+CHART'!$D$17*HH138, IF(HD138="BENCH",'MAXES+CHART'!$D$18*HH138, IF(HD138="DEADLIFT",'MAXES+CHART'!$D$19*HH138,))),2.5))),"")</f>
        <v/>
      </c>
      <c r="HK138" s="95"/>
      <c r="HM138" s="202"/>
      <c r="HO138" s="57" t="str">
        <f t="shared" si="763"/>
        <v/>
      </c>
      <c r="HP138" s="57" t="str">
        <f t="shared" si="764"/>
        <v/>
      </c>
      <c r="HQ138" s="57" t="str">
        <f t="shared" si="765"/>
        <v/>
      </c>
      <c r="HR138" s="57" t="str">
        <f t="shared" si="766"/>
        <v/>
      </c>
      <c r="HS138" s="57" t="str">
        <f t="shared" si="767"/>
        <v/>
      </c>
      <c r="HT138" s="57" t="str">
        <f t="shared" si="768"/>
        <v/>
      </c>
    </row>
    <row r="139" spans="3:228" hidden="1" outlineLevel="2">
      <c r="C139" s="39"/>
      <c r="D139" s="58" t="str">
        <f t="shared" si="861"/>
        <v>ACC</v>
      </c>
      <c r="E139" s="90" t="str">
        <f t="shared" si="862"/>
        <v>Bent Row</v>
      </c>
      <c r="F139" s="86"/>
      <c r="G139" s="78"/>
      <c r="H139" s="79"/>
      <c r="I139" s="78" t="str">
        <f>IF(D139="ACC"," ",IF('MAXES+CHART'!$D$16="lbs",MROUND(IF(D139="SQUAT",'MAXES+CHART'!$D$17*H139, IF(D139="BENCH",'MAXES+CHART'!$D$18*H139, IF(D139="DEADLIFT",'MAXES+CHART'!$D$19*H139,))),5),MROUND(IF(D139="SQUAT",'MAXES+CHART'!$D$17*H139, IF(D139="BENCH",'MAXES+CHART'!$D$18*H139, IF(D139="DEADLIFT",'MAXES+CHART'!$D$19*H139,))),2.5)))</f>
        <v xml:space="preserve"> </v>
      </c>
      <c r="K139" s="95"/>
      <c r="M139" s="117"/>
      <c r="O139" s="57" t="str">
        <f t="shared" si="703"/>
        <v/>
      </c>
      <c r="P139" s="57" t="str">
        <f t="shared" si="704"/>
        <v/>
      </c>
      <c r="Q139" s="57" t="str">
        <f t="shared" si="705"/>
        <v/>
      </c>
      <c r="R139" s="57" t="str">
        <f t="shared" si="706"/>
        <v/>
      </c>
      <c r="S139" s="57" t="str">
        <f t="shared" si="707"/>
        <v/>
      </c>
      <c r="T139" s="57" t="str">
        <f t="shared" si="708"/>
        <v/>
      </c>
      <c r="U139" s="39"/>
      <c r="V139" s="58" t="str">
        <f t="shared" si="863"/>
        <v>ACC</v>
      </c>
      <c r="W139" s="90" t="str">
        <f t="shared" si="840"/>
        <v>Bent Row</v>
      </c>
      <c r="X139" s="86" t="str">
        <f t="shared" si="770"/>
        <v/>
      </c>
      <c r="Y139" s="78" t="str">
        <f t="shared" si="771"/>
        <v/>
      </c>
      <c r="Z139" s="79" t="str">
        <f t="shared" si="772"/>
        <v/>
      </c>
      <c r="AA139" s="78" t="str">
        <f>IFERROR(IF(V139="ACC"," ",IF('MAXES+CHART'!$D$16="lbs",MROUND(IF(V139="SQUAT",'MAXES+CHART'!$D$17*Z139, IF(V139="BENCH",'MAXES+CHART'!$D$18*Z139, IF(V139="DEADLIFT",'MAXES+CHART'!$D$19*Z139,))),5),MROUND(IF(V139="SQUAT",'MAXES+CHART'!$D$17*Z139, IF(V139="BENCH",'MAXES+CHART'!$D$18*Z139, IF(V139="DEADLIFT",'MAXES+CHART'!$D$19*Z139,))),2.5))),"")</f>
        <v xml:space="preserve"> </v>
      </c>
      <c r="AC139" s="95"/>
      <c r="AE139" s="117"/>
      <c r="AG139" s="57" t="str">
        <f t="shared" si="492"/>
        <v/>
      </c>
      <c r="AH139" s="57" t="str">
        <f t="shared" si="493"/>
        <v/>
      </c>
      <c r="AI139" s="57" t="str">
        <f t="shared" si="494"/>
        <v/>
      </c>
      <c r="AJ139" s="57" t="str">
        <f t="shared" si="495"/>
        <v/>
      </c>
      <c r="AK139" s="57" t="str">
        <f t="shared" si="496"/>
        <v/>
      </c>
      <c r="AL139" s="57" t="str">
        <f t="shared" si="497"/>
        <v/>
      </c>
      <c r="AN139" s="39"/>
      <c r="AO139" s="58" t="str">
        <f t="shared" si="841"/>
        <v>ACC</v>
      </c>
      <c r="AP139" s="90" t="str">
        <f t="shared" si="842"/>
        <v>Bent Row</v>
      </c>
      <c r="AQ139" s="86" t="str">
        <f t="shared" si="775"/>
        <v/>
      </c>
      <c r="AR139" s="78" t="str">
        <f t="shared" si="776"/>
        <v/>
      </c>
      <c r="AS139" s="79" t="str">
        <f t="shared" si="777"/>
        <v/>
      </c>
      <c r="AT139" s="78" t="str">
        <f>IFERROR(IF(AO139="ACC"," ",IF('MAXES+CHART'!$D$16="lbs",MROUND(IF(AO139="SQUAT",'MAXES+CHART'!$D$17*AS139, IF(AO139="BENCH",'MAXES+CHART'!$D$18*AS139, IF(AO139="DEADLIFT",'MAXES+CHART'!$D$19*AS139,))),5),MROUND(IF(AO139="SQUAT",'MAXES+CHART'!$D$17*AS139, IF(AO139="BENCH",'MAXES+CHART'!$D$18*AS139, IF(AO139="DEADLIFT",'MAXES+CHART'!$D$19*AS139,))),2.5))),"")</f>
        <v xml:space="preserve"> </v>
      </c>
      <c r="AV139" s="95"/>
      <c r="AX139" s="117"/>
      <c r="AZ139" s="57" t="str">
        <f t="shared" si="709"/>
        <v/>
      </c>
      <c r="BA139" s="57" t="str">
        <f t="shared" si="710"/>
        <v/>
      </c>
      <c r="BB139" s="57" t="str">
        <f t="shared" si="711"/>
        <v/>
      </c>
      <c r="BC139" s="57" t="str">
        <f t="shared" si="712"/>
        <v/>
      </c>
      <c r="BD139" s="57" t="str">
        <f t="shared" si="713"/>
        <v/>
      </c>
      <c r="BE139" s="57" t="str">
        <f t="shared" si="714"/>
        <v/>
      </c>
      <c r="BG139" s="39"/>
      <c r="BH139" s="58" t="str">
        <f t="shared" si="843"/>
        <v>ACC</v>
      </c>
      <c r="BI139" s="90" t="str">
        <f t="shared" si="844"/>
        <v>Bent Row</v>
      </c>
      <c r="BJ139" s="86" t="str">
        <f t="shared" si="780"/>
        <v/>
      </c>
      <c r="BK139" s="78" t="str">
        <f t="shared" si="781"/>
        <v/>
      </c>
      <c r="BL139" s="79" t="str">
        <f t="shared" si="782"/>
        <v/>
      </c>
      <c r="BM139" s="78" t="str">
        <f>IFERROR(IF(BH139="ACC"," ",IF('MAXES+CHART'!$D$16="lbs",MROUND(IF(BH139="SQUAT",'MAXES+CHART'!$D$17*BL139, IF(BH139="BENCH",'MAXES+CHART'!$D$18*BL139, IF(BH139="DEADLIFT",'MAXES+CHART'!$D$19*BL139,))),5),MROUND(IF(BH139="SQUAT",'MAXES+CHART'!$D$17*BL139, IF(BH139="BENCH",'MAXES+CHART'!$D$18*BL139, IF(BH139="DEADLIFT",'MAXES+CHART'!$D$19*BL139,))),2.5))),"")</f>
        <v xml:space="preserve"> </v>
      </c>
      <c r="BO139" s="95"/>
      <c r="BQ139" s="117"/>
      <c r="BS139" s="57" t="str">
        <f t="shared" si="715"/>
        <v/>
      </c>
      <c r="BT139" s="57" t="str">
        <f t="shared" si="716"/>
        <v/>
      </c>
      <c r="BU139" s="57" t="str">
        <f t="shared" si="717"/>
        <v/>
      </c>
      <c r="BV139" s="57" t="str">
        <f t="shared" si="718"/>
        <v/>
      </c>
      <c r="BW139" s="57" t="str">
        <f t="shared" si="719"/>
        <v/>
      </c>
      <c r="BX139" s="57" t="str">
        <f t="shared" si="720"/>
        <v/>
      </c>
      <c r="CA139" s="39"/>
      <c r="CB139" s="58" t="str">
        <f t="shared" si="845"/>
        <v>ACC</v>
      </c>
      <c r="CC139" s="90" t="str">
        <f t="shared" si="846"/>
        <v>Bent Row</v>
      </c>
      <c r="CD139" s="86" t="str">
        <f t="shared" si="785"/>
        <v/>
      </c>
      <c r="CE139" s="78" t="str">
        <f t="shared" si="786"/>
        <v/>
      </c>
      <c r="CF139" s="79" t="str">
        <f t="shared" si="787"/>
        <v/>
      </c>
      <c r="CG139" s="78" t="str">
        <f>IFERROR(IF(CB139="ACC"," ",IF('MAXES+CHART'!$D$16="lbs",MROUND(IF(CB139="SQUAT",'MAXES+CHART'!$D$17*CF139, IF(CB139="BENCH",'MAXES+CHART'!$D$18*CF139, IF(CB139="DEADLIFT",'MAXES+CHART'!$D$19*CF139,))),5),MROUND(IF(CB139="SQUAT",'MAXES+CHART'!$D$17*CF139, IF(CB139="BENCH",'MAXES+CHART'!$D$18*CF139, IF(CB139="DEADLIFT",'MAXES+CHART'!$D$19*CF139,))),2.5))),"")</f>
        <v xml:space="preserve"> </v>
      </c>
      <c r="CI139" s="95"/>
      <c r="CK139" s="117"/>
      <c r="CM139" s="57" t="str">
        <f t="shared" si="721"/>
        <v/>
      </c>
      <c r="CN139" s="57" t="str">
        <f t="shared" si="722"/>
        <v/>
      </c>
      <c r="CO139" s="57" t="str">
        <f t="shared" si="723"/>
        <v/>
      </c>
      <c r="CP139" s="57" t="str">
        <f t="shared" si="724"/>
        <v/>
      </c>
      <c r="CQ139" s="57" t="str">
        <f t="shared" si="725"/>
        <v/>
      </c>
      <c r="CR139" s="57" t="str">
        <f t="shared" si="726"/>
        <v/>
      </c>
      <c r="CS139" s="39"/>
      <c r="CT139" s="58" t="str">
        <f t="shared" si="847"/>
        <v>ACC</v>
      </c>
      <c r="CU139" s="90" t="str">
        <f t="shared" si="848"/>
        <v>Bent Row</v>
      </c>
      <c r="CV139" s="86" t="str">
        <f t="shared" si="458"/>
        <v/>
      </c>
      <c r="CW139" s="78" t="str">
        <f t="shared" si="459"/>
        <v/>
      </c>
      <c r="CX139" s="79" t="str">
        <f t="shared" si="460"/>
        <v/>
      </c>
      <c r="CY139" s="78" t="str">
        <f>IFERROR(IF(CT139="ACC"," ",IF('MAXES+CHART'!$D$16="lbs",MROUND(IF(CT139="SQUAT",'MAXES+CHART'!$D$17*CX139, IF(CT139="BENCH",'MAXES+CHART'!$D$18*CX139, IF(CT139="DEADLIFT",'MAXES+CHART'!$D$19*CX139,))),5),MROUND(IF(CT139="SQUAT",'MAXES+CHART'!$D$17*CX139, IF(CT139="BENCH",'MAXES+CHART'!$D$18*CX139, IF(CT139="DEADLIFT",'MAXES+CHART'!$D$19*CX139,))),2.5))),"")</f>
        <v xml:space="preserve"> </v>
      </c>
      <c r="DA139" s="95"/>
      <c r="DC139" s="117"/>
      <c r="DE139" s="57" t="str">
        <f t="shared" si="727"/>
        <v/>
      </c>
      <c r="DF139" s="57" t="str">
        <f t="shared" si="728"/>
        <v/>
      </c>
      <c r="DG139" s="57" t="str">
        <f t="shared" si="729"/>
        <v/>
      </c>
      <c r="DH139" s="57" t="str">
        <f t="shared" si="730"/>
        <v/>
      </c>
      <c r="DI139" s="57" t="str">
        <f t="shared" si="731"/>
        <v/>
      </c>
      <c r="DJ139" s="57" t="str">
        <f t="shared" si="732"/>
        <v/>
      </c>
      <c r="DL139" s="39"/>
      <c r="DM139" s="58" t="str">
        <f t="shared" si="849"/>
        <v>ACC</v>
      </c>
      <c r="DN139" s="90" t="str">
        <f t="shared" si="850"/>
        <v>Bent Row</v>
      </c>
      <c r="DO139" s="86" t="str">
        <f t="shared" si="463"/>
        <v/>
      </c>
      <c r="DP139" s="78" t="str">
        <f t="shared" si="464"/>
        <v/>
      </c>
      <c r="DQ139" s="79" t="str">
        <f t="shared" si="465"/>
        <v/>
      </c>
      <c r="DR139" s="78" t="str">
        <f>IFERROR(IF(DM139="ACC"," ",IF('MAXES+CHART'!$D$16="lbs",MROUND(IF(DM139="SQUAT",'MAXES+CHART'!$D$17*DQ139, IF(DM139="BENCH",'MAXES+CHART'!$D$18*DQ139, IF(DM139="DEADLIFT",'MAXES+CHART'!$D$19*DQ139,))),5),MROUND(IF(DM139="SQUAT",'MAXES+CHART'!$D$17*DQ139, IF(DM139="BENCH",'MAXES+CHART'!$D$18*DQ139, IF(DM139="DEADLIFT",'MAXES+CHART'!$D$19*DQ139,))),2.5))),"")</f>
        <v xml:space="preserve"> </v>
      </c>
      <c r="DT139" s="95"/>
      <c r="DV139" s="117"/>
      <c r="DX139" s="57" t="str">
        <f t="shared" si="733"/>
        <v/>
      </c>
      <c r="DY139" s="57" t="str">
        <f t="shared" si="734"/>
        <v/>
      </c>
      <c r="DZ139" s="57" t="str">
        <f t="shared" si="735"/>
        <v/>
      </c>
      <c r="EA139" s="57" t="str">
        <f t="shared" si="736"/>
        <v/>
      </c>
      <c r="EB139" s="57" t="str">
        <f t="shared" si="737"/>
        <v/>
      </c>
      <c r="EC139" s="57" t="str">
        <f t="shared" si="738"/>
        <v/>
      </c>
      <c r="EE139" s="39"/>
      <c r="EF139" s="58" t="str">
        <f t="shared" si="851"/>
        <v>ACC</v>
      </c>
      <c r="EG139" s="90">
        <f t="shared" si="852"/>
        <v>0</v>
      </c>
      <c r="EH139" s="86" t="str">
        <f t="shared" si="468"/>
        <v/>
      </c>
      <c r="EI139" s="78" t="str">
        <f t="shared" si="469"/>
        <v/>
      </c>
      <c r="EJ139" s="79" t="str">
        <f t="shared" si="470"/>
        <v/>
      </c>
      <c r="EK139" s="78" t="str">
        <f>IFERROR(IF(EF139="ACC"," ",IF('MAXES+CHART'!$D$16="lbs",MROUND(IF(EF139="SQUAT",'MAXES+CHART'!$D$17*EJ139, IF(EF139="BENCH",'MAXES+CHART'!$D$18*EJ139, IF(EF139="DEADLIFT",'MAXES+CHART'!$D$19*EJ139,))),5),MROUND(IF(EF139="SQUAT",'MAXES+CHART'!$D$17*EJ139, IF(EF139="BENCH",'MAXES+CHART'!$D$18*EJ139, IF(EF139="DEADLIFT",'MAXES+CHART'!$D$19*EJ139,))),2.5))),"")</f>
        <v xml:space="preserve"> </v>
      </c>
      <c r="EM139" s="95"/>
      <c r="EO139" s="117"/>
      <c r="EQ139" s="57" t="str">
        <f t="shared" si="739"/>
        <v/>
      </c>
      <c r="ER139" s="57" t="str">
        <f t="shared" si="740"/>
        <v/>
      </c>
      <c r="ES139" s="57" t="str">
        <f t="shared" si="741"/>
        <v/>
      </c>
      <c r="ET139" s="57" t="str">
        <f t="shared" si="742"/>
        <v/>
      </c>
      <c r="EU139" s="57" t="str">
        <f t="shared" si="743"/>
        <v/>
      </c>
      <c r="EV139" s="57" t="str">
        <f t="shared" si="744"/>
        <v/>
      </c>
      <c r="EY139" s="39"/>
      <c r="EZ139" s="58" t="str">
        <f t="shared" si="853"/>
        <v>BENCH</v>
      </c>
      <c r="FA139" s="90" t="str">
        <f t="shared" si="854"/>
        <v>Close Grip Bench Press</v>
      </c>
      <c r="FB139" s="86" t="str">
        <f t="shared" si="796"/>
        <v/>
      </c>
      <c r="FC139" s="78" t="str">
        <f t="shared" si="797"/>
        <v/>
      </c>
      <c r="FD139" s="79" t="str">
        <f t="shared" si="798"/>
        <v/>
      </c>
      <c r="FE139" s="78" t="str">
        <f>IFERROR(IF(EZ139="ACC"," ",IF('MAXES+CHART'!$D$16="lbs",MROUND(IF(EZ139="SQUAT",'MAXES+CHART'!$D$17*FD139, IF(EZ139="BENCH",'MAXES+CHART'!$D$18*FD139, IF(EZ139="DEADLIFT",'MAXES+CHART'!$D$19*FD139,))),5),MROUND(IF(EZ139="SQUAT",'MAXES+CHART'!$D$17*FD139, IF(EZ139="BENCH",'MAXES+CHART'!$D$18*FD139, IF(EZ139="DEADLIFT",'MAXES+CHART'!$D$19*FD139,))),2.5))),"")</f>
        <v/>
      </c>
      <c r="FG139" s="124"/>
      <c r="FI139" s="117"/>
      <c r="FK139" s="57" t="str">
        <f t="shared" si="745"/>
        <v/>
      </c>
      <c r="FL139" s="57" t="str">
        <f t="shared" si="746"/>
        <v/>
      </c>
      <c r="FM139" s="57" t="str">
        <f t="shared" si="747"/>
        <v/>
      </c>
      <c r="FN139" s="57" t="str">
        <f t="shared" si="748"/>
        <v/>
      </c>
      <c r="FO139" s="57" t="str">
        <f t="shared" si="749"/>
        <v/>
      </c>
      <c r="FP139" s="57" t="str">
        <f t="shared" si="750"/>
        <v/>
      </c>
      <c r="FQ139" s="39"/>
      <c r="FR139" s="58" t="str">
        <f t="shared" si="855"/>
        <v>BENCH</v>
      </c>
      <c r="FS139" s="89" t="str">
        <f t="shared" si="856"/>
        <v>Close Grip Bench Press</v>
      </c>
      <c r="FT139" s="86" t="str">
        <f t="shared" si="473"/>
        <v/>
      </c>
      <c r="FU139" s="78" t="str">
        <f t="shared" si="474"/>
        <v/>
      </c>
      <c r="FV139" s="79" t="str">
        <f t="shared" si="475"/>
        <v/>
      </c>
      <c r="FW139" s="78" t="str">
        <f>IFERROR(IF(FR139="ACC"," ",IF('MAXES+CHART'!$D$16="lbs",MROUND(IF(FR139="SQUAT",'MAXES+CHART'!$D$17*FV139, IF(FR139="BENCH",'MAXES+CHART'!$D$18*FV139, IF(FR139="DEADLIFT",'MAXES+CHART'!$D$19*FV139,))),5),MROUND(IF(FR139="SQUAT",'MAXES+CHART'!$D$17*FV139, IF(FR139="BENCH",'MAXES+CHART'!$D$18*FV139, IF(FR139="DEADLIFT",'MAXES+CHART'!$D$19*FV139,))),2.5))),"")</f>
        <v/>
      </c>
      <c r="FY139" s="95"/>
      <c r="GA139" s="117"/>
      <c r="GC139" s="57" t="str">
        <f t="shared" si="751"/>
        <v/>
      </c>
      <c r="GD139" s="57" t="str">
        <f t="shared" si="752"/>
        <v/>
      </c>
      <c r="GE139" s="57" t="str">
        <f t="shared" si="753"/>
        <v/>
      </c>
      <c r="GF139" s="57" t="str">
        <f t="shared" si="754"/>
        <v/>
      </c>
      <c r="GG139" s="57" t="str">
        <f t="shared" si="755"/>
        <v/>
      </c>
      <c r="GH139" s="57" t="str">
        <f t="shared" si="756"/>
        <v/>
      </c>
      <c r="GJ139" s="39"/>
      <c r="GK139" s="58" t="str">
        <f t="shared" si="857"/>
        <v>BENCH</v>
      </c>
      <c r="GL139" s="90" t="str">
        <f t="shared" si="858"/>
        <v>Close Grip Bench Press</v>
      </c>
      <c r="GM139" s="86" t="str">
        <f t="shared" si="478"/>
        <v/>
      </c>
      <c r="GN139" s="78" t="str">
        <f t="shared" si="479"/>
        <v/>
      </c>
      <c r="GO139" s="79" t="str">
        <f t="shared" si="480"/>
        <v/>
      </c>
      <c r="GP139" s="78" t="str">
        <f>IFERROR(IF(GK139="ACC"," ",IF('MAXES+CHART'!$D$16="lbs",MROUND(IF(GK139="SQUAT",'MAXES+CHART'!$D$17*GO139, IF(GK139="BENCH",'MAXES+CHART'!$D$18*GO139, IF(GK139="DEADLIFT",'MAXES+CHART'!$D$19*GO139,))),5),MROUND(IF(GK139="SQUAT",'MAXES+CHART'!$D$17*GO139, IF(GK139="BENCH",'MAXES+CHART'!$D$18*GO139, IF(GK139="DEADLIFT",'MAXES+CHART'!$D$19*GO139,))),2.5))),"")</f>
        <v/>
      </c>
      <c r="GR139" s="95"/>
      <c r="GT139" s="117"/>
      <c r="GV139" s="57" t="str">
        <f t="shared" si="757"/>
        <v/>
      </c>
      <c r="GW139" s="57" t="str">
        <f t="shared" si="758"/>
        <v/>
      </c>
      <c r="GX139" s="57" t="str">
        <f t="shared" si="759"/>
        <v/>
      </c>
      <c r="GY139" s="57" t="str">
        <f t="shared" si="760"/>
        <v/>
      </c>
      <c r="GZ139" s="57" t="str">
        <f t="shared" si="761"/>
        <v/>
      </c>
      <c r="HA139" s="57" t="str">
        <f t="shared" si="762"/>
        <v/>
      </c>
      <c r="HC139" s="39"/>
      <c r="HD139" s="58" t="str">
        <f t="shared" si="859"/>
        <v>BENCH</v>
      </c>
      <c r="HE139" s="90" t="str">
        <f t="shared" si="860"/>
        <v>Close Grip Bench Press</v>
      </c>
      <c r="HF139" s="86" t="str">
        <f t="shared" si="483"/>
        <v/>
      </c>
      <c r="HG139" s="78" t="str">
        <f t="shared" si="484"/>
        <v/>
      </c>
      <c r="HH139" s="79" t="str">
        <f t="shared" si="485"/>
        <v/>
      </c>
      <c r="HI139" s="78" t="str">
        <f>IFERROR(IF(HD139="ACC"," ",IF('MAXES+CHART'!$D$16="lbs",MROUND(IF(HD139="SQUAT",'MAXES+CHART'!$D$17*HH139, IF(HD139="BENCH",'MAXES+CHART'!$D$18*HH139, IF(HD139="DEADLIFT",'MAXES+CHART'!$D$19*HH139,))),5),MROUND(IF(HD139="SQUAT",'MAXES+CHART'!$D$17*HH139, IF(HD139="BENCH",'MAXES+CHART'!$D$18*HH139, IF(HD139="DEADLIFT",'MAXES+CHART'!$D$19*HH139,))),2.5))),"")</f>
        <v/>
      </c>
      <c r="HK139" s="95"/>
      <c r="HM139" s="117"/>
      <c r="HO139" s="57" t="str">
        <f t="shared" si="763"/>
        <v/>
      </c>
      <c r="HP139" s="57" t="str">
        <f t="shared" si="764"/>
        <v/>
      </c>
      <c r="HQ139" s="57" t="str">
        <f t="shared" si="765"/>
        <v/>
      </c>
      <c r="HR139" s="57" t="str">
        <f t="shared" si="766"/>
        <v/>
      </c>
      <c r="HS139" s="57" t="str">
        <f t="shared" si="767"/>
        <v/>
      </c>
      <c r="HT139" s="57" t="str">
        <f t="shared" si="768"/>
        <v/>
      </c>
    </row>
    <row r="140" spans="3:228" hidden="1" outlineLevel="2">
      <c r="C140" s="39"/>
      <c r="D140" s="58" t="str">
        <f t="shared" si="861"/>
        <v>ACC</v>
      </c>
      <c r="E140" s="91" t="str">
        <f t="shared" si="862"/>
        <v>Bent Row</v>
      </c>
      <c r="F140" s="85"/>
      <c r="G140" s="76"/>
      <c r="H140" s="77"/>
      <c r="I140" s="76" t="str">
        <f>IF(D140="ACC"," ",IF('MAXES+CHART'!$D$16="lbs",MROUND(IF(D140="SQUAT",'MAXES+CHART'!$D$17*H140, IF(D140="BENCH",'MAXES+CHART'!$D$18*H140, IF(D140="DEADLIFT",'MAXES+CHART'!$D$19*H140,))),5),MROUND(IF(D140="SQUAT",'MAXES+CHART'!$D$17*H140, IF(D140="BENCH",'MAXES+CHART'!$D$18*H140, IF(D140="DEADLIFT",'MAXES+CHART'!$D$19*H140,))),2.5)))</f>
        <v xml:space="preserve"> </v>
      </c>
      <c r="K140" s="95"/>
      <c r="M140" s="119" t="str">
        <f ca="1">"e1RM: "&amp;IFERROR(MROUND(IF(H137="",  I136/VLOOKUP(K136,'MAXES+CHART'!$B$3:$N$11,G136+1,FALSE),  OFFSET(H136,MATCH(MAX(H137:H141),H137:H141,0),1)/VLOOKUP(OFFSET(H136,MATCH(MAX(H137:H141),H137:H141,0),3),'MAXES+CHART'!$B$3:$N$11,OFFSET(H136,MATCH(MAX(H137:H141),H137:H141,0),-1)+1,FALSE)),1),"")</f>
        <v xml:space="preserve">e1RM: </v>
      </c>
      <c r="O140" s="57" t="str">
        <f t="shared" si="703"/>
        <v/>
      </c>
      <c r="P140" s="57" t="str">
        <f t="shared" si="704"/>
        <v/>
      </c>
      <c r="Q140" s="57" t="str">
        <f t="shared" si="705"/>
        <v/>
      </c>
      <c r="R140" s="57" t="str">
        <f t="shared" si="706"/>
        <v/>
      </c>
      <c r="S140" s="57" t="str">
        <f t="shared" si="707"/>
        <v/>
      </c>
      <c r="T140" s="57" t="str">
        <f t="shared" si="708"/>
        <v/>
      </c>
      <c r="U140" s="39"/>
      <c r="V140" s="58" t="str">
        <f t="shared" si="863"/>
        <v>ACC</v>
      </c>
      <c r="W140" s="91" t="str">
        <f t="shared" si="840"/>
        <v>Bent Row</v>
      </c>
      <c r="X140" s="85" t="str">
        <f t="shared" si="770"/>
        <v/>
      </c>
      <c r="Y140" s="76" t="str">
        <f t="shared" si="771"/>
        <v/>
      </c>
      <c r="Z140" s="77" t="str">
        <f t="shared" si="772"/>
        <v/>
      </c>
      <c r="AA140" s="76" t="str">
        <f>IFERROR(IF(V140="ACC"," ",IF('MAXES+CHART'!$D$16="lbs",MROUND(IF(V140="SQUAT",'MAXES+CHART'!$D$17*Z140, IF(V140="BENCH",'MAXES+CHART'!$D$18*Z140, IF(V140="DEADLIFT",'MAXES+CHART'!$D$19*Z140,))),5),MROUND(IF(V140="SQUAT",'MAXES+CHART'!$D$17*Z140, IF(V140="BENCH",'MAXES+CHART'!$D$18*Z140, IF(V140="DEADLIFT",'MAXES+CHART'!$D$19*Z140,))),2.5))),"")</f>
        <v xml:space="preserve"> </v>
      </c>
      <c r="AC140" s="95"/>
      <c r="AE140" s="119" t="str">
        <f ca="1">"e1RM: "&amp;IFERROR(MROUND(IF(Z137="",  AA136/VLOOKUP(AC136,'MAXES+CHART'!$B$3:$N$11,Y136+1,FALSE),  OFFSET(Z136,MATCH(MAX(Z137:Z141),Z137:Z141,0),1)/VLOOKUP(OFFSET(Z136,MATCH(MAX(Z137:Z141),Z137:Z141,0),3),'MAXES+CHART'!$B$3:$N$11,OFFSET(Z136,MATCH(MAX(Z137:Z141),Z137:Z141,0),-1)+1,FALSE)),1),"")</f>
        <v xml:space="preserve">e1RM: </v>
      </c>
      <c r="AG140" s="57" t="str">
        <f t="shared" si="492"/>
        <v/>
      </c>
      <c r="AH140" s="57" t="str">
        <f t="shared" si="493"/>
        <v/>
      </c>
      <c r="AI140" s="57" t="str">
        <f t="shared" si="494"/>
        <v/>
      </c>
      <c r="AJ140" s="57" t="str">
        <f t="shared" si="495"/>
        <v/>
      </c>
      <c r="AK140" s="57" t="str">
        <f t="shared" si="496"/>
        <v/>
      </c>
      <c r="AL140" s="57" t="str">
        <f t="shared" si="497"/>
        <v/>
      </c>
      <c r="AN140" s="39"/>
      <c r="AO140" s="58" t="str">
        <f t="shared" si="841"/>
        <v>ACC</v>
      </c>
      <c r="AP140" s="91" t="str">
        <f t="shared" si="842"/>
        <v>Bent Row</v>
      </c>
      <c r="AQ140" s="85" t="str">
        <f t="shared" si="775"/>
        <v/>
      </c>
      <c r="AR140" s="76" t="str">
        <f t="shared" si="776"/>
        <v/>
      </c>
      <c r="AS140" s="77" t="str">
        <f t="shared" si="777"/>
        <v/>
      </c>
      <c r="AT140" s="76" t="str">
        <f>IFERROR(IF(AO140="ACC"," ",IF('MAXES+CHART'!$D$16="lbs",MROUND(IF(AO140="SQUAT",'MAXES+CHART'!$D$17*AS140, IF(AO140="BENCH",'MAXES+CHART'!$D$18*AS140, IF(AO140="DEADLIFT",'MAXES+CHART'!$D$19*AS140,))),5),MROUND(IF(AO140="SQUAT",'MAXES+CHART'!$D$17*AS140, IF(AO140="BENCH",'MAXES+CHART'!$D$18*AS140, IF(AO140="DEADLIFT",'MAXES+CHART'!$D$19*AS140,))),2.5))),"")</f>
        <v xml:space="preserve"> </v>
      </c>
      <c r="AV140" s="95"/>
      <c r="AX140" s="119" t="str">
        <f ca="1">"e1RM: "&amp;IFERROR(MROUND(IF(AS137="",  AT136/VLOOKUP(AV136,'MAXES+CHART'!$B$3:$N$11,AR136+1,FALSE),  OFFSET(AS136,MATCH(MAX(AS137:AS141),AS137:AS141,0),1)/VLOOKUP(OFFSET(AS136,MATCH(MAX(AS137:AS141),AS137:AS141,0),3),'MAXES+CHART'!$B$3:$N$11,OFFSET(AS136,MATCH(MAX(AS137:AS141),AS137:AS141,0),-1)+1,FALSE)),1),"")</f>
        <v xml:space="preserve">e1RM: </v>
      </c>
      <c r="AZ140" s="57" t="str">
        <f t="shared" si="709"/>
        <v/>
      </c>
      <c r="BA140" s="57" t="str">
        <f t="shared" si="710"/>
        <v/>
      </c>
      <c r="BB140" s="57" t="str">
        <f t="shared" si="711"/>
        <v/>
      </c>
      <c r="BC140" s="57" t="str">
        <f t="shared" si="712"/>
        <v/>
      </c>
      <c r="BD140" s="57" t="str">
        <f t="shared" si="713"/>
        <v/>
      </c>
      <c r="BE140" s="57" t="str">
        <f t="shared" si="714"/>
        <v/>
      </c>
      <c r="BG140" s="39"/>
      <c r="BH140" s="58" t="str">
        <f t="shared" si="843"/>
        <v>ACC</v>
      </c>
      <c r="BI140" s="91" t="str">
        <f t="shared" si="844"/>
        <v>Bent Row</v>
      </c>
      <c r="BJ140" s="85" t="str">
        <f t="shared" si="780"/>
        <v/>
      </c>
      <c r="BK140" s="76" t="str">
        <f t="shared" si="781"/>
        <v/>
      </c>
      <c r="BL140" s="77" t="str">
        <f t="shared" si="782"/>
        <v/>
      </c>
      <c r="BM140" s="76" t="str">
        <f>IFERROR(IF(BH140="ACC"," ",IF('MAXES+CHART'!$D$16="lbs",MROUND(IF(BH140="SQUAT",'MAXES+CHART'!$D$17*BL140, IF(BH140="BENCH",'MAXES+CHART'!$D$18*BL140, IF(BH140="DEADLIFT",'MAXES+CHART'!$D$19*BL140,))),5),MROUND(IF(BH140="SQUAT",'MAXES+CHART'!$D$17*BL140, IF(BH140="BENCH",'MAXES+CHART'!$D$18*BL140, IF(BH140="DEADLIFT",'MAXES+CHART'!$D$19*BL140,))),2.5))),"")</f>
        <v xml:space="preserve"> </v>
      </c>
      <c r="BO140" s="95"/>
      <c r="BQ140" s="119" t="str">
        <f ca="1">"e1RM: "&amp;IFERROR(MROUND(IF(BL137="",  BM136/VLOOKUP(BO136,'MAXES+CHART'!$B$3:$N$11,BK136+1,FALSE),  OFFSET(BL136,MATCH(MAX(BL137:BL141),BL137:BL141,0),1)/VLOOKUP(OFFSET(BL136,MATCH(MAX(BL137:BL141),BL137:BL141,0),3),'MAXES+CHART'!$B$3:$N$11,OFFSET(BL136,MATCH(MAX(BL137:BL141),BL137:BL141,0),-1)+1,FALSE)),1),"")</f>
        <v xml:space="preserve">e1RM: </v>
      </c>
      <c r="BS140" s="57" t="str">
        <f t="shared" si="715"/>
        <v/>
      </c>
      <c r="BT140" s="57" t="str">
        <f t="shared" si="716"/>
        <v/>
      </c>
      <c r="BU140" s="57" t="str">
        <f t="shared" si="717"/>
        <v/>
      </c>
      <c r="BV140" s="57" t="str">
        <f t="shared" si="718"/>
        <v/>
      </c>
      <c r="BW140" s="57" t="str">
        <f t="shared" si="719"/>
        <v/>
      </c>
      <c r="BX140" s="57" t="str">
        <f t="shared" si="720"/>
        <v/>
      </c>
      <c r="CA140" s="39"/>
      <c r="CB140" s="58" t="str">
        <f t="shared" si="845"/>
        <v>ACC</v>
      </c>
      <c r="CC140" s="91" t="str">
        <f t="shared" si="846"/>
        <v>Bent Row</v>
      </c>
      <c r="CD140" s="85" t="str">
        <f t="shared" si="785"/>
        <v/>
      </c>
      <c r="CE140" s="76" t="str">
        <f t="shared" si="786"/>
        <v/>
      </c>
      <c r="CF140" s="77" t="str">
        <f t="shared" si="787"/>
        <v/>
      </c>
      <c r="CG140" s="76" t="str">
        <f>IFERROR(IF(CB140="ACC"," ",IF('MAXES+CHART'!$D$16="lbs",MROUND(IF(CB140="SQUAT",'MAXES+CHART'!$D$17*CF140, IF(CB140="BENCH",'MAXES+CHART'!$D$18*CF140, IF(CB140="DEADLIFT",'MAXES+CHART'!$D$19*CF140,))),5),MROUND(IF(CB140="SQUAT",'MAXES+CHART'!$D$17*CF140, IF(CB140="BENCH",'MAXES+CHART'!$D$18*CF140, IF(CB140="DEADLIFT",'MAXES+CHART'!$D$19*CF140,))),2.5))),"")</f>
        <v xml:space="preserve"> </v>
      </c>
      <c r="CI140" s="95"/>
      <c r="CK140" s="119" t="str">
        <f ca="1">"e1RM: "&amp;IFERROR(MROUND(IF(CF137="",  CG136/VLOOKUP(CI136,'MAXES+CHART'!$B$3:$N$11,CE136+1,FALSE),  OFFSET(CF136,MATCH(MAX(CF137:CF141),CF137:CF141,0),1)/VLOOKUP(OFFSET(CF136,MATCH(MAX(CF137:CF141),CF137:CF141,0),3),'MAXES+CHART'!$B$3:$N$11,OFFSET(CF136,MATCH(MAX(CF137:CF141),CF137:CF141,0),-1)+1,FALSE)),1),"")</f>
        <v xml:space="preserve">e1RM: </v>
      </c>
      <c r="CM140" s="57" t="str">
        <f t="shared" si="721"/>
        <v/>
      </c>
      <c r="CN140" s="57" t="str">
        <f t="shared" si="722"/>
        <v/>
      </c>
      <c r="CO140" s="57" t="str">
        <f t="shared" si="723"/>
        <v/>
      </c>
      <c r="CP140" s="57" t="str">
        <f t="shared" si="724"/>
        <v/>
      </c>
      <c r="CQ140" s="57" t="str">
        <f t="shared" si="725"/>
        <v/>
      </c>
      <c r="CR140" s="57" t="str">
        <f t="shared" si="726"/>
        <v/>
      </c>
      <c r="CS140" s="39"/>
      <c r="CT140" s="58" t="str">
        <f t="shared" si="847"/>
        <v>ACC</v>
      </c>
      <c r="CU140" s="91" t="str">
        <f t="shared" si="848"/>
        <v>Bent Row</v>
      </c>
      <c r="CV140" s="85" t="str">
        <f t="shared" si="458"/>
        <v/>
      </c>
      <c r="CW140" s="76" t="str">
        <f t="shared" si="459"/>
        <v/>
      </c>
      <c r="CX140" s="77" t="str">
        <f t="shared" si="460"/>
        <v/>
      </c>
      <c r="CY140" s="76" t="str">
        <f>IFERROR(IF(CT140="ACC"," ",IF('MAXES+CHART'!$D$16="lbs",MROUND(IF(CT140="SQUAT",'MAXES+CHART'!$D$17*CX140, IF(CT140="BENCH",'MAXES+CHART'!$D$18*CX140, IF(CT140="DEADLIFT",'MAXES+CHART'!$D$19*CX140,))),5),MROUND(IF(CT140="SQUAT",'MAXES+CHART'!$D$17*CX140, IF(CT140="BENCH",'MAXES+CHART'!$D$18*CX140, IF(CT140="DEADLIFT",'MAXES+CHART'!$D$19*CX140,))),2.5))),"")</f>
        <v xml:space="preserve"> </v>
      </c>
      <c r="DA140" s="95"/>
      <c r="DC140" s="119" t="str">
        <f ca="1">"e1RM: "&amp;IFERROR(MROUND(IF(CX137="",  CY136/VLOOKUP(DA136,'MAXES+CHART'!$B$3:$N$11,CW136+1,FALSE),  OFFSET(CX136,MATCH(MAX(CX137:CX141),CX137:CX141,0),1)/VLOOKUP(OFFSET(CX136,MATCH(MAX(CX137:CX141),CX137:CX141,0),3),'MAXES+CHART'!$B$3:$N$11,OFFSET(CX136,MATCH(MAX(CX137:CX141),CX137:CX141,0),-1)+1,FALSE)),1),"")</f>
        <v xml:space="preserve">e1RM: </v>
      </c>
      <c r="DE140" s="57" t="str">
        <f t="shared" si="727"/>
        <v/>
      </c>
      <c r="DF140" s="57" t="str">
        <f t="shared" si="728"/>
        <v/>
      </c>
      <c r="DG140" s="57" t="str">
        <f t="shared" si="729"/>
        <v/>
      </c>
      <c r="DH140" s="57" t="str">
        <f t="shared" si="730"/>
        <v/>
      </c>
      <c r="DI140" s="57" t="str">
        <f t="shared" si="731"/>
        <v/>
      </c>
      <c r="DJ140" s="57" t="str">
        <f t="shared" si="732"/>
        <v/>
      </c>
      <c r="DL140" s="39"/>
      <c r="DM140" s="58" t="str">
        <f t="shared" si="849"/>
        <v>ACC</v>
      </c>
      <c r="DN140" s="91" t="str">
        <f t="shared" si="850"/>
        <v>Bent Row</v>
      </c>
      <c r="DO140" s="85" t="str">
        <f t="shared" si="463"/>
        <v/>
      </c>
      <c r="DP140" s="76" t="str">
        <f t="shared" si="464"/>
        <v/>
      </c>
      <c r="DQ140" s="77" t="str">
        <f t="shared" si="465"/>
        <v/>
      </c>
      <c r="DR140" s="76" t="str">
        <f>IFERROR(IF(DM140="ACC"," ",IF('MAXES+CHART'!$D$16="lbs",MROUND(IF(DM140="SQUAT",'MAXES+CHART'!$D$17*DQ140, IF(DM140="BENCH",'MAXES+CHART'!$D$18*DQ140, IF(DM140="DEADLIFT",'MAXES+CHART'!$D$19*DQ140,))),5),MROUND(IF(DM140="SQUAT",'MAXES+CHART'!$D$17*DQ140, IF(DM140="BENCH",'MAXES+CHART'!$D$18*DQ140, IF(DM140="DEADLIFT",'MAXES+CHART'!$D$19*DQ140,))),2.5))),"")</f>
        <v xml:space="preserve"> </v>
      </c>
      <c r="DT140" s="95"/>
      <c r="DV140" s="119" t="str">
        <f ca="1">"e1RM: "&amp;IFERROR(MROUND(IF(DQ137="",  DR136/VLOOKUP(DT136,'MAXES+CHART'!$B$3:$N$11,DP136+1,FALSE),  OFFSET(DQ136,MATCH(MAX(DQ137:DQ141),DQ137:DQ141,0),1)/VLOOKUP(OFFSET(DQ136,MATCH(MAX(DQ137:DQ141),DQ137:DQ141,0),3),'MAXES+CHART'!$B$3:$N$11,OFFSET(DQ136,MATCH(MAX(DQ137:DQ141),DQ137:DQ141,0),-1)+1,FALSE)),1),"")</f>
        <v xml:space="preserve">e1RM: </v>
      </c>
      <c r="DX140" s="57" t="str">
        <f t="shared" si="733"/>
        <v/>
      </c>
      <c r="DY140" s="57" t="str">
        <f t="shared" si="734"/>
        <v/>
      </c>
      <c r="DZ140" s="57" t="str">
        <f t="shared" si="735"/>
        <v/>
      </c>
      <c r="EA140" s="57" t="str">
        <f t="shared" si="736"/>
        <v/>
      </c>
      <c r="EB140" s="57" t="str">
        <f t="shared" si="737"/>
        <v/>
      </c>
      <c r="EC140" s="57" t="str">
        <f t="shared" si="738"/>
        <v/>
      </c>
      <c r="EE140" s="39"/>
      <c r="EF140" s="58" t="str">
        <f t="shared" si="851"/>
        <v>ACC</v>
      </c>
      <c r="EG140" s="91">
        <f t="shared" si="852"/>
        <v>0</v>
      </c>
      <c r="EH140" s="85" t="str">
        <f t="shared" si="468"/>
        <v/>
      </c>
      <c r="EI140" s="76" t="str">
        <f t="shared" si="469"/>
        <v/>
      </c>
      <c r="EJ140" s="77" t="str">
        <f t="shared" si="470"/>
        <v/>
      </c>
      <c r="EK140" s="76" t="str">
        <f>IFERROR(IF(EF140="ACC"," ",IF('MAXES+CHART'!$D$16="lbs",MROUND(IF(EF140="SQUAT",'MAXES+CHART'!$D$17*EJ140, IF(EF140="BENCH",'MAXES+CHART'!$D$18*EJ140, IF(EF140="DEADLIFT",'MAXES+CHART'!$D$19*EJ140,))),5),MROUND(IF(EF140="SQUAT",'MAXES+CHART'!$D$17*EJ140, IF(EF140="BENCH",'MAXES+CHART'!$D$18*EJ140, IF(EF140="DEADLIFT",'MAXES+CHART'!$D$19*EJ140,))),2.5))),"")</f>
        <v xml:space="preserve"> </v>
      </c>
      <c r="EM140" s="95"/>
      <c r="EO140" s="119" t="str">
        <f ca="1">"e1RM: "&amp;IFERROR(MROUND(IF(EJ137="",  EK136/VLOOKUP(EM136,'MAXES+CHART'!$B$3:$N$11,EI136+1,FALSE),  OFFSET(EJ136,MATCH(MAX(EJ137:EJ141),EJ137:EJ141,0),1)/VLOOKUP(OFFSET(EJ136,MATCH(MAX(EJ137:EJ141),EJ137:EJ141,0),3),'MAXES+CHART'!$B$3:$N$11,OFFSET(EJ136,MATCH(MAX(EJ137:EJ141),EJ137:EJ141,0),-1)+1,FALSE)),1),"")</f>
        <v xml:space="preserve">e1RM: </v>
      </c>
      <c r="EQ140" s="57" t="str">
        <f t="shared" si="739"/>
        <v/>
      </c>
      <c r="ER140" s="57" t="str">
        <f t="shared" si="740"/>
        <v/>
      </c>
      <c r="ES140" s="57" t="str">
        <f t="shared" si="741"/>
        <v/>
      </c>
      <c r="ET140" s="57" t="str">
        <f t="shared" si="742"/>
        <v/>
      </c>
      <c r="EU140" s="57" t="str">
        <f t="shared" si="743"/>
        <v/>
      </c>
      <c r="EV140" s="57" t="str">
        <f t="shared" si="744"/>
        <v/>
      </c>
      <c r="EY140" s="39"/>
      <c r="EZ140" s="58" t="str">
        <f t="shared" si="853"/>
        <v>BENCH</v>
      </c>
      <c r="FA140" s="91" t="str">
        <f t="shared" si="854"/>
        <v>Close Grip Bench Press</v>
      </c>
      <c r="FB140" s="85" t="str">
        <f t="shared" si="796"/>
        <v/>
      </c>
      <c r="FC140" s="76" t="str">
        <f t="shared" si="797"/>
        <v/>
      </c>
      <c r="FD140" s="77" t="str">
        <f t="shared" si="798"/>
        <v/>
      </c>
      <c r="FE140" s="76" t="str">
        <f>IFERROR(IF(EZ140="ACC"," ",IF('MAXES+CHART'!$D$16="lbs",MROUND(IF(EZ140="SQUAT",'MAXES+CHART'!$D$17*FD140, IF(EZ140="BENCH",'MAXES+CHART'!$D$18*FD140, IF(EZ140="DEADLIFT",'MAXES+CHART'!$D$19*FD140,))),5),MROUND(IF(EZ140="SQUAT",'MAXES+CHART'!$D$17*FD140, IF(EZ140="BENCH",'MAXES+CHART'!$D$18*FD140, IF(EZ140="DEADLIFT",'MAXES+CHART'!$D$19*FD140,))),2.5))),"")</f>
        <v/>
      </c>
      <c r="FG140" s="124"/>
      <c r="FI140" s="119" t="str">
        <f ca="1">"e1RM: "&amp;IFERROR(MROUND(IF(FD137="",  FE136/VLOOKUP(FG136,'MAXES+CHART'!$B$3:$N$11,FC136+1,FALSE),  OFFSET(FD136,MATCH(MAX(FD137:FD141),FD137:FD141,0),1)/VLOOKUP(OFFSET(FD136,MATCH(MAX(FD137:FD141),FD137:FD141,0),3),'MAXES+CHART'!$B$3:$N$11,OFFSET(FD136,MATCH(MAX(FD137:FD141),FD137:FD141,0),-1)+1,FALSE)),1),"")</f>
        <v xml:space="preserve">e1RM: </v>
      </c>
      <c r="FK140" s="57" t="str">
        <f t="shared" si="745"/>
        <v/>
      </c>
      <c r="FL140" s="57" t="str">
        <f t="shared" si="746"/>
        <v/>
      </c>
      <c r="FM140" s="57" t="str">
        <f t="shared" si="747"/>
        <v/>
      </c>
      <c r="FN140" s="57" t="str">
        <f t="shared" si="748"/>
        <v/>
      </c>
      <c r="FO140" s="57" t="str">
        <f t="shared" si="749"/>
        <v/>
      </c>
      <c r="FP140" s="57" t="str">
        <f t="shared" si="750"/>
        <v/>
      </c>
      <c r="FQ140" s="39"/>
      <c r="FR140" s="58" t="str">
        <f t="shared" si="855"/>
        <v>BENCH</v>
      </c>
      <c r="FS140" s="89" t="str">
        <f t="shared" si="856"/>
        <v>Close Grip Bench Press</v>
      </c>
      <c r="FT140" s="85" t="str">
        <f t="shared" si="473"/>
        <v/>
      </c>
      <c r="FU140" s="76" t="str">
        <f t="shared" si="474"/>
        <v/>
      </c>
      <c r="FV140" s="77" t="str">
        <f t="shared" si="475"/>
        <v/>
      </c>
      <c r="FW140" s="76" t="str">
        <f>IFERROR(IF(FR140="ACC"," ",IF('MAXES+CHART'!$D$16="lbs",MROUND(IF(FR140="SQUAT",'MAXES+CHART'!$D$17*FV140, IF(FR140="BENCH",'MAXES+CHART'!$D$18*FV140, IF(FR140="DEADLIFT",'MAXES+CHART'!$D$19*FV140,))),5),MROUND(IF(FR140="SQUAT",'MAXES+CHART'!$D$17*FV140, IF(FR140="BENCH",'MAXES+CHART'!$D$18*FV140, IF(FR140="DEADLIFT",'MAXES+CHART'!$D$19*FV140,))),2.5))),"")</f>
        <v/>
      </c>
      <c r="FY140" s="95"/>
      <c r="GA140" s="119" t="str">
        <f ca="1">"e1RM: "&amp;IFERROR(MROUND(IF(FV137="",  FW136/VLOOKUP(FY136,'MAXES+CHART'!$B$3:$N$11,FU136+1,FALSE),  OFFSET(FV136,MATCH(MAX(FV137:FV141),FV137:FV141,0),1)/VLOOKUP(OFFSET(FV136,MATCH(MAX(FV137:FV141),FV137:FV141,0),3),'MAXES+CHART'!$B$3:$N$11,OFFSET(FV136,MATCH(MAX(FV137:FV141),FV137:FV141,0),-1)+1,FALSE)),1),"")</f>
        <v xml:space="preserve">e1RM: </v>
      </c>
      <c r="GC140" s="57" t="str">
        <f t="shared" si="751"/>
        <v/>
      </c>
      <c r="GD140" s="57" t="str">
        <f t="shared" si="752"/>
        <v/>
      </c>
      <c r="GE140" s="57" t="str">
        <f t="shared" si="753"/>
        <v/>
      </c>
      <c r="GF140" s="57" t="str">
        <f t="shared" si="754"/>
        <v/>
      </c>
      <c r="GG140" s="57" t="str">
        <f t="shared" si="755"/>
        <v/>
      </c>
      <c r="GH140" s="57" t="str">
        <f t="shared" si="756"/>
        <v/>
      </c>
      <c r="GJ140" s="39"/>
      <c r="GK140" s="58" t="str">
        <f t="shared" si="857"/>
        <v>BENCH</v>
      </c>
      <c r="GL140" s="91" t="str">
        <f t="shared" si="858"/>
        <v>Close Grip Bench Press</v>
      </c>
      <c r="GM140" s="85" t="str">
        <f t="shared" si="478"/>
        <v/>
      </c>
      <c r="GN140" s="76" t="str">
        <f t="shared" si="479"/>
        <v/>
      </c>
      <c r="GO140" s="77" t="str">
        <f t="shared" si="480"/>
        <v/>
      </c>
      <c r="GP140" s="76" t="str">
        <f>IFERROR(IF(GK140="ACC"," ",IF('MAXES+CHART'!$D$16="lbs",MROUND(IF(GK140="SQUAT",'MAXES+CHART'!$D$17*GO140, IF(GK140="BENCH",'MAXES+CHART'!$D$18*GO140, IF(GK140="DEADLIFT",'MAXES+CHART'!$D$19*GO140,))),5),MROUND(IF(GK140="SQUAT",'MAXES+CHART'!$D$17*GO140, IF(GK140="BENCH",'MAXES+CHART'!$D$18*GO140, IF(GK140="DEADLIFT",'MAXES+CHART'!$D$19*GO140,))),2.5))),"")</f>
        <v/>
      </c>
      <c r="GR140" s="95"/>
      <c r="GT140" s="119" t="str">
        <f ca="1">"e1RM: "&amp;IFERROR(MROUND(IF(GO137="",  GP136/VLOOKUP(GR136,'MAXES+CHART'!$B$3:$N$11,GN136+1,FALSE),  OFFSET(GO136,MATCH(MAX(GO137:GO141),GO137:GO141,0),1)/VLOOKUP(OFFSET(GO136,MATCH(MAX(GO137:GO141),GO137:GO141,0),3),'MAXES+CHART'!$B$3:$N$11,OFFSET(GO136,MATCH(MAX(GO137:GO141),GO137:GO141,0),-1)+1,FALSE)),1),"")</f>
        <v xml:space="preserve">e1RM: </v>
      </c>
      <c r="GV140" s="57" t="str">
        <f t="shared" si="757"/>
        <v/>
      </c>
      <c r="GW140" s="57" t="str">
        <f t="shared" si="758"/>
        <v/>
      </c>
      <c r="GX140" s="57" t="str">
        <f t="shared" si="759"/>
        <v/>
      </c>
      <c r="GY140" s="57" t="str">
        <f t="shared" si="760"/>
        <v/>
      </c>
      <c r="GZ140" s="57" t="str">
        <f t="shared" si="761"/>
        <v/>
      </c>
      <c r="HA140" s="57" t="str">
        <f t="shared" si="762"/>
        <v/>
      </c>
      <c r="HC140" s="39"/>
      <c r="HD140" s="58" t="str">
        <f t="shared" si="859"/>
        <v>BENCH</v>
      </c>
      <c r="HE140" s="91" t="str">
        <f t="shared" si="860"/>
        <v>Close Grip Bench Press</v>
      </c>
      <c r="HF140" s="85" t="str">
        <f t="shared" si="483"/>
        <v/>
      </c>
      <c r="HG140" s="76" t="str">
        <f t="shared" si="484"/>
        <v/>
      </c>
      <c r="HH140" s="77" t="str">
        <f t="shared" si="485"/>
        <v/>
      </c>
      <c r="HI140" s="76" t="str">
        <f>IFERROR(IF(HD140="ACC"," ",IF('MAXES+CHART'!$D$16="lbs",MROUND(IF(HD140="SQUAT",'MAXES+CHART'!$D$17*HH140, IF(HD140="BENCH",'MAXES+CHART'!$D$18*HH140, IF(HD140="DEADLIFT",'MAXES+CHART'!$D$19*HH140,))),5),MROUND(IF(HD140="SQUAT",'MAXES+CHART'!$D$17*HH140, IF(HD140="BENCH",'MAXES+CHART'!$D$18*HH140, IF(HD140="DEADLIFT",'MAXES+CHART'!$D$19*HH140,))),2.5))),"")</f>
        <v/>
      </c>
      <c r="HK140" s="95"/>
      <c r="HM140" s="119" t="str">
        <f ca="1">"e1RM: "&amp;IFERROR(MROUND(IF(HH137="",  HI136/VLOOKUP(HK136,'MAXES+CHART'!$B$3:$N$11,HG136+1,FALSE),  OFFSET(HH136,MATCH(MAX(HH137:HH141),HH137:HH141,0),1)/VLOOKUP(OFFSET(HH136,MATCH(MAX(HH137:HH141),HH137:HH141,0),3),'MAXES+CHART'!$B$3:$N$11,OFFSET(HH136,MATCH(MAX(HH137:HH141),HH137:HH141,0),-1)+1,FALSE)),1),"")</f>
        <v xml:space="preserve">e1RM: </v>
      </c>
      <c r="HO140" s="57" t="str">
        <f t="shared" si="763"/>
        <v/>
      </c>
      <c r="HP140" s="57" t="str">
        <f t="shared" si="764"/>
        <v/>
      </c>
      <c r="HQ140" s="57" t="str">
        <f t="shared" si="765"/>
        <v/>
      </c>
      <c r="HR140" s="57" t="str">
        <f t="shared" si="766"/>
        <v/>
      </c>
      <c r="HS140" s="57" t="str">
        <f t="shared" si="767"/>
        <v/>
      </c>
      <c r="HT140" s="57" t="str">
        <f t="shared" si="768"/>
        <v/>
      </c>
    </row>
    <row r="141" spans="3:228" hidden="1" outlineLevel="2">
      <c r="C141" s="39"/>
      <c r="D141" s="58" t="str">
        <f t="shared" si="861"/>
        <v>ACC</v>
      </c>
      <c r="E141" s="90" t="str">
        <f t="shared" si="862"/>
        <v>Bent Row</v>
      </c>
      <c r="F141" s="86"/>
      <c r="G141" s="78"/>
      <c r="H141" s="79"/>
      <c r="I141" s="78" t="str">
        <f>IF(D141="ACC"," ",IF('MAXES+CHART'!$D$16="lbs",MROUND(IF(D141="SQUAT",'MAXES+CHART'!$D$17*H141, IF(D141="BENCH",'MAXES+CHART'!$D$18*H141, IF(D141="DEADLIFT",'MAXES+CHART'!$D$19*H141,))),5),MROUND(IF(D141="SQUAT",'MAXES+CHART'!$D$17*H141, IF(D141="BENCH",'MAXES+CHART'!$D$18*H141, IF(D141="DEADLIFT",'MAXES+CHART'!$D$19*H141,))),2.5)))</f>
        <v xml:space="preserve"> </v>
      </c>
      <c r="K141" s="95"/>
      <c r="M141" s="118"/>
      <c r="O141" s="57" t="str">
        <f t="shared" si="703"/>
        <v/>
      </c>
      <c r="P141" s="57" t="str">
        <f t="shared" si="704"/>
        <v/>
      </c>
      <c r="Q141" s="57" t="str">
        <f t="shared" si="705"/>
        <v/>
      </c>
      <c r="R141" s="57" t="str">
        <f t="shared" si="706"/>
        <v/>
      </c>
      <c r="S141" s="57" t="str">
        <f t="shared" si="707"/>
        <v/>
      </c>
      <c r="T141" s="57" t="str">
        <f t="shared" si="708"/>
        <v/>
      </c>
      <c r="U141" s="39"/>
      <c r="V141" s="58" t="str">
        <f t="shared" si="863"/>
        <v>ACC</v>
      </c>
      <c r="W141" s="90" t="str">
        <f t="shared" si="840"/>
        <v>Bent Row</v>
      </c>
      <c r="X141" s="86" t="str">
        <f t="shared" si="770"/>
        <v/>
      </c>
      <c r="Y141" s="78" t="str">
        <f t="shared" si="771"/>
        <v/>
      </c>
      <c r="Z141" s="79" t="str">
        <f t="shared" si="772"/>
        <v/>
      </c>
      <c r="AA141" s="78" t="str">
        <f>IFERROR(IF(V141="ACC"," ",IF('MAXES+CHART'!$D$16="lbs",MROUND(IF(V141="SQUAT",'MAXES+CHART'!$D$17*Z141, IF(V141="BENCH",'MAXES+CHART'!$D$18*Z141, IF(V141="DEADLIFT",'MAXES+CHART'!$D$19*Z141,))),5),MROUND(IF(V141="SQUAT",'MAXES+CHART'!$D$17*Z141, IF(V141="BENCH",'MAXES+CHART'!$D$18*Z141, IF(V141="DEADLIFT",'MAXES+CHART'!$D$19*Z141,))),2.5))),"")</f>
        <v xml:space="preserve"> </v>
      </c>
      <c r="AC141" s="95"/>
      <c r="AE141" s="118"/>
      <c r="AG141" s="57" t="str">
        <f t="shared" si="492"/>
        <v/>
      </c>
      <c r="AH141" s="57" t="str">
        <f t="shared" si="493"/>
        <v/>
      </c>
      <c r="AI141" s="57" t="str">
        <f t="shared" si="494"/>
        <v/>
      </c>
      <c r="AJ141" s="57" t="str">
        <f t="shared" si="495"/>
        <v/>
      </c>
      <c r="AK141" s="57" t="str">
        <f t="shared" si="496"/>
        <v/>
      </c>
      <c r="AL141" s="57" t="str">
        <f t="shared" si="497"/>
        <v/>
      </c>
      <c r="AN141" s="39"/>
      <c r="AO141" s="58" t="str">
        <f t="shared" si="841"/>
        <v>ACC</v>
      </c>
      <c r="AP141" s="90" t="str">
        <f t="shared" si="842"/>
        <v>Bent Row</v>
      </c>
      <c r="AQ141" s="86" t="str">
        <f t="shared" si="775"/>
        <v/>
      </c>
      <c r="AR141" s="78" t="str">
        <f t="shared" si="776"/>
        <v/>
      </c>
      <c r="AS141" s="79" t="str">
        <f t="shared" si="777"/>
        <v/>
      </c>
      <c r="AT141" s="78" t="str">
        <f>IFERROR(IF(AO141="ACC"," ",IF('MAXES+CHART'!$D$16="lbs",MROUND(IF(AO141="SQUAT",'MAXES+CHART'!$D$17*AS141, IF(AO141="BENCH",'MAXES+CHART'!$D$18*AS141, IF(AO141="DEADLIFT",'MAXES+CHART'!$D$19*AS141,))),5),MROUND(IF(AO141="SQUAT",'MAXES+CHART'!$D$17*AS141, IF(AO141="BENCH",'MAXES+CHART'!$D$18*AS141, IF(AO141="DEADLIFT",'MAXES+CHART'!$D$19*AS141,))),2.5))),"")</f>
        <v xml:space="preserve"> </v>
      </c>
      <c r="AV141" s="95"/>
      <c r="AX141" s="118"/>
      <c r="AZ141" s="57" t="str">
        <f t="shared" si="709"/>
        <v/>
      </c>
      <c r="BA141" s="57" t="str">
        <f t="shared" si="710"/>
        <v/>
      </c>
      <c r="BB141" s="57" t="str">
        <f t="shared" si="711"/>
        <v/>
      </c>
      <c r="BC141" s="57" t="str">
        <f t="shared" si="712"/>
        <v/>
      </c>
      <c r="BD141" s="57" t="str">
        <f t="shared" si="713"/>
        <v/>
      </c>
      <c r="BE141" s="57" t="str">
        <f t="shared" si="714"/>
        <v/>
      </c>
      <c r="BG141" s="39"/>
      <c r="BH141" s="58" t="str">
        <f t="shared" si="843"/>
        <v>ACC</v>
      </c>
      <c r="BI141" s="90" t="str">
        <f t="shared" si="844"/>
        <v>Bent Row</v>
      </c>
      <c r="BJ141" s="86" t="str">
        <f t="shared" si="780"/>
        <v/>
      </c>
      <c r="BK141" s="78" t="str">
        <f t="shared" si="781"/>
        <v/>
      </c>
      <c r="BL141" s="79" t="str">
        <f t="shared" si="782"/>
        <v/>
      </c>
      <c r="BM141" s="78" t="str">
        <f>IFERROR(IF(BH141="ACC"," ",IF('MAXES+CHART'!$D$16="lbs",MROUND(IF(BH141="SQUAT",'MAXES+CHART'!$D$17*BL141, IF(BH141="BENCH",'MAXES+CHART'!$D$18*BL141, IF(BH141="DEADLIFT",'MAXES+CHART'!$D$19*BL141,))),5),MROUND(IF(BH141="SQUAT",'MAXES+CHART'!$D$17*BL141, IF(BH141="BENCH",'MAXES+CHART'!$D$18*BL141, IF(BH141="DEADLIFT",'MAXES+CHART'!$D$19*BL141,))),2.5))),"")</f>
        <v xml:space="preserve"> </v>
      </c>
      <c r="BO141" s="95"/>
      <c r="BQ141" s="118"/>
      <c r="BS141" s="57" t="str">
        <f t="shared" si="715"/>
        <v/>
      </c>
      <c r="BT141" s="57" t="str">
        <f t="shared" si="716"/>
        <v/>
      </c>
      <c r="BU141" s="57" t="str">
        <f t="shared" si="717"/>
        <v/>
      </c>
      <c r="BV141" s="57" t="str">
        <f t="shared" si="718"/>
        <v/>
      </c>
      <c r="BW141" s="57" t="str">
        <f t="shared" si="719"/>
        <v/>
      </c>
      <c r="BX141" s="57" t="str">
        <f t="shared" si="720"/>
        <v/>
      </c>
      <c r="CA141" s="39"/>
      <c r="CB141" s="58" t="str">
        <f t="shared" si="845"/>
        <v>ACC</v>
      </c>
      <c r="CC141" s="90" t="str">
        <f t="shared" si="846"/>
        <v>Bent Row</v>
      </c>
      <c r="CD141" s="86" t="str">
        <f t="shared" si="785"/>
        <v/>
      </c>
      <c r="CE141" s="78" t="str">
        <f t="shared" si="786"/>
        <v/>
      </c>
      <c r="CF141" s="79" t="str">
        <f t="shared" si="787"/>
        <v/>
      </c>
      <c r="CG141" s="78" t="str">
        <f>IFERROR(IF(CB141="ACC"," ",IF('MAXES+CHART'!$D$16="lbs",MROUND(IF(CB141="SQUAT",'MAXES+CHART'!$D$17*CF141, IF(CB141="BENCH",'MAXES+CHART'!$D$18*CF141, IF(CB141="DEADLIFT",'MAXES+CHART'!$D$19*CF141,))),5),MROUND(IF(CB141="SQUAT",'MAXES+CHART'!$D$17*CF141, IF(CB141="BENCH",'MAXES+CHART'!$D$18*CF141, IF(CB141="DEADLIFT",'MAXES+CHART'!$D$19*CF141,))),2.5))),"")</f>
        <v xml:space="preserve"> </v>
      </c>
      <c r="CI141" s="95"/>
      <c r="CK141" s="118"/>
      <c r="CM141" s="57" t="str">
        <f t="shared" si="721"/>
        <v/>
      </c>
      <c r="CN141" s="57" t="str">
        <f t="shared" si="722"/>
        <v/>
      </c>
      <c r="CO141" s="57" t="str">
        <f t="shared" si="723"/>
        <v/>
      </c>
      <c r="CP141" s="57" t="str">
        <f t="shared" si="724"/>
        <v/>
      </c>
      <c r="CQ141" s="57" t="str">
        <f t="shared" si="725"/>
        <v/>
      </c>
      <c r="CR141" s="57" t="str">
        <f t="shared" si="726"/>
        <v/>
      </c>
      <c r="CS141" s="39"/>
      <c r="CT141" s="58" t="str">
        <f t="shared" si="847"/>
        <v>ACC</v>
      </c>
      <c r="CU141" s="90" t="str">
        <f t="shared" si="848"/>
        <v>Bent Row</v>
      </c>
      <c r="CV141" s="86" t="str">
        <f t="shared" si="458"/>
        <v/>
      </c>
      <c r="CW141" s="78" t="str">
        <f t="shared" si="459"/>
        <v/>
      </c>
      <c r="CX141" s="79" t="str">
        <f t="shared" si="460"/>
        <v/>
      </c>
      <c r="CY141" s="78" t="str">
        <f>IFERROR(IF(CT141="ACC"," ",IF('MAXES+CHART'!$D$16="lbs",MROUND(IF(CT141="SQUAT",'MAXES+CHART'!$D$17*CX141, IF(CT141="BENCH",'MAXES+CHART'!$D$18*CX141, IF(CT141="DEADLIFT",'MAXES+CHART'!$D$19*CX141,))),5),MROUND(IF(CT141="SQUAT",'MAXES+CHART'!$D$17*CX141, IF(CT141="BENCH",'MAXES+CHART'!$D$18*CX141, IF(CT141="DEADLIFT",'MAXES+CHART'!$D$19*CX141,))),2.5))),"")</f>
        <v xml:space="preserve"> </v>
      </c>
      <c r="DA141" s="95"/>
      <c r="DC141" s="118"/>
      <c r="DE141" s="57" t="str">
        <f t="shared" si="727"/>
        <v/>
      </c>
      <c r="DF141" s="57" t="str">
        <f t="shared" si="728"/>
        <v/>
      </c>
      <c r="DG141" s="57" t="str">
        <f t="shared" si="729"/>
        <v/>
      </c>
      <c r="DH141" s="57" t="str">
        <f t="shared" si="730"/>
        <v/>
      </c>
      <c r="DI141" s="57" t="str">
        <f t="shared" si="731"/>
        <v/>
      </c>
      <c r="DJ141" s="57" t="str">
        <f t="shared" si="732"/>
        <v/>
      </c>
      <c r="DL141" s="39"/>
      <c r="DM141" s="58" t="str">
        <f t="shared" si="849"/>
        <v>ACC</v>
      </c>
      <c r="DN141" s="90" t="str">
        <f t="shared" si="850"/>
        <v>Bent Row</v>
      </c>
      <c r="DO141" s="86" t="str">
        <f t="shared" si="463"/>
        <v/>
      </c>
      <c r="DP141" s="78" t="str">
        <f t="shared" si="464"/>
        <v/>
      </c>
      <c r="DQ141" s="79" t="str">
        <f t="shared" si="465"/>
        <v/>
      </c>
      <c r="DR141" s="78" t="str">
        <f>IFERROR(IF(DM141="ACC"," ",IF('MAXES+CHART'!$D$16="lbs",MROUND(IF(DM141="SQUAT",'MAXES+CHART'!$D$17*DQ141, IF(DM141="BENCH",'MAXES+CHART'!$D$18*DQ141, IF(DM141="DEADLIFT",'MAXES+CHART'!$D$19*DQ141,))),5),MROUND(IF(DM141="SQUAT",'MAXES+CHART'!$D$17*DQ141, IF(DM141="BENCH",'MAXES+CHART'!$D$18*DQ141, IF(DM141="DEADLIFT",'MAXES+CHART'!$D$19*DQ141,))),2.5))),"")</f>
        <v xml:space="preserve"> </v>
      </c>
      <c r="DT141" s="95"/>
      <c r="DV141" s="118"/>
      <c r="DX141" s="57" t="str">
        <f t="shared" si="733"/>
        <v/>
      </c>
      <c r="DY141" s="57" t="str">
        <f t="shared" si="734"/>
        <v/>
      </c>
      <c r="DZ141" s="57" t="str">
        <f t="shared" si="735"/>
        <v/>
      </c>
      <c r="EA141" s="57" t="str">
        <f t="shared" si="736"/>
        <v/>
      </c>
      <c r="EB141" s="57" t="str">
        <f t="shared" si="737"/>
        <v/>
      </c>
      <c r="EC141" s="57" t="str">
        <f t="shared" si="738"/>
        <v/>
      </c>
      <c r="EE141" s="39"/>
      <c r="EF141" s="58" t="str">
        <f t="shared" si="851"/>
        <v>ACC</v>
      </c>
      <c r="EG141" s="90">
        <f t="shared" si="852"/>
        <v>0</v>
      </c>
      <c r="EH141" s="86" t="str">
        <f t="shared" si="468"/>
        <v/>
      </c>
      <c r="EI141" s="78" t="str">
        <f t="shared" si="469"/>
        <v/>
      </c>
      <c r="EJ141" s="79" t="str">
        <f t="shared" si="470"/>
        <v/>
      </c>
      <c r="EK141" s="78" t="str">
        <f>IFERROR(IF(EF141="ACC"," ",IF('MAXES+CHART'!$D$16="lbs",MROUND(IF(EF141="SQUAT",'MAXES+CHART'!$D$17*EJ141, IF(EF141="BENCH",'MAXES+CHART'!$D$18*EJ141, IF(EF141="DEADLIFT",'MAXES+CHART'!$D$19*EJ141,))),5),MROUND(IF(EF141="SQUAT",'MAXES+CHART'!$D$17*EJ141, IF(EF141="BENCH",'MAXES+CHART'!$D$18*EJ141, IF(EF141="DEADLIFT",'MAXES+CHART'!$D$19*EJ141,))),2.5))),"")</f>
        <v xml:space="preserve"> </v>
      </c>
      <c r="EM141" s="95"/>
      <c r="EO141" s="118"/>
      <c r="EQ141" s="57" t="str">
        <f t="shared" si="739"/>
        <v/>
      </c>
      <c r="ER141" s="57" t="str">
        <f t="shared" si="740"/>
        <v/>
      </c>
      <c r="ES141" s="57" t="str">
        <f t="shared" si="741"/>
        <v/>
      </c>
      <c r="ET141" s="57" t="str">
        <f t="shared" si="742"/>
        <v/>
      </c>
      <c r="EU141" s="57" t="str">
        <f t="shared" si="743"/>
        <v/>
      </c>
      <c r="EV141" s="57" t="str">
        <f t="shared" si="744"/>
        <v/>
      </c>
      <c r="EY141" s="39"/>
      <c r="EZ141" s="58" t="str">
        <f t="shared" si="853"/>
        <v>BENCH</v>
      </c>
      <c r="FA141" s="90" t="str">
        <f t="shared" si="854"/>
        <v>Close Grip Bench Press</v>
      </c>
      <c r="FB141" s="86" t="str">
        <f t="shared" si="796"/>
        <v/>
      </c>
      <c r="FC141" s="78" t="str">
        <f t="shared" si="797"/>
        <v/>
      </c>
      <c r="FD141" s="79" t="str">
        <f t="shared" si="798"/>
        <v/>
      </c>
      <c r="FE141" s="78" t="str">
        <f>IFERROR(IF(EZ141="ACC"," ",IF('MAXES+CHART'!$D$16="lbs",MROUND(IF(EZ141="SQUAT",'MAXES+CHART'!$D$17*FD141, IF(EZ141="BENCH",'MAXES+CHART'!$D$18*FD141, IF(EZ141="DEADLIFT",'MAXES+CHART'!$D$19*FD141,))),5),MROUND(IF(EZ141="SQUAT",'MAXES+CHART'!$D$17*FD141, IF(EZ141="BENCH",'MAXES+CHART'!$D$18*FD141, IF(EZ141="DEADLIFT",'MAXES+CHART'!$D$19*FD141,))),2.5))),"")</f>
        <v/>
      </c>
      <c r="FG141" s="124"/>
      <c r="FI141" s="118"/>
      <c r="FK141" s="57" t="str">
        <f t="shared" si="745"/>
        <v/>
      </c>
      <c r="FL141" s="57" t="str">
        <f t="shared" si="746"/>
        <v/>
      </c>
      <c r="FM141" s="57" t="str">
        <f t="shared" si="747"/>
        <v/>
      </c>
      <c r="FN141" s="57" t="str">
        <f t="shared" si="748"/>
        <v/>
      </c>
      <c r="FO141" s="57" t="str">
        <f t="shared" si="749"/>
        <v/>
      </c>
      <c r="FP141" s="57" t="str">
        <f t="shared" si="750"/>
        <v/>
      </c>
      <c r="FQ141" s="39"/>
      <c r="FR141" s="58" t="str">
        <f t="shared" si="855"/>
        <v>BENCH</v>
      </c>
      <c r="FS141" s="90" t="str">
        <f t="shared" si="856"/>
        <v>Close Grip Bench Press</v>
      </c>
      <c r="FT141" s="86" t="str">
        <f t="shared" si="473"/>
        <v/>
      </c>
      <c r="FU141" s="78" t="str">
        <f t="shared" si="474"/>
        <v/>
      </c>
      <c r="FV141" s="79" t="str">
        <f t="shared" si="475"/>
        <v/>
      </c>
      <c r="FW141" s="78" t="str">
        <f>IFERROR(IF(FR141="ACC"," ",IF('MAXES+CHART'!$D$16="lbs",MROUND(IF(FR141="SQUAT",'MAXES+CHART'!$D$17*FV141, IF(FR141="BENCH",'MAXES+CHART'!$D$18*FV141, IF(FR141="DEADLIFT",'MAXES+CHART'!$D$19*FV141,))),5),MROUND(IF(FR141="SQUAT",'MAXES+CHART'!$D$17*FV141, IF(FR141="BENCH",'MAXES+CHART'!$D$18*FV141, IF(FR141="DEADLIFT",'MAXES+CHART'!$D$19*FV141,))),2.5))),"")</f>
        <v/>
      </c>
      <c r="FY141" s="95"/>
      <c r="GA141" s="118"/>
      <c r="GC141" s="57" t="str">
        <f t="shared" si="751"/>
        <v/>
      </c>
      <c r="GD141" s="57" t="str">
        <f t="shared" si="752"/>
        <v/>
      </c>
      <c r="GE141" s="57" t="str">
        <f t="shared" si="753"/>
        <v/>
      </c>
      <c r="GF141" s="57" t="str">
        <f t="shared" si="754"/>
        <v/>
      </c>
      <c r="GG141" s="57" t="str">
        <f t="shared" si="755"/>
        <v/>
      </c>
      <c r="GH141" s="57" t="str">
        <f t="shared" si="756"/>
        <v/>
      </c>
      <c r="GJ141" s="39"/>
      <c r="GK141" s="58" t="str">
        <f t="shared" si="857"/>
        <v>BENCH</v>
      </c>
      <c r="GL141" s="90" t="str">
        <f t="shared" si="858"/>
        <v>Close Grip Bench Press</v>
      </c>
      <c r="GM141" s="86" t="str">
        <f t="shared" si="478"/>
        <v/>
      </c>
      <c r="GN141" s="78" t="str">
        <f t="shared" si="479"/>
        <v/>
      </c>
      <c r="GO141" s="79" t="str">
        <f t="shared" si="480"/>
        <v/>
      </c>
      <c r="GP141" s="78" t="str">
        <f>IFERROR(IF(GK141="ACC"," ",IF('MAXES+CHART'!$D$16="lbs",MROUND(IF(GK141="SQUAT",'MAXES+CHART'!$D$17*GO141, IF(GK141="BENCH",'MAXES+CHART'!$D$18*GO141, IF(GK141="DEADLIFT",'MAXES+CHART'!$D$19*GO141,))),5),MROUND(IF(GK141="SQUAT",'MAXES+CHART'!$D$17*GO141, IF(GK141="BENCH",'MAXES+CHART'!$D$18*GO141, IF(GK141="DEADLIFT",'MAXES+CHART'!$D$19*GO141,))),2.5))),"")</f>
        <v/>
      </c>
      <c r="GR141" s="95"/>
      <c r="GT141" s="118"/>
      <c r="GV141" s="57" t="str">
        <f t="shared" si="757"/>
        <v/>
      </c>
      <c r="GW141" s="57" t="str">
        <f t="shared" si="758"/>
        <v/>
      </c>
      <c r="GX141" s="57" t="str">
        <f t="shared" si="759"/>
        <v/>
      </c>
      <c r="GY141" s="57" t="str">
        <f t="shared" si="760"/>
        <v/>
      </c>
      <c r="GZ141" s="57" t="str">
        <f t="shared" si="761"/>
        <v/>
      </c>
      <c r="HA141" s="57" t="str">
        <f t="shared" si="762"/>
        <v/>
      </c>
      <c r="HC141" s="39"/>
      <c r="HD141" s="58" t="str">
        <f t="shared" si="859"/>
        <v>BENCH</v>
      </c>
      <c r="HE141" s="90" t="str">
        <f t="shared" si="860"/>
        <v>Close Grip Bench Press</v>
      </c>
      <c r="HF141" s="86" t="str">
        <f t="shared" si="483"/>
        <v/>
      </c>
      <c r="HG141" s="78" t="str">
        <f t="shared" si="484"/>
        <v/>
      </c>
      <c r="HH141" s="79" t="str">
        <f t="shared" si="485"/>
        <v/>
      </c>
      <c r="HI141" s="78" t="str">
        <f>IFERROR(IF(HD141="ACC"," ",IF('MAXES+CHART'!$D$16="lbs",MROUND(IF(HD141="SQUAT",'MAXES+CHART'!$D$17*HH141, IF(HD141="BENCH",'MAXES+CHART'!$D$18*HH141, IF(HD141="DEADLIFT",'MAXES+CHART'!$D$19*HH141,))),5),MROUND(IF(HD141="SQUAT",'MAXES+CHART'!$D$17*HH141, IF(HD141="BENCH",'MAXES+CHART'!$D$18*HH141, IF(HD141="DEADLIFT",'MAXES+CHART'!$D$19*HH141,))),2.5))),"")</f>
        <v/>
      </c>
      <c r="HK141" s="95"/>
      <c r="HM141" s="118"/>
      <c r="HO141" s="57" t="str">
        <f t="shared" si="763"/>
        <v/>
      </c>
      <c r="HP141" s="57" t="str">
        <f t="shared" si="764"/>
        <v/>
      </c>
      <c r="HQ141" s="57" t="str">
        <f t="shared" si="765"/>
        <v/>
      </c>
      <c r="HR141" s="57" t="str">
        <f t="shared" si="766"/>
        <v/>
      </c>
      <c r="HS141" s="57" t="str">
        <f t="shared" si="767"/>
        <v/>
      </c>
      <c r="HT141" s="57" t="str">
        <f t="shared" si="768"/>
        <v/>
      </c>
    </row>
    <row r="142" spans="3:228" outlineLevel="1" collapsed="1">
      <c r="C142" s="39" t="s">
        <v>64</v>
      </c>
      <c r="D142" s="54" t="s">
        <v>2</v>
      </c>
      <c r="E142" s="92" t="s">
        <v>75</v>
      </c>
      <c r="F142" s="87">
        <v>2</v>
      </c>
      <c r="G142" s="81">
        <v>3</v>
      </c>
      <c r="H142" s="123" t="s">
        <v>84</v>
      </c>
      <c r="I142" s="81"/>
      <c r="K142" s="96"/>
      <c r="L142" s="55"/>
      <c r="M142" s="197"/>
      <c r="O142" s="57" t="str">
        <f t="shared" si="703"/>
        <v/>
      </c>
      <c r="P142" s="57" t="str">
        <f t="shared" si="704"/>
        <v/>
      </c>
      <c r="Q142" s="57">
        <f t="shared" si="705"/>
        <v>6</v>
      </c>
      <c r="R142" s="57">
        <f t="shared" si="706"/>
        <v>0</v>
      </c>
      <c r="S142" s="57" t="str">
        <f t="shared" si="707"/>
        <v/>
      </c>
      <c r="T142" s="57" t="str">
        <f t="shared" si="708"/>
        <v/>
      </c>
      <c r="U142" s="39" t="str">
        <f>IF(ISBLANK($C142),"",$C142)</f>
        <v>BN acc</v>
      </c>
      <c r="V142" s="54" t="str">
        <f t="shared" si="808"/>
        <v>BENCH</v>
      </c>
      <c r="W142" s="92" t="str">
        <f t="shared" si="809"/>
        <v>Close Grip Bench Press</v>
      </c>
      <c r="X142" s="87">
        <v>3</v>
      </c>
      <c r="Y142" s="81">
        <f t="shared" si="771"/>
        <v>3</v>
      </c>
      <c r="Z142" s="123" t="s">
        <v>90</v>
      </c>
      <c r="AA142" s="81" t="str">
        <f>IFERROR(IF(V142="ACC"," ",IF('MAXES+CHART'!$D$16="lbs",MROUND(IF(V142="SQUAT",'MAXES+CHART'!$D$17*Z142, IF(V142="BENCH",'MAXES+CHART'!$D$18*Z142, IF(V142="DEADLIFT",'MAXES+CHART'!$D$19*Z142,))),5),MROUND(IF(V142="SQUAT",'MAXES+CHART'!$D$17*Z142, IF(V142="BENCH",'MAXES+CHART'!$D$18*Z142, IF(V142="DEADLIFT",'MAXES+CHART'!$D$19*Z142,))),2.5))),"")</f>
        <v/>
      </c>
      <c r="AC142" s="96"/>
      <c r="AD142" s="55"/>
      <c r="AE142" s="197"/>
      <c r="AG142" s="57" t="str">
        <f t="shared" si="492"/>
        <v/>
      </c>
      <c r="AH142" s="57" t="str">
        <f t="shared" si="493"/>
        <v/>
      </c>
      <c r="AI142" s="57">
        <f t="shared" si="494"/>
        <v>9</v>
      </c>
      <c r="AJ142" s="57" t="str">
        <f t="shared" si="495"/>
        <v/>
      </c>
      <c r="AK142" s="57" t="str">
        <f t="shared" si="496"/>
        <v/>
      </c>
      <c r="AL142" s="57" t="str">
        <f t="shared" si="497"/>
        <v/>
      </c>
      <c r="AN142" s="39" t="str">
        <f>IF(ISBLANK($C142),"",$C142)</f>
        <v>BN acc</v>
      </c>
      <c r="AO142" s="54" t="str">
        <f t="shared" si="810"/>
        <v>BENCH</v>
      </c>
      <c r="AP142" s="92" t="str">
        <f t="shared" si="811"/>
        <v>Close Grip Bench Press</v>
      </c>
      <c r="AQ142" s="87">
        <v>3</v>
      </c>
      <c r="AR142" s="81">
        <f t="shared" si="776"/>
        <v>3</v>
      </c>
      <c r="AS142" s="123" t="s">
        <v>90</v>
      </c>
      <c r="AT142" s="81" t="str">
        <f>IFERROR(IF(AO142="ACC"," ",IF('MAXES+CHART'!$D$16="lbs",MROUND(IF(AO142="SQUAT",'MAXES+CHART'!$D$17*AS142, IF(AO142="BENCH",'MAXES+CHART'!$D$18*AS142, IF(AO142="DEADLIFT",'MAXES+CHART'!$D$19*AS142,))),5),MROUND(IF(AO142="SQUAT",'MAXES+CHART'!$D$17*AS142, IF(AO142="BENCH",'MAXES+CHART'!$D$18*AS142, IF(AO142="DEADLIFT",'MAXES+CHART'!$D$19*AS142,))),2.5))),"")</f>
        <v/>
      </c>
      <c r="AV142" s="96"/>
      <c r="AW142" s="55"/>
      <c r="AX142" s="197"/>
      <c r="AZ142" s="57" t="str">
        <f t="shared" si="709"/>
        <v/>
      </c>
      <c r="BA142" s="57" t="str">
        <f t="shared" si="710"/>
        <v/>
      </c>
      <c r="BB142" s="57">
        <f t="shared" si="711"/>
        <v>9</v>
      </c>
      <c r="BC142" s="57" t="str">
        <f t="shared" si="712"/>
        <v/>
      </c>
      <c r="BD142" s="57" t="str">
        <f t="shared" si="713"/>
        <v/>
      </c>
      <c r="BE142" s="57" t="str">
        <f t="shared" si="714"/>
        <v/>
      </c>
      <c r="BG142" s="39" t="str">
        <f>IF(ISBLANK($C142),"",$C142)</f>
        <v>BN acc</v>
      </c>
      <c r="BH142" s="54" t="str">
        <f t="shared" si="812"/>
        <v>BENCH</v>
      </c>
      <c r="BI142" s="92" t="str">
        <f t="shared" si="813"/>
        <v>Close Grip Bench Press</v>
      </c>
      <c r="BJ142" s="87">
        <v>3</v>
      </c>
      <c r="BK142" s="81">
        <f t="shared" si="781"/>
        <v>3</v>
      </c>
      <c r="BL142" s="123" t="s">
        <v>90</v>
      </c>
      <c r="BM142" s="81" t="str">
        <f>IFERROR(IF(BH142="ACC"," ",IF('MAXES+CHART'!$D$16="lbs",MROUND(IF(BH142="SQUAT",'MAXES+CHART'!$D$17*BL142, IF(BH142="BENCH",'MAXES+CHART'!$D$18*BL142, IF(BH142="DEADLIFT",'MAXES+CHART'!$D$19*BL142,))),5),MROUND(IF(BH142="SQUAT",'MAXES+CHART'!$D$17*BL142, IF(BH142="BENCH",'MAXES+CHART'!$D$18*BL142, IF(BH142="DEADLIFT",'MAXES+CHART'!$D$19*BL142,))),2.5))),"")</f>
        <v/>
      </c>
      <c r="BO142" s="96"/>
      <c r="BP142" s="55"/>
      <c r="BQ142" s="197"/>
      <c r="BS142" s="57" t="str">
        <f t="shared" si="715"/>
        <v/>
      </c>
      <c r="BT142" s="57" t="str">
        <f t="shared" si="716"/>
        <v/>
      </c>
      <c r="BU142" s="57">
        <f t="shared" si="717"/>
        <v>9</v>
      </c>
      <c r="BV142" s="57" t="str">
        <f t="shared" si="718"/>
        <v/>
      </c>
      <c r="BW142" s="57" t="str">
        <f t="shared" si="719"/>
        <v/>
      </c>
      <c r="BX142" s="57" t="str">
        <f t="shared" si="720"/>
        <v/>
      </c>
      <c r="CA142" s="39" t="str">
        <f>IF(ISBLANK($C142),"",$C142)</f>
        <v>BN acc</v>
      </c>
      <c r="CB142" s="54" t="str">
        <f t="shared" si="814"/>
        <v>BENCH</v>
      </c>
      <c r="CC142" s="92" t="str">
        <f t="shared" si="815"/>
        <v>Close Grip Bench Press</v>
      </c>
      <c r="CD142" s="87">
        <v>3</v>
      </c>
      <c r="CE142" s="81">
        <f t="shared" si="786"/>
        <v>3</v>
      </c>
      <c r="CF142" s="82" t="str">
        <f t="shared" si="787"/>
        <v>@8RPE</v>
      </c>
      <c r="CG142" s="81" t="str">
        <f>IFERROR(IF(CB142="ACC"," ",IF('MAXES+CHART'!$D$16="lbs",MROUND(IF(CB142="SQUAT",'MAXES+CHART'!$D$17*CF142, IF(CB142="BENCH",'MAXES+CHART'!$D$18*CF142, IF(CB142="DEADLIFT",'MAXES+CHART'!$D$19*CF142,))),5),MROUND(IF(CB142="SQUAT",'MAXES+CHART'!$D$17*CF142, IF(CB142="BENCH",'MAXES+CHART'!$D$18*CF142, IF(CB142="DEADLIFT",'MAXES+CHART'!$D$19*CF142,))),2.5))),"")</f>
        <v/>
      </c>
      <c r="CI142" s="96"/>
      <c r="CJ142" s="55"/>
      <c r="CK142" s="197"/>
      <c r="CM142" s="57" t="str">
        <f t="shared" si="721"/>
        <v/>
      </c>
      <c r="CN142" s="57" t="str">
        <f t="shared" si="722"/>
        <v/>
      </c>
      <c r="CO142" s="57">
        <f t="shared" si="723"/>
        <v>9</v>
      </c>
      <c r="CP142" s="57" t="str">
        <f t="shared" si="724"/>
        <v/>
      </c>
      <c r="CQ142" s="57" t="str">
        <f t="shared" si="725"/>
        <v/>
      </c>
      <c r="CR142" s="57" t="str">
        <f t="shared" si="726"/>
        <v/>
      </c>
      <c r="CS142" s="39" t="str">
        <f>IF(ISBLANK($C142),"",$C142)</f>
        <v>BN acc</v>
      </c>
      <c r="CT142" s="54" t="str">
        <f t="shared" si="456"/>
        <v>BENCH</v>
      </c>
      <c r="CU142" s="92" t="str">
        <f t="shared" si="457"/>
        <v>Close Grip Bench Press</v>
      </c>
      <c r="CV142" s="87">
        <f t="shared" si="458"/>
        <v>3</v>
      </c>
      <c r="CW142" s="81">
        <f t="shared" si="459"/>
        <v>3</v>
      </c>
      <c r="CX142" s="123" t="s">
        <v>90</v>
      </c>
      <c r="CY142" s="81" t="str">
        <f>IFERROR(IF(CT142="ACC"," ",IF('MAXES+CHART'!$D$16="lbs",MROUND(IF(CT142="SQUAT",'MAXES+CHART'!$D$17*CX142, IF(CT142="BENCH",'MAXES+CHART'!$D$18*CX142, IF(CT142="DEADLIFT",'MAXES+CHART'!$D$19*CX142,))),5),MROUND(IF(CT142="SQUAT",'MAXES+CHART'!$D$17*CX142, IF(CT142="BENCH",'MAXES+CHART'!$D$18*CX142, IF(CT142="DEADLIFT",'MAXES+CHART'!$D$19*CX142,))),2.5))),"")</f>
        <v/>
      </c>
      <c r="DA142" s="96"/>
      <c r="DB142" s="55"/>
      <c r="DC142" s="197"/>
      <c r="DE142" s="57" t="str">
        <f t="shared" si="727"/>
        <v/>
      </c>
      <c r="DF142" s="57" t="str">
        <f t="shared" si="728"/>
        <v/>
      </c>
      <c r="DG142" s="57">
        <f t="shared" si="729"/>
        <v>9</v>
      </c>
      <c r="DH142" s="57" t="str">
        <f t="shared" si="730"/>
        <v/>
      </c>
      <c r="DI142" s="57" t="str">
        <f t="shared" si="731"/>
        <v/>
      </c>
      <c r="DJ142" s="57" t="str">
        <f t="shared" si="732"/>
        <v/>
      </c>
      <c r="DL142" s="39" t="str">
        <f>IF(ISBLANK($C142),"",$C142)</f>
        <v>BN acc</v>
      </c>
      <c r="DM142" s="54" t="str">
        <f t="shared" si="461"/>
        <v>BENCH</v>
      </c>
      <c r="DN142" s="92" t="str">
        <f t="shared" si="462"/>
        <v>Close Grip Bench Press</v>
      </c>
      <c r="DO142" s="87">
        <v>4</v>
      </c>
      <c r="DP142" s="81">
        <v>2</v>
      </c>
      <c r="DQ142" s="123" t="s">
        <v>90</v>
      </c>
      <c r="DR142" s="81" t="str">
        <f>IFERROR(IF(DM142="ACC"," ",IF('MAXES+CHART'!$D$16="lbs",MROUND(IF(DM142="SQUAT",'MAXES+CHART'!$D$17*DQ142, IF(DM142="BENCH",'MAXES+CHART'!$D$18*DQ142, IF(DM142="DEADLIFT",'MAXES+CHART'!$D$19*DQ142,))),5),MROUND(IF(DM142="SQUAT",'MAXES+CHART'!$D$17*DQ142, IF(DM142="BENCH",'MAXES+CHART'!$D$18*DQ142, IF(DM142="DEADLIFT",'MAXES+CHART'!$D$19*DQ142,))),2.5))),"")</f>
        <v/>
      </c>
      <c r="DT142" s="96"/>
      <c r="DU142" s="55"/>
      <c r="DV142" s="197"/>
      <c r="DX142" s="57" t="str">
        <f t="shared" si="733"/>
        <v/>
      </c>
      <c r="DY142" s="57" t="str">
        <f t="shared" si="734"/>
        <v/>
      </c>
      <c r="DZ142" s="57">
        <f t="shared" si="735"/>
        <v>8</v>
      </c>
      <c r="EA142" s="57" t="str">
        <f t="shared" si="736"/>
        <v/>
      </c>
      <c r="EB142" s="57" t="str">
        <f t="shared" si="737"/>
        <v/>
      </c>
      <c r="EC142" s="57" t="str">
        <f t="shared" si="738"/>
        <v/>
      </c>
      <c r="EE142" s="39" t="str">
        <f>IF(ISBLANK($C142),"",$C142)</f>
        <v>BN acc</v>
      </c>
      <c r="EF142" s="54" t="str">
        <f t="shared" si="466"/>
        <v>BENCH</v>
      </c>
      <c r="EG142" s="92" t="str">
        <f t="shared" si="467"/>
        <v>Close Grip Bench Press</v>
      </c>
      <c r="EH142" s="87">
        <f t="shared" si="468"/>
        <v>3</v>
      </c>
      <c r="EI142" s="81">
        <v>2</v>
      </c>
      <c r="EJ142" s="123" t="s">
        <v>90</v>
      </c>
      <c r="EK142" s="81" t="str">
        <f>IFERROR(IF(EF142="ACC"," ",IF('MAXES+CHART'!$D$16="lbs",MROUND(IF(EF142="SQUAT",'MAXES+CHART'!$D$17*EJ142, IF(EF142="BENCH",'MAXES+CHART'!$D$18*EJ142, IF(EF142="DEADLIFT",'MAXES+CHART'!$D$19*EJ142,))),5),MROUND(IF(EF142="SQUAT",'MAXES+CHART'!$D$17*EJ142, IF(EF142="BENCH",'MAXES+CHART'!$D$18*EJ142, IF(EF142="DEADLIFT",'MAXES+CHART'!$D$19*EJ142,))),2.5))),"")</f>
        <v/>
      </c>
      <c r="EM142" s="96"/>
      <c r="EN142" s="55"/>
      <c r="EO142" s="197"/>
      <c r="EQ142" s="57" t="str">
        <f t="shared" si="739"/>
        <v/>
      </c>
      <c r="ER142" s="57" t="str">
        <f t="shared" si="740"/>
        <v/>
      </c>
      <c r="ES142" s="57">
        <f t="shared" si="741"/>
        <v>6</v>
      </c>
      <c r="ET142" s="57" t="str">
        <f t="shared" si="742"/>
        <v/>
      </c>
      <c r="EU142" s="57" t="str">
        <f t="shared" si="743"/>
        <v/>
      </c>
      <c r="EV142" s="57" t="str">
        <f t="shared" si="744"/>
        <v/>
      </c>
      <c r="EY142" s="39"/>
      <c r="EZ142" s="54" t="s">
        <v>14</v>
      </c>
      <c r="FA142" s="92"/>
      <c r="FB142" s="87"/>
      <c r="FC142" s="81"/>
      <c r="FD142" s="82"/>
      <c r="FE142" s="81" t="str">
        <f>IFERROR(IF(EZ142="ACC"," ",IF('MAXES+CHART'!$D$16="lbs",MROUND(IF(EZ142="SQUAT",'MAXES+CHART'!$D$17*FD142, IF(EZ142="BENCH",'MAXES+CHART'!$D$18*FD142, IF(EZ142="DEADLIFT",'MAXES+CHART'!$D$19*FD142,))),5),MROUND(IF(EZ142="SQUAT",'MAXES+CHART'!$D$17*FD142, IF(EZ142="BENCH",'MAXES+CHART'!$D$18*FD142, IF(EZ142="DEADLIFT",'MAXES+CHART'!$D$19*FD142,))),2.5))),"")</f>
        <v xml:space="preserve"> </v>
      </c>
      <c r="FG142" s="125"/>
      <c r="FH142" s="55"/>
      <c r="FI142" s="203"/>
      <c r="FK142" s="57" t="str">
        <f t="shared" si="745"/>
        <v/>
      </c>
      <c r="FL142" s="57" t="str">
        <f t="shared" si="746"/>
        <v/>
      </c>
      <c r="FM142" s="57" t="str">
        <f t="shared" si="747"/>
        <v/>
      </c>
      <c r="FN142" s="57" t="str">
        <f t="shared" si="748"/>
        <v/>
      </c>
      <c r="FO142" s="57" t="str">
        <f t="shared" si="749"/>
        <v/>
      </c>
      <c r="FP142" s="57" t="str">
        <f t="shared" si="750"/>
        <v/>
      </c>
      <c r="FQ142" s="39" t="str">
        <f>IF(ISBLANK($C142),"",$C142)</f>
        <v>BN acc</v>
      </c>
      <c r="FR142" s="54" t="str">
        <f t="shared" si="471"/>
        <v>ACC</v>
      </c>
      <c r="FS142" s="92" t="str">
        <f t="shared" si="472"/>
        <v/>
      </c>
      <c r="FT142" s="87" t="str">
        <f t="shared" si="473"/>
        <v/>
      </c>
      <c r="FU142" s="81" t="str">
        <f t="shared" si="474"/>
        <v/>
      </c>
      <c r="FV142" s="82" t="str">
        <f t="shared" si="475"/>
        <v/>
      </c>
      <c r="FW142" s="81" t="str">
        <f>IFERROR(IF(FR142="ACC"," ",IF('MAXES+CHART'!$D$16="lbs",MROUND(IF(FR142="SQUAT",'MAXES+CHART'!$D$17*FV142, IF(FR142="BENCH",'MAXES+CHART'!$D$18*FV142, IF(FR142="DEADLIFT",'MAXES+CHART'!$D$19*FV142,))),5),MROUND(IF(FR142="SQUAT",'MAXES+CHART'!$D$17*FV142, IF(FR142="BENCH",'MAXES+CHART'!$D$18*FV142, IF(FR142="DEADLIFT",'MAXES+CHART'!$D$19*FV142,))),2.5))),"")</f>
        <v xml:space="preserve"> </v>
      </c>
      <c r="FY142" s="96"/>
      <c r="FZ142" s="55"/>
      <c r="GA142" s="197"/>
      <c r="GC142" s="57" t="str">
        <f t="shared" si="751"/>
        <v/>
      </c>
      <c r="GD142" s="57" t="str">
        <f t="shared" si="752"/>
        <v/>
      </c>
      <c r="GE142" s="57" t="str">
        <f t="shared" si="753"/>
        <v/>
      </c>
      <c r="GF142" s="57" t="str">
        <f t="shared" si="754"/>
        <v/>
      </c>
      <c r="GG142" s="57" t="str">
        <f t="shared" si="755"/>
        <v/>
      </c>
      <c r="GH142" s="57" t="str">
        <f t="shared" si="756"/>
        <v/>
      </c>
      <c r="GJ142" s="39" t="str">
        <f>IF(ISBLANK($C142),"",$C142)</f>
        <v>BN acc</v>
      </c>
      <c r="GK142" s="54" t="str">
        <f t="shared" si="476"/>
        <v>ACC</v>
      </c>
      <c r="GL142" s="92" t="str">
        <f t="shared" si="477"/>
        <v/>
      </c>
      <c r="GM142" s="87" t="str">
        <f t="shared" si="478"/>
        <v/>
      </c>
      <c r="GN142" s="81" t="str">
        <f t="shared" si="479"/>
        <v/>
      </c>
      <c r="GO142" s="82" t="str">
        <f t="shared" si="480"/>
        <v/>
      </c>
      <c r="GP142" s="81" t="str">
        <f>IFERROR(IF(GK142="ACC"," ",IF('MAXES+CHART'!$D$16="lbs",MROUND(IF(GK142="SQUAT",'MAXES+CHART'!$D$17*GO142, IF(GK142="BENCH",'MAXES+CHART'!$D$18*GO142, IF(GK142="DEADLIFT",'MAXES+CHART'!$D$19*GO142,))),5),MROUND(IF(GK142="SQUAT",'MAXES+CHART'!$D$17*GO142, IF(GK142="BENCH",'MAXES+CHART'!$D$18*GO142, IF(GK142="DEADLIFT",'MAXES+CHART'!$D$19*GO142,))),2.5))),"")</f>
        <v xml:space="preserve"> </v>
      </c>
      <c r="GR142" s="96"/>
      <c r="GS142" s="55"/>
      <c r="GT142" s="197"/>
      <c r="GV142" s="57" t="str">
        <f t="shared" si="757"/>
        <v/>
      </c>
      <c r="GW142" s="57" t="str">
        <f t="shared" si="758"/>
        <v/>
      </c>
      <c r="GX142" s="57" t="str">
        <f t="shared" si="759"/>
        <v/>
      </c>
      <c r="GY142" s="57" t="str">
        <f t="shared" si="760"/>
        <v/>
      </c>
      <c r="GZ142" s="57" t="str">
        <f t="shared" si="761"/>
        <v/>
      </c>
      <c r="HA142" s="57" t="str">
        <f t="shared" si="762"/>
        <v/>
      </c>
      <c r="HC142" s="39" t="str">
        <f>IF(ISBLANK($C142),"",$C142)</f>
        <v>BN acc</v>
      </c>
      <c r="HD142" s="54" t="str">
        <f t="shared" si="481"/>
        <v>ACC</v>
      </c>
      <c r="HE142" s="92" t="str">
        <f t="shared" si="482"/>
        <v/>
      </c>
      <c r="HF142" s="87" t="str">
        <f t="shared" si="483"/>
        <v/>
      </c>
      <c r="HG142" s="81" t="str">
        <f t="shared" si="484"/>
        <v/>
      </c>
      <c r="HH142" s="82" t="str">
        <f t="shared" si="485"/>
        <v/>
      </c>
      <c r="HI142" s="81" t="str">
        <f>IFERROR(IF(HD142="ACC"," ",IF('MAXES+CHART'!$D$16="lbs",MROUND(IF(HD142="SQUAT",'MAXES+CHART'!$D$17*HH142, IF(HD142="BENCH",'MAXES+CHART'!$D$18*HH142, IF(HD142="DEADLIFT",'MAXES+CHART'!$D$19*HH142,))),5),MROUND(IF(HD142="SQUAT",'MAXES+CHART'!$D$17*HH142, IF(HD142="BENCH",'MAXES+CHART'!$D$18*HH142, IF(HD142="DEADLIFT",'MAXES+CHART'!$D$19*HH142,))),2.5))),"")</f>
        <v xml:space="preserve"> </v>
      </c>
      <c r="HK142" s="96"/>
      <c r="HL142" s="55"/>
      <c r="HM142" s="197"/>
      <c r="HO142" s="57" t="str">
        <f t="shared" si="763"/>
        <v/>
      </c>
      <c r="HP142" s="57" t="str">
        <f t="shared" si="764"/>
        <v/>
      </c>
      <c r="HQ142" s="57" t="str">
        <f t="shared" si="765"/>
        <v/>
      </c>
      <c r="HR142" s="57" t="str">
        <f t="shared" si="766"/>
        <v/>
      </c>
      <c r="HS142" s="57" t="str">
        <f t="shared" si="767"/>
        <v/>
      </c>
      <c r="HT142" s="57" t="str">
        <f t="shared" si="768"/>
        <v/>
      </c>
    </row>
    <row r="143" spans="3:228" hidden="1" outlineLevel="2">
      <c r="C143" s="39"/>
      <c r="D143" s="58" t="str">
        <f>$D$142</f>
        <v>BENCH</v>
      </c>
      <c r="E143" s="93" t="str">
        <f>$E142</f>
        <v>Close Grip Bench Press</v>
      </c>
      <c r="F143" s="88"/>
      <c r="G143" s="83"/>
      <c r="H143" s="84"/>
      <c r="I143" s="83">
        <f>IF(D143="ACC"," ",IF('MAXES+CHART'!$D$16="lbs",MROUND(IF(D143="SQUAT",'MAXES+CHART'!$D$17*H143, IF(D143="BENCH",'MAXES+CHART'!$D$18*H143, IF(D143="DEADLIFT",'MAXES+CHART'!$D$19*H143,))),5),MROUND(IF(D143="SQUAT",'MAXES+CHART'!$D$17*H143, IF(D143="BENCH",'MAXES+CHART'!$D$18*H143, IF(D143="DEADLIFT",'MAXES+CHART'!$D$19*H143,))),2.5)))</f>
        <v>0</v>
      </c>
      <c r="K143" s="96"/>
      <c r="L143" s="55"/>
      <c r="M143" s="198"/>
      <c r="O143" s="57" t="str">
        <f t="shared" si="703"/>
        <v/>
      </c>
      <c r="P143" s="57" t="str">
        <f t="shared" si="704"/>
        <v/>
      </c>
      <c r="Q143" s="57">
        <f t="shared" si="705"/>
        <v>0</v>
      </c>
      <c r="R143" s="57">
        <f t="shared" si="706"/>
        <v>0</v>
      </c>
      <c r="S143" s="57" t="str">
        <f t="shared" si="707"/>
        <v/>
      </c>
      <c r="T143" s="57" t="str">
        <f t="shared" si="708"/>
        <v/>
      </c>
      <c r="U143" s="39"/>
      <c r="V143" s="58" t="str">
        <f>$V$142</f>
        <v>BENCH</v>
      </c>
      <c r="W143" s="93" t="str">
        <f t="shared" ref="W143:W147" si="864">$W$142</f>
        <v>Close Grip Bench Press</v>
      </c>
      <c r="X143" s="88" t="str">
        <f t="shared" si="770"/>
        <v/>
      </c>
      <c r="Y143" s="83" t="str">
        <f t="shared" si="771"/>
        <v/>
      </c>
      <c r="Z143" s="84" t="str">
        <f t="shared" si="772"/>
        <v/>
      </c>
      <c r="AA143" s="83" t="str">
        <f>IFERROR(IF(V143="ACC"," ",IF('MAXES+CHART'!$D$16="lbs",MROUND(IF(V143="SQUAT",'MAXES+CHART'!$D$17*Z143, IF(V143="BENCH",'MAXES+CHART'!$D$18*Z143, IF(V143="DEADLIFT",'MAXES+CHART'!$D$19*Z143,))),5),MROUND(IF(V143="SQUAT",'MAXES+CHART'!$D$17*Z143, IF(V143="BENCH",'MAXES+CHART'!$D$18*Z143, IF(V143="DEADLIFT",'MAXES+CHART'!$D$19*Z143,))),2.5))),"")</f>
        <v/>
      </c>
      <c r="AC143" s="96"/>
      <c r="AD143" s="55"/>
      <c r="AE143" s="198"/>
      <c r="AG143" s="57" t="str">
        <f t="shared" si="492"/>
        <v/>
      </c>
      <c r="AH143" s="57" t="str">
        <f t="shared" si="493"/>
        <v/>
      </c>
      <c r="AI143" s="57" t="str">
        <f t="shared" si="494"/>
        <v/>
      </c>
      <c r="AJ143" s="57" t="str">
        <f t="shared" si="495"/>
        <v/>
      </c>
      <c r="AK143" s="57" t="str">
        <f t="shared" si="496"/>
        <v/>
      </c>
      <c r="AL143" s="57" t="str">
        <f t="shared" si="497"/>
        <v/>
      </c>
      <c r="AN143" s="39"/>
      <c r="AO143" s="58" t="str">
        <f t="shared" ref="AO143:AO147" si="865">$AO$142</f>
        <v>BENCH</v>
      </c>
      <c r="AP143" s="93" t="str">
        <f t="shared" ref="AP143:AP147" si="866">$AP$142</f>
        <v>Close Grip Bench Press</v>
      </c>
      <c r="AQ143" s="88" t="str">
        <f t="shared" si="775"/>
        <v/>
      </c>
      <c r="AR143" s="83" t="str">
        <f t="shared" si="776"/>
        <v/>
      </c>
      <c r="AS143" s="84" t="str">
        <f t="shared" si="777"/>
        <v/>
      </c>
      <c r="AT143" s="83" t="str">
        <f>IFERROR(IF(AO143="ACC"," ",IF('MAXES+CHART'!$D$16="lbs",MROUND(IF(AO143="SQUAT",'MAXES+CHART'!$D$17*AS143, IF(AO143="BENCH",'MAXES+CHART'!$D$18*AS143, IF(AO143="DEADLIFT",'MAXES+CHART'!$D$19*AS143,))),5),MROUND(IF(AO143="SQUAT",'MAXES+CHART'!$D$17*AS143, IF(AO143="BENCH",'MAXES+CHART'!$D$18*AS143, IF(AO143="DEADLIFT",'MAXES+CHART'!$D$19*AS143,))),2.5))),"")</f>
        <v/>
      </c>
      <c r="AV143" s="96"/>
      <c r="AW143" s="55"/>
      <c r="AX143" s="198"/>
      <c r="AZ143" s="57" t="str">
        <f t="shared" si="709"/>
        <v/>
      </c>
      <c r="BA143" s="57" t="str">
        <f t="shared" si="710"/>
        <v/>
      </c>
      <c r="BB143" s="57" t="str">
        <f t="shared" si="711"/>
        <v/>
      </c>
      <c r="BC143" s="57" t="str">
        <f t="shared" si="712"/>
        <v/>
      </c>
      <c r="BD143" s="57" t="str">
        <f t="shared" si="713"/>
        <v/>
      </c>
      <c r="BE143" s="57" t="str">
        <f t="shared" si="714"/>
        <v/>
      </c>
      <c r="BG143" s="39"/>
      <c r="BH143" s="58" t="str">
        <f t="shared" ref="BH143:BH147" si="867">$BH$142</f>
        <v>BENCH</v>
      </c>
      <c r="BI143" s="93" t="str">
        <f t="shared" ref="BI143:BI147" si="868">$BI$142</f>
        <v>Close Grip Bench Press</v>
      </c>
      <c r="BJ143" s="88" t="str">
        <f t="shared" si="780"/>
        <v/>
      </c>
      <c r="BK143" s="83" t="str">
        <f t="shared" si="781"/>
        <v/>
      </c>
      <c r="BL143" s="84" t="str">
        <f t="shared" si="782"/>
        <v/>
      </c>
      <c r="BM143" s="83" t="str">
        <f>IFERROR(IF(BH143="ACC"," ",IF('MAXES+CHART'!$D$16="lbs",MROUND(IF(BH143="SQUAT",'MAXES+CHART'!$D$17*BL143, IF(BH143="BENCH",'MAXES+CHART'!$D$18*BL143, IF(BH143="DEADLIFT",'MAXES+CHART'!$D$19*BL143,))),5),MROUND(IF(BH143="SQUAT",'MAXES+CHART'!$D$17*BL143, IF(BH143="BENCH",'MAXES+CHART'!$D$18*BL143, IF(BH143="DEADLIFT",'MAXES+CHART'!$D$19*BL143,))),2.5))),"")</f>
        <v/>
      </c>
      <c r="BO143" s="96"/>
      <c r="BP143" s="55"/>
      <c r="BQ143" s="198"/>
      <c r="BS143" s="57" t="str">
        <f t="shared" si="715"/>
        <v/>
      </c>
      <c r="BT143" s="57" t="str">
        <f t="shared" si="716"/>
        <v/>
      </c>
      <c r="BU143" s="57" t="str">
        <f t="shared" si="717"/>
        <v/>
      </c>
      <c r="BV143" s="57" t="str">
        <f t="shared" si="718"/>
        <v/>
      </c>
      <c r="BW143" s="57" t="str">
        <f t="shared" si="719"/>
        <v/>
      </c>
      <c r="BX143" s="57" t="str">
        <f t="shared" si="720"/>
        <v/>
      </c>
      <c r="CA143" s="39"/>
      <c r="CB143" s="58" t="str">
        <f t="shared" ref="CB143:CB147" si="869">$CB$142</f>
        <v>BENCH</v>
      </c>
      <c r="CC143" s="93" t="str">
        <f t="shared" ref="CC143:CC147" si="870">$CC$142</f>
        <v>Close Grip Bench Press</v>
      </c>
      <c r="CD143" s="88" t="str">
        <f t="shared" si="785"/>
        <v/>
      </c>
      <c r="CE143" s="83" t="str">
        <f t="shared" si="786"/>
        <v/>
      </c>
      <c r="CF143" s="84" t="str">
        <f t="shared" si="787"/>
        <v/>
      </c>
      <c r="CG143" s="83" t="str">
        <f>IFERROR(IF(CB143="ACC"," ",IF('MAXES+CHART'!$D$16="lbs",MROUND(IF(CB143="SQUAT",'MAXES+CHART'!$D$17*CF143, IF(CB143="BENCH",'MAXES+CHART'!$D$18*CF143, IF(CB143="DEADLIFT",'MAXES+CHART'!$D$19*CF143,))),5),MROUND(IF(CB143="SQUAT",'MAXES+CHART'!$D$17*CF143, IF(CB143="BENCH",'MAXES+CHART'!$D$18*CF143, IF(CB143="DEADLIFT",'MAXES+CHART'!$D$19*CF143,))),2.5))),"")</f>
        <v/>
      </c>
      <c r="CI143" s="96"/>
      <c r="CJ143" s="55"/>
      <c r="CK143" s="198"/>
      <c r="CM143" s="57" t="str">
        <f t="shared" si="721"/>
        <v/>
      </c>
      <c r="CN143" s="57" t="str">
        <f t="shared" si="722"/>
        <v/>
      </c>
      <c r="CO143" s="57" t="str">
        <f t="shared" si="723"/>
        <v/>
      </c>
      <c r="CP143" s="57" t="str">
        <f t="shared" si="724"/>
        <v/>
      </c>
      <c r="CQ143" s="57" t="str">
        <f t="shared" si="725"/>
        <v/>
      </c>
      <c r="CR143" s="57" t="str">
        <f t="shared" si="726"/>
        <v/>
      </c>
      <c r="CS143" s="39"/>
      <c r="CT143" s="58" t="str">
        <f t="shared" ref="CT143:CT147" si="871">$CT$142</f>
        <v>BENCH</v>
      </c>
      <c r="CU143" s="93" t="str">
        <f t="shared" ref="CU143:CU147" si="872">$CU$142</f>
        <v>Close Grip Bench Press</v>
      </c>
      <c r="CV143" s="88" t="str">
        <f t="shared" si="458"/>
        <v/>
      </c>
      <c r="CW143" s="83" t="str">
        <f t="shared" si="459"/>
        <v/>
      </c>
      <c r="CX143" s="84" t="str">
        <f t="shared" si="460"/>
        <v/>
      </c>
      <c r="CY143" s="83" t="str">
        <f>IFERROR(IF(CT143="ACC"," ",IF('MAXES+CHART'!$D$16="lbs",MROUND(IF(CT143="SQUAT",'MAXES+CHART'!$D$17*CX143, IF(CT143="BENCH",'MAXES+CHART'!$D$18*CX143, IF(CT143="DEADLIFT",'MAXES+CHART'!$D$19*CX143,))),5),MROUND(IF(CT143="SQUAT",'MAXES+CHART'!$D$17*CX143, IF(CT143="BENCH",'MAXES+CHART'!$D$18*CX143, IF(CT143="DEADLIFT",'MAXES+CHART'!$D$19*CX143,))),2.5))),"")</f>
        <v/>
      </c>
      <c r="DA143" s="96"/>
      <c r="DB143" s="55"/>
      <c r="DC143" s="198"/>
      <c r="DE143" s="57" t="str">
        <f t="shared" si="727"/>
        <v/>
      </c>
      <c r="DF143" s="57" t="str">
        <f t="shared" si="728"/>
        <v/>
      </c>
      <c r="DG143" s="57" t="str">
        <f t="shared" si="729"/>
        <v/>
      </c>
      <c r="DH143" s="57" t="str">
        <f t="shared" si="730"/>
        <v/>
      </c>
      <c r="DI143" s="57" t="str">
        <f t="shared" si="731"/>
        <v/>
      </c>
      <c r="DJ143" s="57" t="str">
        <f t="shared" si="732"/>
        <v/>
      </c>
      <c r="DL143" s="39"/>
      <c r="DM143" s="58" t="str">
        <f t="shared" ref="DM143:DM147" si="873">$DM$142</f>
        <v>BENCH</v>
      </c>
      <c r="DN143" s="93" t="str">
        <f t="shared" ref="DN143:DN147" si="874">$DN$142</f>
        <v>Close Grip Bench Press</v>
      </c>
      <c r="DO143" s="88" t="str">
        <f t="shared" si="463"/>
        <v/>
      </c>
      <c r="DP143" s="83" t="str">
        <f t="shared" si="464"/>
        <v/>
      </c>
      <c r="DQ143" s="84" t="str">
        <f t="shared" si="465"/>
        <v/>
      </c>
      <c r="DR143" s="83" t="str">
        <f>IFERROR(IF(DM143="ACC"," ",IF('MAXES+CHART'!$D$16="lbs",MROUND(IF(DM143="SQUAT",'MAXES+CHART'!$D$17*DQ143, IF(DM143="BENCH",'MAXES+CHART'!$D$18*DQ143, IF(DM143="DEADLIFT",'MAXES+CHART'!$D$19*DQ143,))),5),MROUND(IF(DM143="SQUAT",'MAXES+CHART'!$D$17*DQ143, IF(DM143="BENCH",'MAXES+CHART'!$D$18*DQ143, IF(DM143="DEADLIFT",'MAXES+CHART'!$D$19*DQ143,))),2.5))),"")</f>
        <v/>
      </c>
      <c r="DT143" s="96"/>
      <c r="DU143" s="55"/>
      <c r="DV143" s="198"/>
      <c r="DX143" s="57" t="str">
        <f t="shared" si="733"/>
        <v/>
      </c>
      <c r="DY143" s="57" t="str">
        <f t="shared" si="734"/>
        <v/>
      </c>
      <c r="DZ143" s="57" t="str">
        <f t="shared" si="735"/>
        <v/>
      </c>
      <c r="EA143" s="57" t="str">
        <f t="shared" si="736"/>
        <v/>
      </c>
      <c r="EB143" s="57" t="str">
        <f t="shared" si="737"/>
        <v/>
      </c>
      <c r="EC143" s="57" t="str">
        <f t="shared" si="738"/>
        <v/>
      </c>
      <c r="EE143" s="39"/>
      <c r="EF143" s="58" t="str">
        <f t="shared" ref="EF143:EF147" si="875">$EF$142</f>
        <v>BENCH</v>
      </c>
      <c r="EG143" s="93" t="str">
        <f t="shared" ref="EG143:EG147" si="876">$EG$142</f>
        <v>Close Grip Bench Press</v>
      </c>
      <c r="EH143" s="88" t="str">
        <f t="shared" si="468"/>
        <v/>
      </c>
      <c r="EI143" s="83" t="str">
        <f t="shared" si="469"/>
        <v/>
      </c>
      <c r="EJ143" s="84" t="str">
        <f t="shared" si="470"/>
        <v/>
      </c>
      <c r="EK143" s="83" t="str">
        <f>IFERROR(IF(EF143="ACC"," ",IF('MAXES+CHART'!$D$16="lbs",MROUND(IF(EF143="SQUAT",'MAXES+CHART'!$D$17*EJ143, IF(EF143="BENCH",'MAXES+CHART'!$D$18*EJ143, IF(EF143="DEADLIFT",'MAXES+CHART'!$D$19*EJ143,))),5),MROUND(IF(EF143="SQUAT",'MAXES+CHART'!$D$17*EJ143, IF(EF143="BENCH",'MAXES+CHART'!$D$18*EJ143, IF(EF143="DEADLIFT",'MAXES+CHART'!$D$19*EJ143,))),2.5))),"")</f>
        <v/>
      </c>
      <c r="EM143" s="96"/>
      <c r="EN143" s="55"/>
      <c r="EO143" s="198"/>
      <c r="EQ143" s="57" t="str">
        <f t="shared" si="739"/>
        <v/>
      </c>
      <c r="ER143" s="57" t="str">
        <f t="shared" si="740"/>
        <v/>
      </c>
      <c r="ES143" s="57" t="str">
        <f t="shared" si="741"/>
        <v/>
      </c>
      <c r="ET143" s="57" t="str">
        <f t="shared" si="742"/>
        <v/>
      </c>
      <c r="EU143" s="57" t="str">
        <f t="shared" si="743"/>
        <v/>
      </c>
      <c r="EV143" s="57" t="str">
        <f t="shared" si="744"/>
        <v/>
      </c>
      <c r="EY143" s="39"/>
      <c r="EZ143" s="58" t="str">
        <f t="shared" ref="EZ143:EZ147" si="877">$EZ$142</f>
        <v>ACC</v>
      </c>
      <c r="FA143" s="93">
        <f t="shared" ref="FA143:FA147" si="878">$FA$142</f>
        <v>0</v>
      </c>
      <c r="FB143" s="88" t="str">
        <f t="shared" si="796"/>
        <v/>
      </c>
      <c r="FC143" s="83" t="str">
        <f t="shared" si="797"/>
        <v/>
      </c>
      <c r="FD143" s="84" t="str">
        <f t="shared" si="798"/>
        <v/>
      </c>
      <c r="FE143" s="83" t="str">
        <f>IFERROR(IF(EZ143="ACC"," ",IF('MAXES+CHART'!$D$16="lbs",MROUND(IF(EZ143="SQUAT",'MAXES+CHART'!$D$17*FD143, IF(EZ143="BENCH",'MAXES+CHART'!$D$18*FD143, IF(EZ143="DEADLIFT",'MAXES+CHART'!$D$19*FD143,))),5),MROUND(IF(EZ143="SQUAT",'MAXES+CHART'!$D$17*FD143, IF(EZ143="BENCH",'MAXES+CHART'!$D$18*FD143, IF(EZ143="DEADLIFT",'MAXES+CHART'!$D$19*FD143,))),2.5))),"")</f>
        <v xml:space="preserve"> </v>
      </c>
      <c r="FG143" s="125"/>
      <c r="FH143" s="55"/>
      <c r="FI143" s="204"/>
      <c r="FK143" s="57" t="str">
        <f t="shared" si="745"/>
        <v/>
      </c>
      <c r="FL143" s="57" t="str">
        <f t="shared" si="746"/>
        <v/>
      </c>
      <c r="FM143" s="57" t="str">
        <f t="shared" si="747"/>
        <v/>
      </c>
      <c r="FN143" s="57" t="str">
        <f t="shared" si="748"/>
        <v/>
      </c>
      <c r="FO143" s="57" t="str">
        <f t="shared" si="749"/>
        <v/>
      </c>
      <c r="FP143" s="57" t="str">
        <f t="shared" si="750"/>
        <v/>
      </c>
      <c r="FQ143" s="39"/>
      <c r="FR143" s="58" t="str">
        <f t="shared" ref="FR143:FR147" si="879">$FR$142</f>
        <v>ACC</v>
      </c>
      <c r="FS143" s="93" t="str">
        <f t="shared" ref="FS143:FS147" si="880">$FS$142</f>
        <v/>
      </c>
      <c r="FT143" s="88" t="str">
        <f t="shared" si="473"/>
        <v/>
      </c>
      <c r="FU143" s="83" t="str">
        <f t="shared" si="474"/>
        <v/>
      </c>
      <c r="FV143" s="84" t="str">
        <f t="shared" si="475"/>
        <v/>
      </c>
      <c r="FW143" s="83" t="str">
        <f>IFERROR(IF(FR143="ACC"," ",IF('MAXES+CHART'!$D$16="lbs",MROUND(IF(FR143="SQUAT",'MAXES+CHART'!$D$17*FV143, IF(FR143="BENCH",'MAXES+CHART'!$D$18*FV143, IF(FR143="DEADLIFT",'MAXES+CHART'!$D$19*FV143,))),5),MROUND(IF(FR143="SQUAT",'MAXES+CHART'!$D$17*FV143, IF(FR143="BENCH",'MAXES+CHART'!$D$18*FV143, IF(FR143="DEADLIFT",'MAXES+CHART'!$D$19*FV143,))),2.5))),"")</f>
        <v xml:space="preserve"> </v>
      </c>
      <c r="FY143" s="96"/>
      <c r="FZ143" s="55"/>
      <c r="GA143" s="198"/>
      <c r="GC143" s="57" t="str">
        <f t="shared" si="751"/>
        <v/>
      </c>
      <c r="GD143" s="57" t="str">
        <f t="shared" si="752"/>
        <v/>
      </c>
      <c r="GE143" s="57" t="str">
        <f t="shared" si="753"/>
        <v/>
      </c>
      <c r="GF143" s="57" t="str">
        <f t="shared" si="754"/>
        <v/>
      </c>
      <c r="GG143" s="57" t="str">
        <f t="shared" si="755"/>
        <v/>
      </c>
      <c r="GH143" s="57" t="str">
        <f t="shared" si="756"/>
        <v/>
      </c>
      <c r="GJ143" s="39"/>
      <c r="GK143" s="58" t="str">
        <f t="shared" ref="GK143:GK147" si="881">$GK$142</f>
        <v>ACC</v>
      </c>
      <c r="GL143" s="93" t="str">
        <f t="shared" ref="GL143:GL147" si="882">$GL$142</f>
        <v/>
      </c>
      <c r="GM143" s="88" t="str">
        <f t="shared" si="478"/>
        <v/>
      </c>
      <c r="GN143" s="83" t="str">
        <f t="shared" si="479"/>
        <v/>
      </c>
      <c r="GO143" s="84" t="str">
        <f t="shared" si="480"/>
        <v/>
      </c>
      <c r="GP143" s="83" t="str">
        <f>IFERROR(IF(GK143="ACC"," ",IF('MAXES+CHART'!$D$16="lbs",MROUND(IF(GK143="SQUAT",'MAXES+CHART'!$D$17*GO143, IF(GK143="BENCH",'MAXES+CHART'!$D$18*GO143, IF(GK143="DEADLIFT",'MAXES+CHART'!$D$19*GO143,))),5),MROUND(IF(GK143="SQUAT",'MAXES+CHART'!$D$17*GO143, IF(GK143="BENCH",'MAXES+CHART'!$D$18*GO143, IF(GK143="DEADLIFT",'MAXES+CHART'!$D$19*GO143,))),2.5))),"")</f>
        <v xml:space="preserve"> </v>
      </c>
      <c r="GR143" s="96"/>
      <c r="GS143" s="55"/>
      <c r="GT143" s="198"/>
      <c r="GV143" s="57" t="str">
        <f t="shared" si="757"/>
        <v/>
      </c>
      <c r="GW143" s="57" t="str">
        <f t="shared" si="758"/>
        <v/>
      </c>
      <c r="GX143" s="57" t="str">
        <f t="shared" si="759"/>
        <v/>
      </c>
      <c r="GY143" s="57" t="str">
        <f t="shared" si="760"/>
        <v/>
      </c>
      <c r="GZ143" s="57" t="str">
        <f t="shared" si="761"/>
        <v/>
      </c>
      <c r="HA143" s="57" t="str">
        <f t="shared" si="762"/>
        <v/>
      </c>
      <c r="HC143" s="39"/>
      <c r="HD143" s="58" t="str">
        <f t="shared" ref="HD143:HD147" si="883">$HD$142</f>
        <v>ACC</v>
      </c>
      <c r="HE143" s="93" t="str">
        <f t="shared" ref="HE143:HE147" si="884">$HE$142</f>
        <v/>
      </c>
      <c r="HF143" s="88" t="str">
        <f t="shared" si="483"/>
        <v/>
      </c>
      <c r="HG143" s="83" t="str">
        <f t="shared" si="484"/>
        <v/>
      </c>
      <c r="HH143" s="84" t="str">
        <f t="shared" si="485"/>
        <v/>
      </c>
      <c r="HI143" s="83" t="str">
        <f>IFERROR(IF(HD143="ACC"," ",IF('MAXES+CHART'!$D$16="lbs",MROUND(IF(HD143="SQUAT",'MAXES+CHART'!$D$17*HH143, IF(HD143="BENCH",'MAXES+CHART'!$D$18*HH143, IF(HD143="DEADLIFT",'MAXES+CHART'!$D$19*HH143,))),5),MROUND(IF(HD143="SQUAT",'MAXES+CHART'!$D$17*HH143, IF(HD143="BENCH",'MAXES+CHART'!$D$18*HH143, IF(HD143="DEADLIFT",'MAXES+CHART'!$D$19*HH143,))),2.5))),"")</f>
        <v xml:space="preserve"> </v>
      </c>
      <c r="HK143" s="96"/>
      <c r="HL143" s="55"/>
      <c r="HM143" s="198"/>
      <c r="HO143" s="57" t="str">
        <f t="shared" si="763"/>
        <v/>
      </c>
      <c r="HP143" s="57" t="str">
        <f t="shared" si="764"/>
        <v/>
      </c>
      <c r="HQ143" s="57" t="str">
        <f t="shared" si="765"/>
        <v/>
      </c>
      <c r="HR143" s="57" t="str">
        <f t="shared" si="766"/>
        <v/>
      </c>
      <c r="HS143" s="57" t="str">
        <f t="shared" si="767"/>
        <v/>
      </c>
      <c r="HT143" s="57" t="str">
        <f t="shared" si="768"/>
        <v/>
      </c>
    </row>
    <row r="144" spans="3:228" hidden="1" outlineLevel="2">
      <c r="C144" s="39"/>
      <c r="D144" s="58" t="str">
        <f t="shared" ref="D144:D147" si="885">$D$142</f>
        <v>BENCH</v>
      </c>
      <c r="E144" s="94" t="str">
        <f t="shared" ref="E144:E147" si="886">$E143</f>
        <v>Close Grip Bench Press</v>
      </c>
      <c r="F144" s="87"/>
      <c r="G144" s="81"/>
      <c r="H144" s="82"/>
      <c r="I144" s="81">
        <f>IF(D144="ACC"," ",IF('MAXES+CHART'!$D$16="lbs",MROUND(IF(D144="SQUAT",'MAXES+CHART'!$D$17*H144, IF(D144="BENCH",'MAXES+CHART'!$D$18*H144, IF(D144="DEADLIFT",'MAXES+CHART'!$D$19*H144,))),5),MROUND(IF(D144="SQUAT",'MAXES+CHART'!$D$17*H144, IF(D144="BENCH",'MAXES+CHART'!$D$18*H144, IF(D144="DEADLIFT",'MAXES+CHART'!$D$19*H144,))),2.5)))</f>
        <v>0</v>
      </c>
      <c r="K144" s="96"/>
      <c r="L144" s="55"/>
      <c r="M144" s="199"/>
      <c r="O144" s="57" t="str">
        <f t="shared" si="703"/>
        <v/>
      </c>
      <c r="P144" s="57" t="str">
        <f t="shared" si="704"/>
        <v/>
      </c>
      <c r="Q144" s="57">
        <f t="shared" si="705"/>
        <v>0</v>
      </c>
      <c r="R144" s="57">
        <f t="shared" si="706"/>
        <v>0</v>
      </c>
      <c r="S144" s="57" t="str">
        <f t="shared" si="707"/>
        <v/>
      </c>
      <c r="T144" s="57" t="str">
        <f t="shared" si="708"/>
        <v/>
      </c>
      <c r="U144" s="39"/>
      <c r="V144" s="58" t="str">
        <f t="shared" ref="V144:V147" si="887">$V$142</f>
        <v>BENCH</v>
      </c>
      <c r="W144" s="94" t="str">
        <f t="shared" si="864"/>
        <v>Close Grip Bench Press</v>
      </c>
      <c r="X144" s="87" t="str">
        <f t="shared" si="770"/>
        <v/>
      </c>
      <c r="Y144" s="81" t="str">
        <f t="shared" si="771"/>
        <v/>
      </c>
      <c r="Z144" s="82" t="str">
        <f t="shared" si="772"/>
        <v/>
      </c>
      <c r="AA144" s="81" t="str">
        <f>IFERROR(IF(V144="ACC"," ",IF('MAXES+CHART'!$D$16="lbs",MROUND(IF(V144="SQUAT",'MAXES+CHART'!$D$17*Z144, IF(V144="BENCH",'MAXES+CHART'!$D$18*Z144, IF(V144="DEADLIFT",'MAXES+CHART'!$D$19*Z144,))),5),MROUND(IF(V144="SQUAT",'MAXES+CHART'!$D$17*Z144, IF(V144="BENCH",'MAXES+CHART'!$D$18*Z144, IF(V144="DEADLIFT",'MAXES+CHART'!$D$19*Z144,))),2.5))),"")</f>
        <v/>
      </c>
      <c r="AC144" s="96"/>
      <c r="AD144" s="55"/>
      <c r="AE144" s="199"/>
      <c r="AG144" s="57" t="str">
        <f t="shared" si="492"/>
        <v/>
      </c>
      <c r="AH144" s="57" t="str">
        <f t="shared" si="493"/>
        <v/>
      </c>
      <c r="AI144" s="57" t="str">
        <f t="shared" si="494"/>
        <v/>
      </c>
      <c r="AJ144" s="57" t="str">
        <f t="shared" si="495"/>
        <v/>
      </c>
      <c r="AK144" s="57" t="str">
        <f t="shared" si="496"/>
        <v/>
      </c>
      <c r="AL144" s="57" t="str">
        <f t="shared" si="497"/>
        <v/>
      </c>
      <c r="AN144" s="39"/>
      <c r="AO144" s="58" t="str">
        <f t="shared" si="865"/>
        <v>BENCH</v>
      </c>
      <c r="AP144" s="94" t="str">
        <f t="shared" si="866"/>
        <v>Close Grip Bench Press</v>
      </c>
      <c r="AQ144" s="87" t="str">
        <f t="shared" si="775"/>
        <v/>
      </c>
      <c r="AR144" s="81" t="str">
        <f t="shared" si="776"/>
        <v/>
      </c>
      <c r="AS144" s="82" t="str">
        <f t="shared" si="777"/>
        <v/>
      </c>
      <c r="AT144" s="81" t="str">
        <f>IFERROR(IF(AO144="ACC"," ",IF('MAXES+CHART'!$D$16="lbs",MROUND(IF(AO144="SQUAT",'MAXES+CHART'!$D$17*AS144, IF(AO144="BENCH",'MAXES+CHART'!$D$18*AS144, IF(AO144="DEADLIFT",'MAXES+CHART'!$D$19*AS144,))),5),MROUND(IF(AO144="SQUAT",'MAXES+CHART'!$D$17*AS144, IF(AO144="BENCH",'MAXES+CHART'!$D$18*AS144, IF(AO144="DEADLIFT",'MAXES+CHART'!$D$19*AS144,))),2.5))),"")</f>
        <v/>
      </c>
      <c r="AV144" s="96"/>
      <c r="AW144" s="55"/>
      <c r="AX144" s="199"/>
      <c r="AZ144" s="57" t="str">
        <f t="shared" si="709"/>
        <v/>
      </c>
      <c r="BA144" s="57" t="str">
        <f t="shared" si="710"/>
        <v/>
      </c>
      <c r="BB144" s="57" t="str">
        <f t="shared" si="711"/>
        <v/>
      </c>
      <c r="BC144" s="57" t="str">
        <f t="shared" si="712"/>
        <v/>
      </c>
      <c r="BD144" s="57" t="str">
        <f t="shared" si="713"/>
        <v/>
      </c>
      <c r="BE144" s="57" t="str">
        <f t="shared" si="714"/>
        <v/>
      </c>
      <c r="BG144" s="39"/>
      <c r="BH144" s="58" t="str">
        <f t="shared" si="867"/>
        <v>BENCH</v>
      </c>
      <c r="BI144" s="94" t="str">
        <f t="shared" si="868"/>
        <v>Close Grip Bench Press</v>
      </c>
      <c r="BJ144" s="87" t="str">
        <f t="shared" si="780"/>
        <v/>
      </c>
      <c r="BK144" s="81" t="str">
        <f t="shared" si="781"/>
        <v/>
      </c>
      <c r="BL144" s="82" t="str">
        <f t="shared" si="782"/>
        <v/>
      </c>
      <c r="BM144" s="81" t="str">
        <f>IFERROR(IF(BH144="ACC"," ",IF('MAXES+CHART'!$D$16="lbs",MROUND(IF(BH144="SQUAT",'MAXES+CHART'!$D$17*BL144, IF(BH144="BENCH",'MAXES+CHART'!$D$18*BL144, IF(BH144="DEADLIFT",'MAXES+CHART'!$D$19*BL144,))),5),MROUND(IF(BH144="SQUAT",'MAXES+CHART'!$D$17*BL144, IF(BH144="BENCH",'MAXES+CHART'!$D$18*BL144, IF(BH144="DEADLIFT",'MAXES+CHART'!$D$19*BL144,))),2.5))),"")</f>
        <v/>
      </c>
      <c r="BO144" s="96"/>
      <c r="BP144" s="55"/>
      <c r="BQ144" s="199"/>
      <c r="BS144" s="57" t="str">
        <f t="shared" si="715"/>
        <v/>
      </c>
      <c r="BT144" s="57" t="str">
        <f t="shared" si="716"/>
        <v/>
      </c>
      <c r="BU144" s="57" t="str">
        <f t="shared" si="717"/>
        <v/>
      </c>
      <c r="BV144" s="57" t="str">
        <f t="shared" si="718"/>
        <v/>
      </c>
      <c r="BW144" s="57" t="str">
        <f t="shared" si="719"/>
        <v/>
      </c>
      <c r="BX144" s="57" t="str">
        <f t="shared" si="720"/>
        <v/>
      </c>
      <c r="CA144" s="39"/>
      <c r="CB144" s="58" t="str">
        <f t="shared" si="869"/>
        <v>BENCH</v>
      </c>
      <c r="CC144" s="94" t="str">
        <f t="shared" si="870"/>
        <v>Close Grip Bench Press</v>
      </c>
      <c r="CD144" s="87" t="str">
        <f t="shared" si="785"/>
        <v/>
      </c>
      <c r="CE144" s="81" t="str">
        <f t="shared" si="786"/>
        <v/>
      </c>
      <c r="CF144" s="82" t="str">
        <f t="shared" si="787"/>
        <v/>
      </c>
      <c r="CG144" s="81" t="str">
        <f>IFERROR(IF(CB144="ACC"," ",IF('MAXES+CHART'!$D$16="lbs",MROUND(IF(CB144="SQUAT",'MAXES+CHART'!$D$17*CF144, IF(CB144="BENCH",'MAXES+CHART'!$D$18*CF144, IF(CB144="DEADLIFT",'MAXES+CHART'!$D$19*CF144,))),5),MROUND(IF(CB144="SQUAT",'MAXES+CHART'!$D$17*CF144, IF(CB144="BENCH",'MAXES+CHART'!$D$18*CF144, IF(CB144="DEADLIFT",'MAXES+CHART'!$D$19*CF144,))),2.5))),"")</f>
        <v/>
      </c>
      <c r="CI144" s="96"/>
      <c r="CJ144" s="55"/>
      <c r="CK144" s="199"/>
      <c r="CM144" s="57" t="str">
        <f t="shared" si="721"/>
        <v/>
      </c>
      <c r="CN144" s="57" t="str">
        <f t="shared" si="722"/>
        <v/>
      </c>
      <c r="CO144" s="57" t="str">
        <f t="shared" si="723"/>
        <v/>
      </c>
      <c r="CP144" s="57" t="str">
        <f t="shared" si="724"/>
        <v/>
      </c>
      <c r="CQ144" s="57" t="str">
        <f t="shared" si="725"/>
        <v/>
      </c>
      <c r="CR144" s="57" t="str">
        <f t="shared" si="726"/>
        <v/>
      </c>
      <c r="CS144" s="39"/>
      <c r="CT144" s="58" t="str">
        <f t="shared" si="871"/>
        <v>BENCH</v>
      </c>
      <c r="CU144" s="94" t="str">
        <f t="shared" si="872"/>
        <v>Close Grip Bench Press</v>
      </c>
      <c r="CV144" s="87" t="str">
        <f t="shared" si="458"/>
        <v/>
      </c>
      <c r="CW144" s="81" t="str">
        <f t="shared" si="459"/>
        <v/>
      </c>
      <c r="CX144" s="82" t="str">
        <f t="shared" si="460"/>
        <v/>
      </c>
      <c r="CY144" s="81" t="str">
        <f>IFERROR(IF(CT144="ACC"," ",IF('MAXES+CHART'!$D$16="lbs",MROUND(IF(CT144="SQUAT",'MAXES+CHART'!$D$17*CX144, IF(CT144="BENCH",'MAXES+CHART'!$D$18*CX144, IF(CT144="DEADLIFT",'MAXES+CHART'!$D$19*CX144,))),5),MROUND(IF(CT144="SQUAT",'MAXES+CHART'!$D$17*CX144, IF(CT144="BENCH",'MAXES+CHART'!$D$18*CX144, IF(CT144="DEADLIFT",'MAXES+CHART'!$D$19*CX144,))),2.5))),"")</f>
        <v/>
      </c>
      <c r="DA144" s="96"/>
      <c r="DB144" s="55"/>
      <c r="DC144" s="199"/>
      <c r="DE144" s="57" t="str">
        <f t="shared" si="727"/>
        <v/>
      </c>
      <c r="DF144" s="57" t="str">
        <f t="shared" si="728"/>
        <v/>
      </c>
      <c r="DG144" s="57" t="str">
        <f t="shared" si="729"/>
        <v/>
      </c>
      <c r="DH144" s="57" t="str">
        <f t="shared" si="730"/>
        <v/>
      </c>
      <c r="DI144" s="57" t="str">
        <f t="shared" si="731"/>
        <v/>
      </c>
      <c r="DJ144" s="57" t="str">
        <f t="shared" si="732"/>
        <v/>
      </c>
      <c r="DL144" s="39"/>
      <c r="DM144" s="58" t="str">
        <f t="shared" si="873"/>
        <v>BENCH</v>
      </c>
      <c r="DN144" s="94" t="str">
        <f t="shared" si="874"/>
        <v>Close Grip Bench Press</v>
      </c>
      <c r="DO144" s="87" t="str">
        <f t="shared" si="463"/>
        <v/>
      </c>
      <c r="DP144" s="81" t="str">
        <f t="shared" si="464"/>
        <v/>
      </c>
      <c r="DQ144" s="82" t="str">
        <f t="shared" si="465"/>
        <v/>
      </c>
      <c r="DR144" s="81" t="str">
        <f>IFERROR(IF(DM144="ACC"," ",IF('MAXES+CHART'!$D$16="lbs",MROUND(IF(DM144="SQUAT",'MAXES+CHART'!$D$17*DQ144, IF(DM144="BENCH",'MAXES+CHART'!$D$18*DQ144, IF(DM144="DEADLIFT",'MAXES+CHART'!$D$19*DQ144,))),5),MROUND(IF(DM144="SQUAT",'MAXES+CHART'!$D$17*DQ144, IF(DM144="BENCH",'MAXES+CHART'!$D$18*DQ144, IF(DM144="DEADLIFT",'MAXES+CHART'!$D$19*DQ144,))),2.5))),"")</f>
        <v/>
      </c>
      <c r="DT144" s="96"/>
      <c r="DU144" s="55"/>
      <c r="DV144" s="199"/>
      <c r="DX144" s="57" t="str">
        <f t="shared" si="733"/>
        <v/>
      </c>
      <c r="DY144" s="57" t="str">
        <f t="shared" si="734"/>
        <v/>
      </c>
      <c r="DZ144" s="57" t="str">
        <f t="shared" si="735"/>
        <v/>
      </c>
      <c r="EA144" s="57" t="str">
        <f t="shared" si="736"/>
        <v/>
      </c>
      <c r="EB144" s="57" t="str">
        <f t="shared" si="737"/>
        <v/>
      </c>
      <c r="EC144" s="57" t="str">
        <f t="shared" si="738"/>
        <v/>
      </c>
      <c r="EE144" s="39"/>
      <c r="EF144" s="58" t="str">
        <f t="shared" si="875"/>
        <v>BENCH</v>
      </c>
      <c r="EG144" s="94" t="str">
        <f t="shared" si="876"/>
        <v>Close Grip Bench Press</v>
      </c>
      <c r="EH144" s="87" t="str">
        <f t="shared" si="468"/>
        <v/>
      </c>
      <c r="EI144" s="81" t="str">
        <f t="shared" si="469"/>
        <v/>
      </c>
      <c r="EJ144" s="82" t="str">
        <f t="shared" si="470"/>
        <v/>
      </c>
      <c r="EK144" s="81" t="str">
        <f>IFERROR(IF(EF144="ACC"," ",IF('MAXES+CHART'!$D$16="lbs",MROUND(IF(EF144="SQUAT",'MAXES+CHART'!$D$17*EJ144, IF(EF144="BENCH",'MAXES+CHART'!$D$18*EJ144, IF(EF144="DEADLIFT",'MAXES+CHART'!$D$19*EJ144,))),5),MROUND(IF(EF144="SQUAT",'MAXES+CHART'!$D$17*EJ144, IF(EF144="BENCH",'MAXES+CHART'!$D$18*EJ144, IF(EF144="DEADLIFT",'MAXES+CHART'!$D$19*EJ144,))),2.5))),"")</f>
        <v/>
      </c>
      <c r="EM144" s="96"/>
      <c r="EN144" s="55"/>
      <c r="EO144" s="199"/>
      <c r="EQ144" s="57" t="str">
        <f t="shared" si="739"/>
        <v/>
      </c>
      <c r="ER144" s="57" t="str">
        <f t="shared" si="740"/>
        <v/>
      </c>
      <c r="ES144" s="57" t="str">
        <f t="shared" si="741"/>
        <v/>
      </c>
      <c r="ET144" s="57" t="str">
        <f t="shared" si="742"/>
        <v/>
      </c>
      <c r="EU144" s="57" t="str">
        <f t="shared" si="743"/>
        <v/>
      </c>
      <c r="EV144" s="57" t="str">
        <f t="shared" si="744"/>
        <v/>
      </c>
      <c r="EY144" s="39"/>
      <c r="EZ144" s="58" t="str">
        <f t="shared" si="877"/>
        <v>ACC</v>
      </c>
      <c r="FA144" s="94">
        <f t="shared" si="878"/>
        <v>0</v>
      </c>
      <c r="FB144" s="87" t="str">
        <f t="shared" si="796"/>
        <v/>
      </c>
      <c r="FC144" s="81" t="str">
        <f t="shared" si="797"/>
        <v/>
      </c>
      <c r="FD144" s="82" t="str">
        <f t="shared" si="798"/>
        <v/>
      </c>
      <c r="FE144" s="81" t="str">
        <f>IFERROR(IF(EZ144="ACC"," ",IF('MAXES+CHART'!$D$16="lbs",MROUND(IF(EZ144="SQUAT",'MAXES+CHART'!$D$17*FD144, IF(EZ144="BENCH",'MAXES+CHART'!$D$18*FD144, IF(EZ144="DEADLIFT",'MAXES+CHART'!$D$19*FD144,))),5),MROUND(IF(EZ144="SQUAT",'MAXES+CHART'!$D$17*FD144, IF(EZ144="BENCH",'MAXES+CHART'!$D$18*FD144, IF(EZ144="DEADLIFT",'MAXES+CHART'!$D$19*FD144,))),2.5))),"")</f>
        <v xml:space="preserve"> </v>
      </c>
      <c r="FG144" s="125"/>
      <c r="FH144" s="55"/>
      <c r="FI144" s="205"/>
      <c r="FK144" s="57" t="str">
        <f t="shared" si="745"/>
        <v/>
      </c>
      <c r="FL144" s="57" t="str">
        <f t="shared" si="746"/>
        <v/>
      </c>
      <c r="FM144" s="57" t="str">
        <f t="shared" si="747"/>
        <v/>
      </c>
      <c r="FN144" s="57" t="str">
        <f t="shared" si="748"/>
        <v/>
      </c>
      <c r="FO144" s="57" t="str">
        <f t="shared" si="749"/>
        <v/>
      </c>
      <c r="FP144" s="57" t="str">
        <f t="shared" si="750"/>
        <v/>
      </c>
      <c r="FQ144" s="39"/>
      <c r="FR144" s="58" t="str">
        <f t="shared" si="879"/>
        <v>ACC</v>
      </c>
      <c r="FS144" s="94" t="str">
        <f t="shared" si="880"/>
        <v/>
      </c>
      <c r="FT144" s="87" t="str">
        <f t="shared" si="473"/>
        <v/>
      </c>
      <c r="FU144" s="81" t="str">
        <f t="shared" si="474"/>
        <v/>
      </c>
      <c r="FV144" s="82" t="str">
        <f t="shared" si="475"/>
        <v/>
      </c>
      <c r="FW144" s="81" t="str">
        <f>IFERROR(IF(FR144="ACC"," ",IF('MAXES+CHART'!$D$16="lbs",MROUND(IF(FR144="SQUAT",'MAXES+CHART'!$D$17*FV144, IF(FR144="BENCH",'MAXES+CHART'!$D$18*FV144, IF(FR144="DEADLIFT",'MAXES+CHART'!$D$19*FV144,))),5),MROUND(IF(FR144="SQUAT",'MAXES+CHART'!$D$17*FV144, IF(FR144="BENCH",'MAXES+CHART'!$D$18*FV144, IF(FR144="DEADLIFT",'MAXES+CHART'!$D$19*FV144,))),2.5))),"")</f>
        <v xml:space="preserve"> </v>
      </c>
      <c r="FY144" s="96"/>
      <c r="FZ144" s="55"/>
      <c r="GA144" s="199"/>
      <c r="GC144" s="57" t="str">
        <f t="shared" si="751"/>
        <v/>
      </c>
      <c r="GD144" s="57" t="str">
        <f t="shared" si="752"/>
        <v/>
      </c>
      <c r="GE144" s="57" t="str">
        <f t="shared" si="753"/>
        <v/>
      </c>
      <c r="GF144" s="57" t="str">
        <f t="shared" si="754"/>
        <v/>
      </c>
      <c r="GG144" s="57" t="str">
        <f t="shared" si="755"/>
        <v/>
      </c>
      <c r="GH144" s="57" t="str">
        <f t="shared" si="756"/>
        <v/>
      </c>
      <c r="GJ144" s="39"/>
      <c r="GK144" s="58" t="str">
        <f t="shared" si="881"/>
        <v>ACC</v>
      </c>
      <c r="GL144" s="94" t="str">
        <f t="shared" si="882"/>
        <v/>
      </c>
      <c r="GM144" s="87" t="str">
        <f t="shared" si="478"/>
        <v/>
      </c>
      <c r="GN144" s="81" t="str">
        <f t="shared" si="479"/>
        <v/>
      </c>
      <c r="GO144" s="82" t="str">
        <f t="shared" si="480"/>
        <v/>
      </c>
      <c r="GP144" s="81" t="str">
        <f>IFERROR(IF(GK144="ACC"," ",IF('MAXES+CHART'!$D$16="lbs",MROUND(IF(GK144="SQUAT",'MAXES+CHART'!$D$17*GO144, IF(GK144="BENCH",'MAXES+CHART'!$D$18*GO144, IF(GK144="DEADLIFT",'MAXES+CHART'!$D$19*GO144,))),5),MROUND(IF(GK144="SQUAT",'MAXES+CHART'!$D$17*GO144, IF(GK144="BENCH",'MAXES+CHART'!$D$18*GO144, IF(GK144="DEADLIFT",'MAXES+CHART'!$D$19*GO144,))),2.5))),"")</f>
        <v xml:space="preserve"> </v>
      </c>
      <c r="GR144" s="96"/>
      <c r="GS144" s="55"/>
      <c r="GT144" s="199"/>
      <c r="GV144" s="57" t="str">
        <f t="shared" si="757"/>
        <v/>
      </c>
      <c r="GW144" s="57" t="str">
        <f t="shared" si="758"/>
        <v/>
      </c>
      <c r="GX144" s="57" t="str">
        <f t="shared" si="759"/>
        <v/>
      </c>
      <c r="GY144" s="57" t="str">
        <f t="shared" si="760"/>
        <v/>
      </c>
      <c r="GZ144" s="57" t="str">
        <f t="shared" si="761"/>
        <v/>
      </c>
      <c r="HA144" s="57" t="str">
        <f t="shared" si="762"/>
        <v/>
      </c>
      <c r="HC144" s="39"/>
      <c r="HD144" s="58" t="str">
        <f t="shared" si="883"/>
        <v>ACC</v>
      </c>
      <c r="HE144" s="94" t="str">
        <f t="shared" si="884"/>
        <v/>
      </c>
      <c r="HF144" s="87" t="str">
        <f t="shared" si="483"/>
        <v/>
      </c>
      <c r="HG144" s="81" t="str">
        <f t="shared" si="484"/>
        <v/>
      </c>
      <c r="HH144" s="82" t="str">
        <f t="shared" si="485"/>
        <v/>
      </c>
      <c r="HI144" s="81" t="str">
        <f>IFERROR(IF(HD144="ACC"," ",IF('MAXES+CHART'!$D$16="lbs",MROUND(IF(HD144="SQUAT",'MAXES+CHART'!$D$17*HH144, IF(HD144="BENCH",'MAXES+CHART'!$D$18*HH144, IF(HD144="DEADLIFT",'MAXES+CHART'!$D$19*HH144,))),5),MROUND(IF(HD144="SQUAT",'MAXES+CHART'!$D$17*HH144, IF(HD144="BENCH",'MAXES+CHART'!$D$18*HH144, IF(HD144="DEADLIFT",'MAXES+CHART'!$D$19*HH144,))),2.5))),"")</f>
        <v xml:space="preserve"> </v>
      </c>
      <c r="HK144" s="96"/>
      <c r="HL144" s="55"/>
      <c r="HM144" s="199"/>
      <c r="HO144" s="57" t="str">
        <f t="shared" si="763"/>
        <v/>
      </c>
      <c r="HP144" s="57" t="str">
        <f t="shared" si="764"/>
        <v/>
      </c>
      <c r="HQ144" s="57" t="str">
        <f t="shared" si="765"/>
        <v/>
      </c>
      <c r="HR144" s="57" t="str">
        <f t="shared" si="766"/>
        <v/>
      </c>
      <c r="HS144" s="57" t="str">
        <f t="shared" si="767"/>
        <v/>
      </c>
      <c r="HT144" s="57" t="str">
        <f t="shared" si="768"/>
        <v/>
      </c>
    </row>
    <row r="145" spans="3:228" hidden="1" outlineLevel="2">
      <c r="C145" s="39"/>
      <c r="D145" s="58" t="str">
        <f t="shared" si="885"/>
        <v>BENCH</v>
      </c>
      <c r="E145" s="93" t="str">
        <f t="shared" si="886"/>
        <v>Close Grip Bench Press</v>
      </c>
      <c r="F145" s="88"/>
      <c r="G145" s="83"/>
      <c r="H145" s="84"/>
      <c r="I145" s="83">
        <f>IF(D145="ACC"," ",IF('MAXES+CHART'!$D$16="lbs",MROUND(IF(D145="SQUAT",'MAXES+CHART'!$D$17*H145, IF(D145="BENCH",'MAXES+CHART'!$D$18*H145, IF(D145="DEADLIFT",'MAXES+CHART'!$D$19*H145,))),5),MROUND(IF(D145="SQUAT",'MAXES+CHART'!$D$17*H145, IF(D145="BENCH",'MAXES+CHART'!$D$18*H145, IF(D145="DEADLIFT",'MAXES+CHART'!$D$19*H145,))),2.5)))</f>
        <v>0</v>
      </c>
      <c r="K145" s="96"/>
      <c r="L145" s="55"/>
      <c r="M145" s="117"/>
      <c r="O145" s="57" t="str">
        <f t="shared" si="703"/>
        <v/>
      </c>
      <c r="P145" s="57" t="str">
        <f t="shared" si="704"/>
        <v/>
      </c>
      <c r="Q145" s="57">
        <f t="shared" si="705"/>
        <v>0</v>
      </c>
      <c r="R145" s="57">
        <f t="shared" si="706"/>
        <v>0</v>
      </c>
      <c r="S145" s="57" t="str">
        <f t="shared" si="707"/>
        <v/>
      </c>
      <c r="T145" s="57" t="str">
        <f t="shared" si="708"/>
        <v/>
      </c>
      <c r="U145" s="39"/>
      <c r="V145" s="58" t="str">
        <f t="shared" si="887"/>
        <v>BENCH</v>
      </c>
      <c r="W145" s="93" t="str">
        <f t="shared" si="864"/>
        <v>Close Grip Bench Press</v>
      </c>
      <c r="X145" s="88" t="str">
        <f t="shared" si="770"/>
        <v/>
      </c>
      <c r="Y145" s="83" t="str">
        <f t="shared" si="771"/>
        <v/>
      </c>
      <c r="Z145" s="84" t="str">
        <f t="shared" si="772"/>
        <v/>
      </c>
      <c r="AA145" s="83" t="str">
        <f>IFERROR(IF(V145="ACC"," ",IF('MAXES+CHART'!$D$16="lbs",MROUND(IF(V145="SQUAT",'MAXES+CHART'!$D$17*Z145, IF(V145="BENCH",'MAXES+CHART'!$D$18*Z145, IF(V145="DEADLIFT",'MAXES+CHART'!$D$19*Z145,))),5),MROUND(IF(V145="SQUAT",'MAXES+CHART'!$D$17*Z145, IF(V145="BENCH",'MAXES+CHART'!$D$18*Z145, IF(V145="DEADLIFT",'MAXES+CHART'!$D$19*Z145,))),2.5))),"")</f>
        <v/>
      </c>
      <c r="AC145" s="96"/>
      <c r="AD145" s="55"/>
      <c r="AE145" s="117"/>
      <c r="AG145" s="57" t="str">
        <f t="shared" si="492"/>
        <v/>
      </c>
      <c r="AH145" s="57" t="str">
        <f t="shared" si="493"/>
        <v/>
      </c>
      <c r="AI145" s="57" t="str">
        <f t="shared" si="494"/>
        <v/>
      </c>
      <c r="AJ145" s="57" t="str">
        <f t="shared" si="495"/>
        <v/>
      </c>
      <c r="AK145" s="57" t="str">
        <f t="shared" si="496"/>
        <v/>
      </c>
      <c r="AL145" s="57" t="str">
        <f t="shared" si="497"/>
        <v/>
      </c>
      <c r="AN145" s="39"/>
      <c r="AO145" s="58" t="str">
        <f t="shared" si="865"/>
        <v>BENCH</v>
      </c>
      <c r="AP145" s="93" t="str">
        <f t="shared" si="866"/>
        <v>Close Grip Bench Press</v>
      </c>
      <c r="AQ145" s="88" t="str">
        <f t="shared" si="775"/>
        <v/>
      </c>
      <c r="AR145" s="83" t="str">
        <f t="shared" si="776"/>
        <v/>
      </c>
      <c r="AS145" s="84" t="str">
        <f t="shared" si="777"/>
        <v/>
      </c>
      <c r="AT145" s="83" t="str">
        <f>IFERROR(IF(AO145="ACC"," ",IF('MAXES+CHART'!$D$16="lbs",MROUND(IF(AO145="SQUAT",'MAXES+CHART'!$D$17*AS145, IF(AO145="BENCH",'MAXES+CHART'!$D$18*AS145, IF(AO145="DEADLIFT",'MAXES+CHART'!$D$19*AS145,))),5),MROUND(IF(AO145="SQUAT",'MAXES+CHART'!$D$17*AS145, IF(AO145="BENCH",'MAXES+CHART'!$D$18*AS145, IF(AO145="DEADLIFT",'MAXES+CHART'!$D$19*AS145,))),2.5))),"")</f>
        <v/>
      </c>
      <c r="AV145" s="96"/>
      <c r="AW145" s="55"/>
      <c r="AX145" s="117"/>
      <c r="AZ145" s="57" t="str">
        <f t="shared" si="709"/>
        <v/>
      </c>
      <c r="BA145" s="57" t="str">
        <f t="shared" si="710"/>
        <v/>
      </c>
      <c r="BB145" s="57" t="str">
        <f t="shared" si="711"/>
        <v/>
      </c>
      <c r="BC145" s="57" t="str">
        <f t="shared" si="712"/>
        <v/>
      </c>
      <c r="BD145" s="57" t="str">
        <f t="shared" si="713"/>
        <v/>
      </c>
      <c r="BE145" s="57" t="str">
        <f t="shared" si="714"/>
        <v/>
      </c>
      <c r="BG145" s="39"/>
      <c r="BH145" s="58" t="str">
        <f t="shared" si="867"/>
        <v>BENCH</v>
      </c>
      <c r="BI145" s="93" t="str">
        <f t="shared" si="868"/>
        <v>Close Grip Bench Press</v>
      </c>
      <c r="BJ145" s="88" t="str">
        <f t="shared" si="780"/>
        <v/>
      </c>
      <c r="BK145" s="83" t="str">
        <f t="shared" si="781"/>
        <v/>
      </c>
      <c r="BL145" s="84" t="str">
        <f t="shared" si="782"/>
        <v/>
      </c>
      <c r="BM145" s="83" t="str">
        <f>IFERROR(IF(BH145="ACC"," ",IF('MAXES+CHART'!$D$16="lbs",MROUND(IF(BH145="SQUAT",'MAXES+CHART'!$D$17*BL145, IF(BH145="BENCH",'MAXES+CHART'!$D$18*BL145, IF(BH145="DEADLIFT",'MAXES+CHART'!$D$19*BL145,))),5),MROUND(IF(BH145="SQUAT",'MAXES+CHART'!$D$17*BL145, IF(BH145="BENCH",'MAXES+CHART'!$D$18*BL145, IF(BH145="DEADLIFT",'MAXES+CHART'!$D$19*BL145,))),2.5))),"")</f>
        <v/>
      </c>
      <c r="BO145" s="96"/>
      <c r="BP145" s="55"/>
      <c r="BQ145" s="117"/>
      <c r="BS145" s="57" t="str">
        <f t="shared" si="715"/>
        <v/>
      </c>
      <c r="BT145" s="57" t="str">
        <f t="shared" si="716"/>
        <v/>
      </c>
      <c r="BU145" s="57" t="str">
        <f t="shared" si="717"/>
        <v/>
      </c>
      <c r="BV145" s="57" t="str">
        <f t="shared" si="718"/>
        <v/>
      </c>
      <c r="BW145" s="57" t="str">
        <f t="shared" si="719"/>
        <v/>
      </c>
      <c r="BX145" s="57" t="str">
        <f t="shared" si="720"/>
        <v/>
      </c>
      <c r="CA145" s="39"/>
      <c r="CB145" s="58" t="str">
        <f t="shared" si="869"/>
        <v>BENCH</v>
      </c>
      <c r="CC145" s="93" t="str">
        <f t="shared" si="870"/>
        <v>Close Grip Bench Press</v>
      </c>
      <c r="CD145" s="88" t="str">
        <f t="shared" si="785"/>
        <v/>
      </c>
      <c r="CE145" s="83" t="str">
        <f t="shared" si="786"/>
        <v/>
      </c>
      <c r="CF145" s="84" t="str">
        <f t="shared" si="787"/>
        <v/>
      </c>
      <c r="CG145" s="83" t="str">
        <f>IFERROR(IF(CB145="ACC"," ",IF('MAXES+CHART'!$D$16="lbs",MROUND(IF(CB145="SQUAT",'MAXES+CHART'!$D$17*CF145, IF(CB145="BENCH",'MAXES+CHART'!$D$18*CF145, IF(CB145="DEADLIFT",'MAXES+CHART'!$D$19*CF145,))),5),MROUND(IF(CB145="SQUAT",'MAXES+CHART'!$D$17*CF145, IF(CB145="BENCH",'MAXES+CHART'!$D$18*CF145, IF(CB145="DEADLIFT",'MAXES+CHART'!$D$19*CF145,))),2.5))),"")</f>
        <v/>
      </c>
      <c r="CI145" s="96"/>
      <c r="CJ145" s="55"/>
      <c r="CK145" s="117"/>
      <c r="CM145" s="57" t="str">
        <f t="shared" si="721"/>
        <v/>
      </c>
      <c r="CN145" s="57" t="str">
        <f t="shared" si="722"/>
        <v/>
      </c>
      <c r="CO145" s="57" t="str">
        <f t="shared" si="723"/>
        <v/>
      </c>
      <c r="CP145" s="57" t="str">
        <f t="shared" si="724"/>
        <v/>
      </c>
      <c r="CQ145" s="57" t="str">
        <f t="shared" si="725"/>
        <v/>
      </c>
      <c r="CR145" s="57" t="str">
        <f t="shared" si="726"/>
        <v/>
      </c>
      <c r="CS145" s="39"/>
      <c r="CT145" s="58" t="str">
        <f t="shared" si="871"/>
        <v>BENCH</v>
      </c>
      <c r="CU145" s="93" t="str">
        <f t="shared" si="872"/>
        <v>Close Grip Bench Press</v>
      </c>
      <c r="CV145" s="88" t="str">
        <f t="shared" si="458"/>
        <v/>
      </c>
      <c r="CW145" s="83" t="str">
        <f t="shared" si="459"/>
        <v/>
      </c>
      <c r="CX145" s="84" t="str">
        <f t="shared" si="460"/>
        <v/>
      </c>
      <c r="CY145" s="83" t="str">
        <f>IFERROR(IF(CT145="ACC"," ",IF('MAXES+CHART'!$D$16="lbs",MROUND(IF(CT145="SQUAT",'MAXES+CHART'!$D$17*CX145, IF(CT145="BENCH",'MAXES+CHART'!$D$18*CX145, IF(CT145="DEADLIFT",'MAXES+CHART'!$D$19*CX145,))),5),MROUND(IF(CT145="SQUAT",'MAXES+CHART'!$D$17*CX145, IF(CT145="BENCH",'MAXES+CHART'!$D$18*CX145, IF(CT145="DEADLIFT",'MAXES+CHART'!$D$19*CX145,))),2.5))),"")</f>
        <v/>
      </c>
      <c r="DA145" s="96"/>
      <c r="DB145" s="55"/>
      <c r="DC145" s="117"/>
      <c r="DE145" s="57" t="str">
        <f t="shared" si="727"/>
        <v/>
      </c>
      <c r="DF145" s="57" t="str">
        <f t="shared" si="728"/>
        <v/>
      </c>
      <c r="DG145" s="57" t="str">
        <f t="shared" si="729"/>
        <v/>
      </c>
      <c r="DH145" s="57" t="str">
        <f t="shared" si="730"/>
        <v/>
      </c>
      <c r="DI145" s="57" t="str">
        <f t="shared" si="731"/>
        <v/>
      </c>
      <c r="DJ145" s="57" t="str">
        <f t="shared" si="732"/>
        <v/>
      </c>
      <c r="DL145" s="39"/>
      <c r="DM145" s="58" t="str">
        <f t="shared" si="873"/>
        <v>BENCH</v>
      </c>
      <c r="DN145" s="93" t="str">
        <f t="shared" si="874"/>
        <v>Close Grip Bench Press</v>
      </c>
      <c r="DO145" s="88" t="str">
        <f t="shared" si="463"/>
        <v/>
      </c>
      <c r="DP145" s="83" t="str">
        <f t="shared" si="464"/>
        <v/>
      </c>
      <c r="DQ145" s="84" t="str">
        <f t="shared" si="465"/>
        <v/>
      </c>
      <c r="DR145" s="83" t="str">
        <f>IFERROR(IF(DM145="ACC"," ",IF('MAXES+CHART'!$D$16="lbs",MROUND(IF(DM145="SQUAT",'MAXES+CHART'!$D$17*DQ145, IF(DM145="BENCH",'MAXES+CHART'!$D$18*DQ145, IF(DM145="DEADLIFT",'MAXES+CHART'!$D$19*DQ145,))),5),MROUND(IF(DM145="SQUAT",'MAXES+CHART'!$D$17*DQ145, IF(DM145="BENCH",'MAXES+CHART'!$D$18*DQ145, IF(DM145="DEADLIFT",'MAXES+CHART'!$D$19*DQ145,))),2.5))),"")</f>
        <v/>
      </c>
      <c r="DT145" s="96"/>
      <c r="DU145" s="55"/>
      <c r="DV145" s="117"/>
      <c r="DX145" s="57" t="str">
        <f t="shared" si="733"/>
        <v/>
      </c>
      <c r="DY145" s="57" t="str">
        <f t="shared" si="734"/>
        <v/>
      </c>
      <c r="DZ145" s="57" t="str">
        <f t="shared" si="735"/>
        <v/>
      </c>
      <c r="EA145" s="57" t="str">
        <f t="shared" si="736"/>
        <v/>
      </c>
      <c r="EB145" s="57" t="str">
        <f t="shared" si="737"/>
        <v/>
      </c>
      <c r="EC145" s="57" t="str">
        <f t="shared" si="738"/>
        <v/>
      </c>
      <c r="EE145" s="39"/>
      <c r="EF145" s="58" t="str">
        <f t="shared" si="875"/>
        <v>BENCH</v>
      </c>
      <c r="EG145" s="93" t="str">
        <f t="shared" si="876"/>
        <v>Close Grip Bench Press</v>
      </c>
      <c r="EH145" s="88" t="str">
        <f t="shared" si="468"/>
        <v/>
      </c>
      <c r="EI145" s="83" t="str">
        <f t="shared" si="469"/>
        <v/>
      </c>
      <c r="EJ145" s="84" t="str">
        <f t="shared" si="470"/>
        <v/>
      </c>
      <c r="EK145" s="83" t="str">
        <f>IFERROR(IF(EF145="ACC"," ",IF('MAXES+CHART'!$D$16="lbs",MROUND(IF(EF145="SQUAT",'MAXES+CHART'!$D$17*EJ145, IF(EF145="BENCH",'MAXES+CHART'!$D$18*EJ145, IF(EF145="DEADLIFT",'MAXES+CHART'!$D$19*EJ145,))),5),MROUND(IF(EF145="SQUAT",'MAXES+CHART'!$D$17*EJ145, IF(EF145="BENCH",'MAXES+CHART'!$D$18*EJ145, IF(EF145="DEADLIFT",'MAXES+CHART'!$D$19*EJ145,))),2.5))),"")</f>
        <v/>
      </c>
      <c r="EM145" s="96"/>
      <c r="EN145" s="55"/>
      <c r="EO145" s="117"/>
      <c r="EQ145" s="57" t="str">
        <f t="shared" si="739"/>
        <v/>
      </c>
      <c r="ER145" s="57" t="str">
        <f t="shared" si="740"/>
        <v/>
      </c>
      <c r="ES145" s="57" t="str">
        <f t="shared" si="741"/>
        <v/>
      </c>
      <c r="ET145" s="57" t="str">
        <f t="shared" si="742"/>
        <v/>
      </c>
      <c r="EU145" s="57" t="str">
        <f t="shared" si="743"/>
        <v/>
      </c>
      <c r="EV145" s="57" t="str">
        <f t="shared" si="744"/>
        <v/>
      </c>
      <c r="EY145" s="39"/>
      <c r="EZ145" s="58" t="str">
        <f t="shared" si="877"/>
        <v>ACC</v>
      </c>
      <c r="FA145" s="93">
        <f t="shared" si="878"/>
        <v>0</v>
      </c>
      <c r="FB145" s="88" t="str">
        <f t="shared" si="796"/>
        <v/>
      </c>
      <c r="FC145" s="83" t="str">
        <f t="shared" si="797"/>
        <v/>
      </c>
      <c r="FD145" s="84" t="str">
        <f t="shared" si="798"/>
        <v/>
      </c>
      <c r="FE145" s="83" t="str">
        <f>IFERROR(IF(EZ145="ACC"," ",IF('MAXES+CHART'!$D$16="lbs",MROUND(IF(EZ145="SQUAT",'MAXES+CHART'!$D$17*FD145, IF(EZ145="BENCH",'MAXES+CHART'!$D$18*FD145, IF(EZ145="DEADLIFT",'MAXES+CHART'!$D$19*FD145,))),5),MROUND(IF(EZ145="SQUAT",'MAXES+CHART'!$D$17*FD145, IF(EZ145="BENCH",'MAXES+CHART'!$D$18*FD145, IF(EZ145="DEADLIFT",'MAXES+CHART'!$D$19*FD145,))),2.5))),"")</f>
        <v xml:space="preserve"> </v>
      </c>
      <c r="FG145" s="125"/>
      <c r="FH145" s="55"/>
      <c r="FI145" s="117"/>
      <c r="FK145" s="57" t="str">
        <f t="shared" si="745"/>
        <v/>
      </c>
      <c r="FL145" s="57" t="str">
        <f t="shared" si="746"/>
        <v/>
      </c>
      <c r="FM145" s="57" t="str">
        <f t="shared" si="747"/>
        <v/>
      </c>
      <c r="FN145" s="57" t="str">
        <f t="shared" si="748"/>
        <v/>
      </c>
      <c r="FO145" s="57" t="str">
        <f t="shared" si="749"/>
        <v/>
      </c>
      <c r="FP145" s="57" t="str">
        <f t="shared" si="750"/>
        <v/>
      </c>
      <c r="FQ145" s="39"/>
      <c r="FR145" s="58" t="str">
        <f t="shared" si="879"/>
        <v>ACC</v>
      </c>
      <c r="FS145" s="93" t="str">
        <f t="shared" si="880"/>
        <v/>
      </c>
      <c r="FT145" s="88" t="str">
        <f t="shared" si="473"/>
        <v/>
      </c>
      <c r="FU145" s="83" t="str">
        <f t="shared" si="474"/>
        <v/>
      </c>
      <c r="FV145" s="84" t="str">
        <f t="shared" si="475"/>
        <v/>
      </c>
      <c r="FW145" s="83" t="str">
        <f>IFERROR(IF(FR145="ACC"," ",IF('MAXES+CHART'!$D$16="lbs",MROUND(IF(FR145="SQUAT",'MAXES+CHART'!$D$17*FV145, IF(FR145="BENCH",'MAXES+CHART'!$D$18*FV145, IF(FR145="DEADLIFT",'MAXES+CHART'!$D$19*FV145,))),5),MROUND(IF(FR145="SQUAT",'MAXES+CHART'!$D$17*FV145, IF(FR145="BENCH",'MAXES+CHART'!$D$18*FV145, IF(FR145="DEADLIFT",'MAXES+CHART'!$D$19*FV145,))),2.5))),"")</f>
        <v xml:space="preserve"> </v>
      </c>
      <c r="FY145" s="96"/>
      <c r="FZ145" s="55"/>
      <c r="GA145" s="117"/>
      <c r="GC145" s="57" t="str">
        <f t="shared" si="751"/>
        <v/>
      </c>
      <c r="GD145" s="57" t="str">
        <f t="shared" si="752"/>
        <v/>
      </c>
      <c r="GE145" s="57" t="str">
        <f t="shared" si="753"/>
        <v/>
      </c>
      <c r="GF145" s="57" t="str">
        <f t="shared" si="754"/>
        <v/>
      </c>
      <c r="GG145" s="57" t="str">
        <f t="shared" si="755"/>
        <v/>
      </c>
      <c r="GH145" s="57" t="str">
        <f t="shared" si="756"/>
        <v/>
      </c>
      <c r="GJ145" s="39"/>
      <c r="GK145" s="58" t="str">
        <f t="shared" si="881"/>
        <v>ACC</v>
      </c>
      <c r="GL145" s="93" t="str">
        <f t="shared" si="882"/>
        <v/>
      </c>
      <c r="GM145" s="88" t="str">
        <f t="shared" si="478"/>
        <v/>
      </c>
      <c r="GN145" s="83" t="str">
        <f t="shared" si="479"/>
        <v/>
      </c>
      <c r="GO145" s="84" t="str">
        <f t="shared" si="480"/>
        <v/>
      </c>
      <c r="GP145" s="83" t="str">
        <f>IFERROR(IF(GK145="ACC"," ",IF('MAXES+CHART'!$D$16="lbs",MROUND(IF(GK145="SQUAT",'MAXES+CHART'!$D$17*GO145, IF(GK145="BENCH",'MAXES+CHART'!$D$18*GO145, IF(GK145="DEADLIFT",'MAXES+CHART'!$D$19*GO145,))),5),MROUND(IF(GK145="SQUAT",'MAXES+CHART'!$D$17*GO145, IF(GK145="BENCH",'MAXES+CHART'!$D$18*GO145, IF(GK145="DEADLIFT",'MAXES+CHART'!$D$19*GO145,))),2.5))),"")</f>
        <v xml:space="preserve"> </v>
      </c>
      <c r="GR145" s="96"/>
      <c r="GS145" s="55"/>
      <c r="GT145" s="117"/>
      <c r="GV145" s="57" t="str">
        <f t="shared" si="757"/>
        <v/>
      </c>
      <c r="GW145" s="57" t="str">
        <f t="shared" si="758"/>
        <v/>
      </c>
      <c r="GX145" s="57" t="str">
        <f t="shared" si="759"/>
        <v/>
      </c>
      <c r="GY145" s="57" t="str">
        <f t="shared" si="760"/>
        <v/>
      </c>
      <c r="GZ145" s="57" t="str">
        <f t="shared" si="761"/>
        <v/>
      </c>
      <c r="HA145" s="57" t="str">
        <f t="shared" si="762"/>
        <v/>
      </c>
      <c r="HC145" s="39"/>
      <c r="HD145" s="58" t="str">
        <f t="shared" si="883"/>
        <v>ACC</v>
      </c>
      <c r="HE145" s="93" t="str">
        <f t="shared" si="884"/>
        <v/>
      </c>
      <c r="HF145" s="88" t="str">
        <f t="shared" si="483"/>
        <v/>
      </c>
      <c r="HG145" s="83" t="str">
        <f t="shared" si="484"/>
        <v/>
      </c>
      <c r="HH145" s="84" t="str">
        <f t="shared" si="485"/>
        <v/>
      </c>
      <c r="HI145" s="83" t="str">
        <f>IFERROR(IF(HD145="ACC"," ",IF('MAXES+CHART'!$D$16="lbs",MROUND(IF(HD145="SQUAT",'MAXES+CHART'!$D$17*HH145, IF(HD145="BENCH",'MAXES+CHART'!$D$18*HH145, IF(HD145="DEADLIFT",'MAXES+CHART'!$D$19*HH145,))),5),MROUND(IF(HD145="SQUAT",'MAXES+CHART'!$D$17*HH145, IF(HD145="BENCH",'MAXES+CHART'!$D$18*HH145, IF(HD145="DEADLIFT",'MAXES+CHART'!$D$19*HH145,))),2.5))),"")</f>
        <v xml:space="preserve"> </v>
      </c>
      <c r="HK145" s="96"/>
      <c r="HL145" s="55"/>
      <c r="HM145" s="117"/>
      <c r="HO145" s="57" t="str">
        <f t="shared" si="763"/>
        <v/>
      </c>
      <c r="HP145" s="57" t="str">
        <f t="shared" si="764"/>
        <v/>
      </c>
      <c r="HQ145" s="57" t="str">
        <f t="shared" si="765"/>
        <v/>
      </c>
      <c r="HR145" s="57" t="str">
        <f t="shared" si="766"/>
        <v/>
      </c>
      <c r="HS145" s="57" t="str">
        <f t="shared" si="767"/>
        <v/>
      </c>
      <c r="HT145" s="57" t="str">
        <f t="shared" si="768"/>
        <v/>
      </c>
    </row>
    <row r="146" spans="3:228" hidden="1" outlineLevel="2">
      <c r="C146" s="39"/>
      <c r="D146" s="58" t="str">
        <f t="shared" si="885"/>
        <v>BENCH</v>
      </c>
      <c r="E146" s="94" t="str">
        <f t="shared" si="886"/>
        <v>Close Grip Bench Press</v>
      </c>
      <c r="F146" s="87"/>
      <c r="G146" s="81"/>
      <c r="H146" s="82"/>
      <c r="I146" s="81">
        <f>IF(D146="ACC"," ",IF('MAXES+CHART'!$D$16="lbs",MROUND(IF(D146="SQUAT",'MAXES+CHART'!$D$17*H146, IF(D146="BENCH",'MAXES+CHART'!$D$18*H146, IF(D146="DEADLIFT",'MAXES+CHART'!$D$19*H146,))),5),MROUND(IF(D146="SQUAT",'MAXES+CHART'!$D$17*H146, IF(D146="BENCH",'MAXES+CHART'!$D$18*H146, IF(D146="DEADLIFT",'MAXES+CHART'!$D$19*H146,))),2.5)))</f>
        <v>0</v>
      </c>
      <c r="K146" s="96"/>
      <c r="L146" s="55"/>
      <c r="M146" s="120" t="str">
        <f ca="1">"e1RM: "&amp;IFERROR(MROUND(IF(H143="",  I142/VLOOKUP(K142,'MAXES+CHART'!$B$3:$N$11,G142+1,FALSE),  OFFSET(H142,MATCH(MAX(H143:H147),H143:H147,0),1)/VLOOKUP(OFFSET(H142,MATCH(MAX(H143:H147),H143:H147,0),3),'MAXES+CHART'!$B$3:$N$11,OFFSET(H142,MATCH(MAX(H143:H147),H143:H147,0),-1)+1,FALSE)),1),"")</f>
        <v xml:space="preserve">e1RM: </v>
      </c>
      <c r="O146" s="57" t="str">
        <f t="shared" si="703"/>
        <v/>
      </c>
      <c r="P146" s="57" t="str">
        <f t="shared" si="704"/>
        <v/>
      </c>
      <c r="Q146" s="57">
        <f t="shared" si="705"/>
        <v>0</v>
      </c>
      <c r="R146" s="57">
        <f t="shared" si="706"/>
        <v>0</v>
      </c>
      <c r="S146" s="57" t="str">
        <f t="shared" si="707"/>
        <v/>
      </c>
      <c r="T146" s="57" t="str">
        <f t="shared" si="708"/>
        <v/>
      </c>
      <c r="U146" s="39"/>
      <c r="V146" s="58" t="str">
        <f t="shared" si="887"/>
        <v>BENCH</v>
      </c>
      <c r="W146" s="94" t="str">
        <f t="shared" si="864"/>
        <v>Close Grip Bench Press</v>
      </c>
      <c r="X146" s="87" t="str">
        <f t="shared" si="770"/>
        <v/>
      </c>
      <c r="Y146" s="81" t="str">
        <f t="shared" si="771"/>
        <v/>
      </c>
      <c r="Z146" s="82" t="str">
        <f t="shared" si="772"/>
        <v/>
      </c>
      <c r="AA146" s="81" t="str">
        <f>IFERROR(IF(V146="ACC"," ",IF('MAXES+CHART'!$D$16="lbs",MROUND(IF(V146="SQUAT",'MAXES+CHART'!$D$17*Z146, IF(V146="BENCH",'MAXES+CHART'!$D$18*Z146, IF(V146="DEADLIFT",'MAXES+CHART'!$D$19*Z146,))),5),MROUND(IF(V146="SQUAT",'MAXES+CHART'!$D$17*Z146, IF(V146="BENCH",'MAXES+CHART'!$D$18*Z146, IF(V146="DEADLIFT",'MAXES+CHART'!$D$19*Z146,))),2.5))),"")</f>
        <v/>
      </c>
      <c r="AC146" s="96"/>
      <c r="AD146" s="55"/>
      <c r="AE146" s="120" t="str">
        <f ca="1">"e1RM: "&amp;IFERROR(MROUND(IF(Z143="",  AA142/VLOOKUP(AC142,'MAXES+CHART'!$B$3:$N$11,Y142+1,FALSE),  OFFSET(Z142,MATCH(MAX(Z143:Z147),Z143:Z147,0),1)/VLOOKUP(OFFSET(Z142,MATCH(MAX(Z143:Z147),Z143:Z147,0),3),'MAXES+CHART'!$B$3:$N$11,OFFSET(Z142,MATCH(MAX(Z143:Z147),Z143:Z147,0),-1)+1,FALSE)),1),"")</f>
        <v xml:space="preserve">e1RM: </v>
      </c>
      <c r="AG146" s="57" t="str">
        <f t="shared" si="492"/>
        <v/>
      </c>
      <c r="AH146" s="57" t="str">
        <f t="shared" si="493"/>
        <v/>
      </c>
      <c r="AI146" s="57" t="str">
        <f t="shared" si="494"/>
        <v/>
      </c>
      <c r="AJ146" s="57" t="str">
        <f t="shared" si="495"/>
        <v/>
      </c>
      <c r="AK146" s="57" t="str">
        <f t="shared" si="496"/>
        <v/>
      </c>
      <c r="AL146" s="57" t="str">
        <f t="shared" si="497"/>
        <v/>
      </c>
      <c r="AN146" s="39"/>
      <c r="AO146" s="58" t="str">
        <f t="shared" si="865"/>
        <v>BENCH</v>
      </c>
      <c r="AP146" s="94" t="str">
        <f t="shared" si="866"/>
        <v>Close Grip Bench Press</v>
      </c>
      <c r="AQ146" s="87" t="str">
        <f t="shared" si="775"/>
        <v/>
      </c>
      <c r="AR146" s="81" t="str">
        <f t="shared" si="776"/>
        <v/>
      </c>
      <c r="AS146" s="82" t="str">
        <f t="shared" si="777"/>
        <v/>
      </c>
      <c r="AT146" s="81" t="str">
        <f>IFERROR(IF(AO146="ACC"," ",IF('MAXES+CHART'!$D$16="lbs",MROUND(IF(AO146="SQUAT",'MAXES+CHART'!$D$17*AS146, IF(AO146="BENCH",'MAXES+CHART'!$D$18*AS146, IF(AO146="DEADLIFT",'MAXES+CHART'!$D$19*AS146,))),5),MROUND(IF(AO146="SQUAT",'MAXES+CHART'!$D$17*AS146, IF(AO146="BENCH",'MAXES+CHART'!$D$18*AS146, IF(AO146="DEADLIFT",'MAXES+CHART'!$D$19*AS146,))),2.5))),"")</f>
        <v/>
      </c>
      <c r="AV146" s="96"/>
      <c r="AW146" s="55"/>
      <c r="AX146" s="120" t="str">
        <f ca="1">"e1RM: "&amp;IFERROR(MROUND(IF(AS143="",  AT142/VLOOKUP(AV142,'MAXES+CHART'!$B$3:$N$11,AR142+1,FALSE),  OFFSET(AS142,MATCH(MAX(AS143:AS147),AS143:AS147,0),1)/VLOOKUP(OFFSET(AS142,MATCH(MAX(AS143:AS147),AS143:AS147,0),3),'MAXES+CHART'!$B$3:$N$11,OFFSET(AS142,MATCH(MAX(AS143:AS147),AS143:AS147,0),-1)+1,FALSE)),1),"")</f>
        <v xml:space="preserve">e1RM: </v>
      </c>
      <c r="AZ146" s="57" t="str">
        <f t="shared" si="709"/>
        <v/>
      </c>
      <c r="BA146" s="57" t="str">
        <f t="shared" si="710"/>
        <v/>
      </c>
      <c r="BB146" s="57" t="str">
        <f t="shared" si="711"/>
        <v/>
      </c>
      <c r="BC146" s="57" t="str">
        <f t="shared" si="712"/>
        <v/>
      </c>
      <c r="BD146" s="57" t="str">
        <f t="shared" si="713"/>
        <v/>
      </c>
      <c r="BE146" s="57" t="str">
        <f t="shared" si="714"/>
        <v/>
      </c>
      <c r="BG146" s="39"/>
      <c r="BH146" s="58" t="str">
        <f t="shared" si="867"/>
        <v>BENCH</v>
      </c>
      <c r="BI146" s="94" t="str">
        <f t="shared" si="868"/>
        <v>Close Grip Bench Press</v>
      </c>
      <c r="BJ146" s="87" t="str">
        <f t="shared" si="780"/>
        <v/>
      </c>
      <c r="BK146" s="81" t="str">
        <f t="shared" si="781"/>
        <v/>
      </c>
      <c r="BL146" s="82" t="str">
        <f t="shared" si="782"/>
        <v/>
      </c>
      <c r="BM146" s="81" t="str">
        <f>IFERROR(IF(BH146="ACC"," ",IF('MAXES+CHART'!$D$16="lbs",MROUND(IF(BH146="SQUAT",'MAXES+CHART'!$D$17*BL146, IF(BH146="BENCH",'MAXES+CHART'!$D$18*BL146, IF(BH146="DEADLIFT",'MAXES+CHART'!$D$19*BL146,))),5),MROUND(IF(BH146="SQUAT",'MAXES+CHART'!$D$17*BL146, IF(BH146="BENCH",'MAXES+CHART'!$D$18*BL146, IF(BH146="DEADLIFT",'MAXES+CHART'!$D$19*BL146,))),2.5))),"")</f>
        <v/>
      </c>
      <c r="BO146" s="96"/>
      <c r="BP146" s="55"/>
      <c r="BQ146" s="120" t="str">
        <f ca="1">"e1RM: "&amp;IFERROR(MROUND(IF(BL143="",  BM142/VLOOKUP(BO142,'MAXES+CHART'!$B$3:$N$11,BK142+1,FALSE),  OFFSET(BL142,MATCH(MAX(BL143:BL147),BL143:BL147,0),1)/VLOOKUP(OFFSET(BL142,MATCH(MAX(BL143:BL147),BL143:BL147,0),3),'MAXES+CHART'!$B$3:$N$11,OFFSET(BL142,MATCH(MAX(BL143:BL147),BL143:BL147,0),-1)+1,FALSE)),1),"")</f>
        <v xml:space="preserve">e1RM: </v>
      </c>
      <c r="BS146" s="57" t="str">
        <f t="shared" si="715"/>
        <v/>
      </c>
      <c r="BT146" s="57" t="str">
        <f t="shared" si="716"/>
        <v/>
      </c>
      <c r="BU146" s="57" t="str">
        <f t="shared" si="717"/>
        <v/>
      </c>
      <c r="BV146" s="57" t="str">
        <f t="shared" si="718"/>
        <v/>
      </c>
      <c r="BW146" s="57" t="str">
        <f t="shared" si="719"/>
        <v/>
      </c>
      <c r="BX146" s="57" t="str">
        <f t="shared" si="720"/>
        <v/>
      </c>
      <c r="CA146" s="39"/>
      <c r="CB146" s="58" t="str">
        <f t="shared" si="869"/>
        <v>BENCH</v>
      </c>
      <c r="CC146" s="94" t="str">
        <f t="shared" si="870"/>
        <v>Close Grip Bench Press</v>
      </c>
      <c r="CD146" s="87" t="str">
        <f t="shared" si="785"/>
        <v/>
      </c>
      <c r="CE146" s="81" t="str">
        <f t="shared" si="786"/>
        <v/>
      </c>
      <c r="CF146" s="82" t="str">
        <f t="shared" si="787"/>
        <v/>
      </c>
      <c r="CG146" s="81" t="str">
        <f>IFERROR(IF(CB146="ACC"," ",IF('MAXES+CHART'!$D$16="lbs",MROUND(IF(CB146="SQUAT",'MAXES+CHART'!$D$17*CF146, IF(CB146="BENCH",'MAXES+CHART'!$D$18*CF146, IF(CB146="DEADLIFT",'MAXES+CHART'!$D$19*CF146,))),5),MROUND(IF(CB146="SQUAT",'MAXES+CHART'!$D$17*CF146, IF(CB146="BENCH",'MAXES+CHART'!$D$18*CF146, IF(CB146="DEADLIFT",'MAXES+CHART'!$D$19*CF146,))),2.5))),"")</f>
        <v/>
      </c>
      <c r="CI146" s="96"/>
      <c r="CJ146" s="55"/>
      <c r="CK146" s="120" t="str">
        <f ca="1">"e1RM: "&amp;IFERROR(MROUND(IF(CF143="",  CG142/VLOOKUP(CI142,'MAXES+CHART'!$B$3:$N$11,CE142+1,FALSE),  OFFSET(CF142,MATCH(MAX(CF143:CF147),CF143:CF147,0),1)/VLOOKUP(OFFSET(CF142,MATCH(MAX(CF143:CF147),CF143:CF147,0),3),'MAXES+CHART'!$B$3:$N$11,OFFSET(CF142,MATCH(MAX(CF143:CF147),CF143:CF147,0),-1)+1,FALSE)),1),"")</f>
        <v xml:space="preserve">e1RM: </v>
      </c>
      <c r="CM146" s="57" t="str">
        <f t="shared" si="721"/>
        <v/>
      </c>
      <c r="CN146" s="57" t="str">
        <f t="shared" si="722"/>
        <v/>
      </c>
      <c r="CO146" s="57" t="str">
        <f t="shared" si="723"/>
        <v/>
      </c>
      <c r="CP146" s="57" t="str">
        <f t="shared" si="724"/>
        <v/>
      </c>
      <c r="CQ146" s="57" t="str">
        <f t="shared" si="725"/>
        <v/>
      </c>
      <c r="CR146" s="57" t="str">
        <f t="shared" si="726"/>
        <v/>
      </c>
      <c r="CS146" s="39"/>
      <c r="CT146" s="58" t="str">
        <f t="shared" si="871"/>
        <v>BENCH</v>
      </c>
      <c r="CU146" s="94" t="str">
        <f t="shared" si="872"/>
        <v>Close Grip Bench Press</v>
      </c>
      <c r="CV146" s="87" t="str">
        <f t="shared" si="458"/>
        <v/>
      </c>
      <c r="CW146" s="81" t="str">
        <f t="shared" si="459"/>
        <v/>
      </c>
      <c r="CX146" s="82" t="str">
        <f t="shared" si="460"/>
        <v/>
      </c>
      <c r="CY146" s="81" t="str">
        <f>IFERROR(IF(CT146="ACC"," ",IF('MAXES+CHART'!$D$16="lbs",MROUND(IF(CT146="SQUAT",'MAXES+CHART'!$D$17*CX146, IF(CT146="BENCH",'MAXES+CHART'!$D$18*CX146, IF(CT146="DEADLIFT",'MAXES+CHART'!$D$19*CX146,))),5),MROUND(IF(CT146="SQUAT",'MAXES+CHART'!$D$17*CX146, IF(CT146="BENCH",'MAXES+CHART'!$D$18*CX146, IF(CT146="DEADLIFT",'MAXES+CHART'!$D$19*CX146,))),2.5))),"")</f>
        <v/>
      </c>
      <c r="DA146" s="96"/>
      <c r="DB146" s="55"/>
      <c r="DC146" s="120" t="str">
        <f ca="1">"e1RM: "&amp;IFERROR(MROUND(IF(CX143="",  CY142/VLOOKUP(DA142,'MAXES+CHART'!$B$3:$N$11,CW142+1,FALSE),  OFFSET(CX142,MATCH(MAX(CX143:CX147),CX143:CX147,0),1)/VLOOKUP(OFFSET(CX142,MATCH(MAX(CX143:CX147),CX143:CX147,0),3),'MAXES+CHART'!$B$3:$N$11,OFFSET(CX142,MATCH(MAX(CX143:CX147),CX143:CX147,0),-1)+1,FALSE)),1),"")</f>
        <v xml:space="preserve">e1RM: </v>
      </c>
      <c r="DE146" s="57" t="str">
        <f t="shared" si="727"/>
        <v/>
      </c>
      <c r="DF146" s="57" t="str">
        <f t="shared" si="728"/>
        <v/>
      </c>
      <c r="DG146" s="57" t="str">
        <f t="shared" si="729"/>
        <v/>
      </c>
      <c r="DH146" s="57" t="str">
        <f t="shared" si="730"/>
        <v/>
      </c>
      <c r="DI146" s="57" t="str">
        <f t="shared" si="731"/>
        <v/>
      </c>
      <c r="DJ146" s="57" t="str">
        <f t="shared" si="732"/>
        <v/>
      </c>
      <c r="DL146" s="39"/>
      <c r="DM146" s="58" t="str">
        <f t="shared" si="873"/>
        <v>BENCH</v>
      </c>
      <c r="DN146" s="94" t="str">
        <f t="shared" si="874"/>
        <v>Close Grip Bench Press</v>
      </c>
      <c r="DO146" s="87" t="str">
        <f t="shared" si="463"/>
        <v/>
      </c>
      <c r="DP146" s="81" t="str">
        <f t="shared" si="464"/>
        <v/>
      </c>
      <c r="DQ146" s="82" t="str">
        <f t="shared" si="465"/>
        <v/>
      </c>
      <c r="DR146" s="81" t="str">
        <f>IFERROR(IF(DM146="ACC"," ",IF('MAXES+CHART'!$D$16="lbs",MROUND(IF(DM146="SQUAT",'MAXES+CHART'!$D$17*DQ146, IF(DM146="BENCH",'MAXES+CHART'!$D$18*DQ146, IF(DM146="DEADLIFT",'MAXES+CHART'!$D$19*DQ146,))),5),MROUND(IF(DM146="SQUAT",'MAXES+CHART'!$D$17*DQ146, IF(DM146="BENCH",'MAXES+CHART'!$D$18*DQ146, IF(DM146="DEADLIFT",'MAXES+CHART'!$D$19*DQ146,))),2.5))),"")</f>
        <v/>
      </c>
      <c r="DT146" s="96"/>
      <c r="DU146" s="55"/>
      <c r="DV146" s="120" t="str">
        <f ca="1">"e1RM: "&amp;IFERROR(MROUND(IF(DQ143="",  DR142/VLOOKUP(DT142,'MAXES+CHART'!$B$3:$N$11,DP142+1,FALSE),  OFFSET(DQ142,MATCH(MAX(DQ143:DQ147),DQ143:DQ147,0),1)/VLOOKUP(OFFSET(DQ142,MATCH(MAX(DQ143:DQ147),DQ143:DQ147,0),3),'MAXES+CHART'!$B$3:$N$11,OFFSET(DQ142,MATCH(MAX(DQ143:DQ147),DQ143:DQ147,0),-1)+1,FALSE)),1),"")</f>
        <v xml:space="preserve">e1RM: </v>
      </c>
      <c r="DX146" s="57" t="str">
        <f t="shared" si="733"/>
        <v/>
      </c>
      <c r="DY146" s="57" t="str">
        <f t="shared" si="734"/>
        <v/>
      </c>
      <c r="DZ146" s="57" t="str">
        <f t="shared" si="735"/>
        <v/>
      </c>
      <c r="EA146" s="57" t="str">
        <f t="shared" si="736"/>
        <v/>
      </c>
      <c r="EB146" s="57" t="str">
        <f t="shared" si="737"/>
        <v/>
      </c>
      <c r="EC146" s="57" t="str">
        <f t="shared" si="738"/>
        <v/>
      </c>
      <c r="EE146" s="39"/>
      <c r="EF146" s="58" t="str">
        <f t="shared" si="875"/>
        <v>BENCH</v>
      </c>
      <c r="EG146" s="94" t="str">
        <f t="shared" si="876"/>
        <v>Close Grip Bench Press</v>
      </c>
      <c r="EH146" s="87" t="str">
        <f t="shared" si="468"/>
        <v/>
      </c>
      <c r="EI146" s="81" t="str">
        <f t="shared" si="469"/>
        <v/>
      </c>
      <c r="EJ146" s="82" t="str">
        <f t="shared" si="470"/>
        <v/>
      </c>
      <c r="EK146" s="81" t="str">
        <f>IFERROR(IF(EF146="ACC"," ",IF('MAXES+CHART'!$D$16="lbs",MROUND(IF(EF146="SQUAT",'MAXES+CHART'!$D$17*EJ146, IF(EF146="BENCH",'MAXES+CHART'!$D$18*EJ146, IF(EF146="DEADLIFT",'MAXES+CHART'!$D$19*EJ146,))),5),MROUND(IF(EF146="SQUAT",'MAXES+CHART'!$D$17*EJ146, IF(EF146="BENCH",'MAXES+CHART'!$D$18*EJ146, IF(EF146="DEADLIFT",'MAXES+CHART'!$D$19*EJ146,))),2.5))),"")</f>
        <v/>
      </c>
      <c r="EM146" s="96"/>
      <c r="EN146" s="55"/>
      <c r="EO146" s="120" t="str">
        <f ca="1">"e1RM: "&amp;IFERROR(MROUND(IF(EJ143="",  EK142/VLOOKUP(EM142,'MAXES+CHART'!$B$3:$N$11,EI142+1,FALSE),  OFFSET(EJ142,MATCH(MAX(EJ143:EJ147),EJ143:EJ147,0),1)/VLOOKUP(OFFSET(EJ142,MATCH(MAX(EJ143:EJ147),EJ143:EJ147,0),3),'MAXES+CHART'!$B$3:$N$11,OFFSET(EJ142,MATCH(MAX(EJ143:EJ147),EJ143:EJ147,0),-1)+1,FALSE)),1),"")</f>
        <v xml:space="preserve">e1RM: </v>
      </c>
      <c r="EQ146" s="57" t="str">
        <f t="shared" si="739"/>
        <v/>
      </c>
      <c r="ER146" s="57" t="str">
        <f t="shared" si="740"/>
        <v/>
      </c>
      <c r="ES146" s="57" t="str">
        <f t="shared" si="741"/>
        <v/>
      </c>
      <c r="ET146" s="57" t="str">
        <f t="shared" si="742"/>
        <v/>
      </c>
      <c r="EU146" s="57" t="str">
        <f t="shared" si="743"/>
        <v/>
      </c>
      <c r="EV146" s="57" t="str">
        <f t="shared" si="744"/>
        <v/>
      </c>
      <c r="EY146" s="39"/>
      <c r="EZ146" s="58" t="str">
        <f t="shared" si="877"/>
        <v>ACC</v>
      </c>
      <c r="FA146" s="94">
        <f t="shared" si="878"/>
        <v>0</v>
      </c>
      <c r="FB146" s="87" t="str">
        <f t="shared" si="796"/>
        <v/>
      </c>
      <c r="FC146" s="81" t="str">
        <f t="shared" si="797"/>
        <v/>
      </c>
      <c r="FD146" s="82" t="str">
        <f t="shared" si="798"/>
        <v/>
      </c>
      <c r="FE146" s="81" t="str">
        <f>IFERROR(IF(EZ146="ACC"," ",IF('MAXES+CHART'!$D$16="lbs",MROUND(IF(EZ146="SQUAT",'MAXES+CHART'!$D$17*FD146, IF(EZ146="BENCH",'MAXES+CHART'!$D$18*FD146, IF(EZ146="DEADLIFT",'MAXES+CHART'!$D$19*FD146,))),5),MROUND(IF(EZ146="SQUAT",'MAXES+CHART'!$D$17*FD146, IF(EZ146="BENCH",'MAXES+CHART'!$D$18*FD146, IF(EZ146="DEADLIFT",'MAXES+CHART'!$D$19*FD146,))),2.5))),"")</f>
        <v xml:space="preserve"> </v>
      </c>
      <c r="FG146" s="125"/>
      <c r="FH146" s="55"/>
      <c r="FI146" s="120" t="str">
        <f ca="1">"e1RM: "&amp;IFERROR(MROUND(IF(FD143="",  FE142/VLOOKUP(FG142,'MAXES+CHART'!$B$3:$N$11,FC142+1,FALSE),  OFFSET(FD142,MATCH(MAX(FD143:FD147),FD143:FD147,0),1)/VLOOKUP(OFFSET(FD142,MATCH(MAX(FD143:FD147),FD143:FD147,0),3),'MAXES+CHART'!$B$3:$N$11,OFFSET(FD142,MATCH(MAX(FD143:FD147),FD143:FD147,0),-1)+1,FALSE)),1),"")</f>
        <v xml:space="preserve">e1RM: </v>
      </c>
      <c r="FK146" s="57" t="str">
        <f t="shared" si="745"/>
        <v/>
      </c>
      <c r="FL146" s="57" t="str">
        <f t="shared" si="746"/>
        <v/>
      </c>
      <c r="FM146" s="57" t="str">
        <f t="shared" si="747"/>
        <v/>
      </c>
      <c r="FN146" s="57" t="str">
        <f t="shared" si="748"/>
        <v/>
      </c>
      <c r="FO146" s="57" t="str">
        <f t="shared" si="749"/>
        <v/>
      </c>
      <c r="FP146" s="57" t="str">
        <f t="shared" si="750"/>
        <v/>
      </c>
      <c r="FQ146" s="39"/>
      <c r="FR146" s="58" t="str">
        <f t="shared" si="879"/>
        <v>ACC</v>
      </c>
      <c r="FS146" s="94" t="str">
        <f t="shared" si="880"/>
        <v/>
      </c>
      <c r="FT146" s="87" t="str">
        <f t="shared" si="473"/>
        <v/>
      </c>
      <c r="FU146" s="81" t="str">
        <f t="shared" si="474"/>
        <v/>
      </c>
      <c r="FV146" s="82" t="str">
        <f t="shared" si="475"/>
        <v/>
      </c>
      <c r="FW146" s="81" t="str">
        <f>IFERROR(IF(FR146="ACC"," ",IF('MAXES+CHART'!$D$16="lbs",MROUND(IF(FR146="SQUAT",'MAXES+CHART'!$D$17*FV146, IF(FR146="BENCH",'MAXES+CHART'!$D$18*FV146, IF(FR146="DEADLIFT",'MAXES+CHART'!$D$19*FV146,))),5),MROUND(IF(FR146="SQUAT",'MAXES+CHART'!$D$17*FV146, IF(FR146="BENCH",'MAXES+CHART'!$D$18*FV146, IF(FR146="DEADLIFT",'MAXES+CHART'!$D$19*FV146,))),2.5))),"")</f>
        <v xml:space="preserve"> </v>
      </c>
      <c r="FY146" s="96"/>
      <c r="FZ146" s="55"/>
      <c r="GA146" s="120" t="str">
        <f ca="1">"e1RM: "&amp;IFERROR(MROUND(IF(FV143="",  FW142/VLOOKUP(FY142,'MAXES+CHART'!$B$3:$N$11,FU142+1,FALSE),  OFFSET(FV142,MATCH(MAX(FV143:FV147),FV143:FV147,0),1)/VLOOKUP(OFFSET(FV142,MATCH(MAX(FV143:FV147),FV143:FV147,0),3),'MAXES+CHART'!$B$3:$N$11,OFFSET(FV142,MATCH(MAX(FV143:FV147),FV143:FV147,0),-1)+1,FALSE)),1),"")</f>
        <v xml:space="preserve">e1RM: </v>
      </c>
      <c r="GC146" s="57" t="str">
        <f t="shared" si="751"/>
        <v/>
      </c>
      <c r="GD146" s="57" t="str">
        <f t="shared" si="752"/>
        <v/>
      </c>
      <c r="GE146" s="57" t="str">
        <f t="shared" si="753"/>
        <v/>
      </c>
      <c r="GF146" s="57" t="str">
        <f t="shared" si="754"/>
        <v/>
      </c>
      <c r="GG146" s="57" t="str">
        <f t="shared" si="755"/>
        <v/>
      </c>
      <c r="GH146" s="57" t="str">
        <f t="shared" si="756"/>
        <v/>
      </c>
      <c r="GJ146" s="39"/>
      <c r="GK146" s="58" t="str">
        <f t="shared" si="881"/>
        <v>ACC</v>
      </c>
      <c r="GL146" s="94" t="str">
        <f t="shared" si="882"/>
        <v/>
      </c>
      <c r="GM146" s="87" t="str">
        <f t="shared" si="478"/>
        <v/>
      </c>
      <c r="GN146" s="81" t="str">
        <f t="shared" si="479"/>
        <v/>
      </c>
      <c r="GO146" s="82" t="str">
        <f t="shared" si="480"/>
        <v/>
      </c>
      <c r="GP146" s="81" t="str">
        <f>IFERROR(IF(GK146="ACC"," ",IF('MAXES+CHART'!$D$16="lbs",MROUND(IF(GK146="SQUAT",'MAXES+CHART'!$D$17*GO146, IF(GK146="BENCH",'MAXES+CHART'!$D$18*GO146, IF(GK146="DEADLIFT",'MAXES+CHART'!$D$19*GO146,))),5),MROUND(IF(GK146="SQUAT",'MAXES+CHART'!$D$17*GO146, IF(GK146="BENCH",'MAXES+CHART'!$D$18*GO146, IF(GK146="DEADLIFT",'MAXES+CHART'!$D$19*GO146,))),2.5))),"")</f>
        <v xml:space="preserve"> </v>
      </c>
      <c r="GR146" s="96"/>
      <c r="GS146" s="55"/>
      <c r="GT146" s="120" t="str">
        <f ca="1">"e1RM: "&amp;IFERROR(MROUND(IF(GO143="",  GP142/VLOOKUP(GR142,'MAXES+CHART'!$B$3:$N$11,GN142+1,FALSE),  OFFSET(GO142,MATCH(MAX(GO143:GO147),GO143:GO147,0),1)/VLOOKUP(OFFSET(GO142,MATCH(MAX(GO143:GO147),GO143:GO147,0),3),'MAXES+CHART'!$B$3:$N$11,OFFSET(GO142,MATCH(MAX(GO143:GO147),GO143:GO147,0),-1)+1,FALSE)),1),"")</f>
        <v xml:space="preserve">e1RM: </v>
      </c>
      <c r="GV146" s="57" t="str">
        <f t="shared" si="757"/>
        <v/>
      </c>
      <c r="GW146" s="57" t="str">
        <f t="shared" si="758"/>
        <v/>
      </c>
      <c r="GX146" s="57" t="str">
        <f t="shared" si="759"/>
        <v/>
      </c>
      <c r="GY146" s="57" t="str">
        <f t="shared" si="760"/>
        <v/>
      </c>
      <c r="GZ146" s="57" t="str">
        <f t="shared" si="761"/>
        <v/>
      </c>
      <c r="HA146" s="57" t="str">
        <f t="shared" si="762"/>
        <v/>
      </c>
      <c r="HC146" s="39"/>
      <c r="HD146" s="58" t="str">
        <f t="shared" si="883"/>
        <v>ACC</v>
      </c>
      <c r="HE146" s="94" t="str">
        <f t="shared" si="884"/>
        <v/>
      </c>
      <c r="HF146" s="87" t="str">
        <f t="shared" si="483"/>
        <v/>
      </c>
      <c r="HG146" s="81" t="str">
        <f t="shared" si="484"/>
        <v/>
      </c>
      <c r="HH146" s="82" t="str">
        <f t="shared" si="485"/>
        <v/>
      </c>
      <c r="HI146" s="81" t="str">
        <f>IFERROR(IF(HD146="ACC"," ",IF('MAXES+CHART'!$D$16="lbs",MROUND(IF(HD146="SQUAT",'MAXES+CHART'!$D$17*HH146, IF(HD146="BENCH",'MAXES+CHART'!$D$18*HH146, IF(HD146="DEADLIFT",'MAXES+CHART'!$D$19*HH146,))),5),MROUND(IF(HD146="SQUAT",'MAXES+CHART'!$D$17*HH146, IF(HD146="BENCH",'MAXES+CHART'!$D$18*HH146, IF(HD146="DEADLIFT",'MAXES+CHART'!$D$19*HH146,))),2.5))),"")</f>
        <v xml:space="preserve"> </v>
      </c>
      <c r="HK146" s="96"/>
      <c r="HL146" s="55"/>
      <c r="HM146" s="120" t="str">
        <f ca="1">"e1RM: "&amp;IFERROR(MROUND(IF(HH143="",  HI142/VLOOKUP(HK142,'MAXES+CHART'!$B$3:$N$11,HG142+1,FALSE),  OFFSET(HH142,MATCH(MAX(HH143:HH147),HH143:HH147,0),1)/VLOOKUP(OFFSET(HH142,MATCH(MAX(HH143:HH147),HH143:HH147,0),3),'MAXES+CHART'!$B$3:$N$11,OFFSET(HH142,MATCH(MAX(HH143:HH147),HH143:HH147,0),-1)+1,FALSE)),1),"")</f>
        <v xml:space="preserve">e1RM: </v>
      </c>
      <c r="HO146" s="57" t="str">
        <f t="shared" si="763"/>
        <v/>
      </c>
      <c r="HP146" s="57" t="str">
        <f t="shared" si="764"/>
        <v/>
      </c>
      <c r="HQ146" s="57" t="str">
        <f t="shared" si="765"/>
        <v/>
      </c>
      <c r="HR146" s="57" t="str">
        <f t="shared" si="766"/>
        <v/>
      </c>
      <c r="HS146" s="57" t="str">
        <f t="shared" si="767"/>
        <v/>
      </c>
      <c r="HT146" s="57" t="str">
        <f t="shared" si="768"/>
        <v/>
      </c>
    </row>
    <row r="147" spans="3:228" hidden="1" outlineLevel="2">
      <c r="C147" s="39"/>
      <c r="D147" s="58" t="str">
        <f t="shared" si="885"/>
        <v>BENCH</v>
      </c>
      <c r="E147" s="93" t="str">
        <f t="shared" si="886"/>
        <v>Close Grip Bench Press</v>
      </c>
      <c r="F147" s="88"/>
      <c r="G147" s="83"/>
      <c r="H147" s="84"/>
      <c r="I147" s="83">
        <f>IF(D147="ACC"," ",IF('MAXES+CHART'!$D$16="lbs",MROUND(IF(D147="SQUAT",'MAXES+CHART'!$D$17*H147, IF(D147="BENCH",'MAXES+CHART'!$D$18*H147, IF(D147="DEADLIFT",'MAXES+CHART'!$D$19*H147,))),5),MROUND(IF(D147="SQUAT",'MAXES+CHART'!$D$17*H147, IF(D147="BENCH",'MAXES+CHART'!$D$18*H147, IF(D147="DEADLIFT",'MAXES+CHART'!$D$19*H147,))),2.5)))</f>
        <v>0</v>
      </c>
      <c r="K147" s="96"/>
      <c r="L147" s="55"/>
      <c r="M147" s="118"/>
      <c r="O147" s="57" t="str">
        <f t="shared" si="703"/>
        <v/>
      </c>
      <c r="P147" s="57" t="str">
        <f t="shared" si="704"/>
        <v/>
      </c>
      <c r="Q147" s="57">
        <f t="shared" si="705"/>
        <v>0</v>
      </c>
      <c r="R147" s="57">
        <f t="shared" si="706"/>
        <v>0</v>
      </c>
      <c r="S147" s="57" t="str">
        <f t="shared" si="707"/>
        <v/>
      </c>
      <c r="T147" s="57" t="str">
        <f t="shared" si="708"/>
        <v/>
      </c>
      <c r="U147" s="39"/>
      <c r="V147" s="58" t="str">
        <f t="shared" si="887"/>
        <v>BENCH</v>
      </c>
      <c r="W147" s="93" t="str">
        <f t="shared" si="864"/>
        <v>Close Grip Bench Press</v>
      </c>
      <c r="X147" s="88" t="str">
        <f t="shared" si="770"/>
        <v/>
      </c>
      <c r="Y147" s="83" t="str">
        <f t="shared" si="771"/>
        <v/>
      </c>
      <c r="Z147" s="84" t="str">
        <f t="shared" si="772"/>
        <v/>
      </c>
      <c r="AA147" s="83" t="str">
        <f>IFERROR(IF(V147="ACC"," ",IF('MAXES+CHART'!$D$16="lbs",MROUND(IF(V147="SQUAT",'MAXES+CHART'!$D$17*Z147, IF(V147="BENCH",'MAXES+CHART'!$D$18*Z147, IF(V147="DEADLIFT",'MAXES+CHART'!$D$19*Z147,))),5),MROUND(IF(V147="SQUAT",'MAXES+CHART'!$D$17*Z147, IF(V147="BENCH",'MAXES+CHART'!$D$18*Z147, IF(V147="DEADLIFT",'MAXES+CHART'!$D$19*Z147,))),2.5))),"")</f>
        <v/>
      </c>
      <c r="AC147" s="96"/>
      <c r="AD147" s="55"/>
      <c r="AE147" s="118"/>
      <c r="AG147" s="57" t="str">
        <f t="shared" si="492"/>
        <v/>
      </c>
      <c r="AH147" s="57" t="str">
        <f t="shared" si="493"/>
        <v/>
      </c>
      <c r="AI147" s="57" t="str">
        <f t="shared" si="494"/>
        <v/>
      </c>
      <c r="AJ147" s="57" t="str">
        <f t="shared" si="495"/>
        <v/>
      </c>
      <c r="AK147" s="57" t="str">
        <f t="shared" si="496"/>
        <v/>
      </c>
      <c r="AL147" s="57" t="str">
        <f t="shared" si="497"/>
        <v/>
      </c>
      <c r="AN147" s="39"/>
      <c r="AO147" s="58" t="str">
        <f t="shared" si="865"/>
        <v>BENCH</v>
      </c>
      <c r="AP147" s="93" t="str">
        <f t="shared" si="866"/>
        <v>Close Grip Bench Press</v>
      </c>
      <c r="AQ147" s="88" t="str">
        <f t="shared" si="775"/>
        <v/>
      </c>
      <c r="AR147" s="83" t="str">
        <f t="shared" si="776"/>
        <v/>
      </c>
      <c r="AS147" s="84" t="str">
        <f t="shared" si="777"/>
        <v/>
      </c>
      <c r="AT147" s="83" t="str">
        <f>IFERROR(IF(AO147="ACC"," ",IF('MAXES+CHART'!$D$16="lbs",MROUND(IF(AO147="SQUAT",'MAXES+CHART'!$D$17*AS147, IF(AO147="BENCH",'MAXES+CHART'!$D$18*AS147, IF(AO147="DEADLIFT",'MAXES+CHART'!$D$19*AS147,))),5),MROUND(IF(AO147="SQUAT",'MAXES+CHART'!$D$17*AS147, IF(AO147="BENCH",'MAXES+CHART'!$D$18*AS147, IF(AO147="DEADLIFT",'MAXES+CHART'!$D$19*AS147,))),2.5))),"")</f>
        <v/>
      </c>
      <c r="AV147" s="96"/>
      <c r="AW147" s="55"/>
      <c r="AX147" s="118"/>
      <c r="AZ147" s="57" t="str">
        <f t="shared" si="709"/>
        <v/>
      </c>
      <c r="BA147" s="57" t="str">
        <f t="shared" si="710"/>
        <v/>
      </c>
      <c r="BB147" s="57" t="str">
        <f t="shared" si="711"/>
        <v/>
      </c>
      <c r="BC147" s="57" t="str">
        <f t="shared" si="712"/>
        <v/>
      </c>
      <c r="BD147" s="57" t="str">
        <f t="shared" si="713"/>
        <v/>
      </c>
      <c r="BE147" s="57" t="str">
        <f t="shared" si="714"/>
        <v/>
      </c>
      <c r="BG147" s="39"/>
      <c r="BH147" s="58" t="str">
        <f t="shared" si="867"/>
        <v>BENCH</v>
      </c>
      <c r="BI147" s="93" t="str">
        <f t="shared" si="868"/>
        <v>Close Grip Bench Press</v>
      </c>
      <c r="BJ147" s="88" t="str">
        <f t="shared" si="780"/>
        <v/>
      </c>
      <c r="BK147" s="83" t="str">
        <f t="shared" si="781"/>
        <v/>
      </c>
      <c r="BL147" s="84" t="str">
        <f t="shared" si="782"/>
        <v/>
      </c>
      <c r="BM147" s="83" t="str">
        <f>IFERROR(IF(BH147="ACC"," ",IF('MAXES+CHART'!$D$16="lbs",MROUND(IF(BH147="SQUAT",'MAXES+CHART'!$D$17*BL147, IF(BH147="BENCH",'MAXES+CHART'!$D$18*BL147, IF(BH147="DEADLIFT",'MAXES+CHART'!$D$19*BL147,))),5),MROUND(IF(BH147="SQUAT",'MAXES+CHART'!$D$17*BL147, IF(BH147="BENCH",'MAXES+CHART'!$D$18*BL147, IF(BH147="DEADLIFT",'MAXES+CHART'!$D$19*BL147,))),2.5))),"")</f>
        <v/>
      </c>
      <c r="BO147" s="96"/>
      <c r="BP147" s="55"/>
      <c r="BQ147" s="118"/>
      <c r="BS147" s="57" t="str">
        <f t="shared" si="715"/>
        <v/>
      </c>
      <c r="BT147" s="57" t="str">
        <f t="shared" si="716"/>
        <v/>
      </c>
      <c r="BU147" s="57" t="str">
        <f t="shared" si="717"/>
        <v/>
      </c>
      <c r="BV147" s="57" t="str">
        <f t="shared" si="718"/>
        <v/>
      </c>
      <c r="BW147" s="57" t="str">
        <f t="shared" si="719"/>
        <v/>
      </c>
      <c r="BX147" s="57" t="str">
        <f t="shared" si="720"/>
        <v/>
      </c>
      <c r="CA147" s="39"/>
      <c r="CB147" s="58" t="str">
        <f t="shared" si="869"/>
        <v>BENCH</v>
      </c>
      <c r="CC147" s="93" t="str">
        <f t="shared" si="870"/>
        <v>Close Grip Bench Press</v>
      </c>
      <c r="CD147" s="88" t="str">
        <f t="shared" si="785"/>
        <v/>
      </c>
      <c r="CE147" s="83" t="str">
        <f t="shared" si="786"/>
        <v/>
      </c>
      <c r="CF147" s="84" t="str">
        <f t="shared" si="787"/>
        <v/>
      </c>
      <c r="CG147" s="83" t="str">
        <f>IFERROR(IF(CB147="ACC"," ",IF('MAXES+CHART'!$D$16="lbs",MROUND(IF(CB147="SQUAT",'MAXES+CHART'!$D$17*CF147, IF(CB147="BENCH",'MAXES+CHART'!$D$18*CF147, IF(CB147="DEADLIFT",'MAXES+CHART'!$D$19*CF147,))),5),MROUND(IF(CB147="SQUAT",'MAXES+CHART'!$D$17*CF147, IF(CB147="BENCH",'MAXES+CHART'!$D$18*CF147, IF(CB147="DEADLIFT",'MAXES+CHART'!$D$19*CF147,))),2.5))),"")</f>
        <v/>
      </c>
      <c r="CI147" s="96"/>
      <c r="CJ147" s="55"/>
      <c r="CK147" s="118"/>
      <c r="CM147" s="57" t="str">
        <f t="shared" si="721"/>
        <v/>
      </c>
      <c r="CN147" s="57" t="str">
        <f t="shared" si="722"/>
        <v/>
      </c>
      <c r="CO147" s="57" t="str">
        <f t="shared" si="723"/>
        <v/>
      </c>
      <c r="CP147" s="57" t="str">
        <f t="shared" si="724"/>
        <v/>
      </c>
      <c r="CQ147" s="57" t="str">
        <f t="shared" si="725"/>
        <v/>
      </c>
      <c r="CR147" s="57" t="str">
        <f t="shared" si="726"/>
        <v/>
      </c>
      <c r="CS147" s="39"/>
      <c r="CT147" s="58" t="str">
        <f t="shared" si="871"/>
        <v>BENCH</v>
      </c>
      <c r="CU147" s="93" t="str">
        <f t="shared" si="872"/>
        <v>Close Grip Bench Press</v>
      </c>
      <c r="CV147" s="88" t="str">
        <f t="shared" si="458"/>
        <v/>
      </c>
      <c r="CW147" s="83" t="str">
        <f t="shared" si="459"/>
        <v/>
      </c>
      <c r="CX147" s="84" t="str">
        <f t="shared" si="460"/>
        <v/>
      </c>
      <c r="CY147" s="83" t="str">
        <f>IFERROR(IF(CT147="ACC"," ",IF('MAXES+CHART'!$D$16="lbs",MROUND(IF(CT147="SQUAT",'MAXES+CHART'!$D$17*CX147, IF(CT147="BENCH",'MAXES+CHART'!$D$18*CX147, IF(CT147="DEADLIFT",'MAXES+CHART'!$D$19*CX147,))),5),MROUND(IF(CT147="SQUAT",'MAXES+CHART'!$D$17*CX147, IF(CT147="BENCH",'MAXES+CHART'!$D$18*CX147, IF(CT147="DEADLIFT",'MAXES+CHART'!$D$19*CX147,))),2.5))),"")</f>
        <v/>
      </c>
      <c r="DA147" s="96"/>
      <c r="DB147" s="55"/>
      <c r="DC147" s="118"/>
      <c r="DE147" s="57" t="str">
        <f t="shared" si="727"/>
        <v/>
      </c>
      <c r="DF147" s="57" t="str">
        <f t="shared" si="728"/>
        <v/>
      </c>
      <c r="DG147" s="57" t="str">
        <f t="shared" si="729"/>
        <v/>
      </c>
      <c r="DH147" s="57" t="str">
        <f t="shared" si="730"/>
        <v/>
      </c>
      <c r="DI147" s="57" t="str">
        <f t="shared" si="731"/>
        <v/>
      </c>
      <c r="DJ147" s="57" t="str">
        <f t="shared" si="732"/>
        <v/>
      </c>
      <c r="DL147" s="39"/>
      <c r="DM147" s="58" t="str">
        <f t="shared" si="873"/>
        <v>BENCH</v>
      </c>
      <c r="DN147" s="93" t="str">
        <f t="shared" si="874"/>
        <v>Close Grip Bench Press</v>
      </c>
      <c r="DO147" s="88" t="str">
        <f t="shared" si="463"/>
        <v/>
      </c>
      <c r="DP147" s="83" t="str">
        <f t="shared" si="464"/>
        <v/>
      </c>
      <c r="DQ147" s="84" t="str">
        <f t="shared" si="465"/>
        <v/>
      </c>
      <c r="DR147" s="83" t="str">
        <f>IFERROR(IF(DM147="ACC"," ",IF('MAXES+CHART'!$D$16="lbs",MROUND(IF(DM147="SQUAT",'MAXES+CHART'!$D$17*DQ147, IF(DM147="BENCH",'MAXES+CHART'!$D$18*DQ147, IF(DM147="DEADLIFT",'MAXES+CHART'!$D$19*DQ147,))),5),MROUND(IF(DM147="SQUAT",'MAXES+CHART'!$D$17*DQ147, IF(DM147="BENCH",'MAXES+CHART'!$D$18*DQ147, IF(DM147="DEADLIFT",'MAXES+CHART'!$D$19*DQ147,))),2.5))),"")</f>
        <v/>
      </c>
      <c r="DT147" s="96"/>
      <c r="DU147" s="55"/>
      <c r="DV147" s="118"/>
      <c r="DX147" s="57" t="str">
        <f t="shared" si="733"/>
        <v/>
      </c>
      <c r="DY147" s="57" t="str">
        <f t="shared" si="734"/>
        <v/>
      </c>
      <c r="DZ147" s="57" t="str">
        <f t="shared" si="735"/>
        <v/>
      </c>
      <c r="EA147" s="57" t="str">
        <f t="shared" si="736"/>
        <v/>
      </c>
      <c r="EB147" s="57" t="str">
        <f t="shared" si="737"/>
        <v/>
      </c>
      <c r="EC147" s="57" t="str">
        <f t="shared" si="738"/>
        <v/>
      </c>
      <c r="EE147" s="39"/>
      <c r="EF147" s="58" t="str">
        <f t="shared" si="875"/>
        <v>BENCH</v>
      </c>
      <c r="EG147" s="93" t="str">
        <f t="shared" si="876"/>
        <v>Close Grip Bench Press</v>
      </c>
      <c r="EH147" s="88" t="str">
        <f t="shared" si="468"/>
        <v/>
      </c>
      <c r="EI147" s="83" t="str">
        <f t="shared" si="469"/>
        <v/>
      </c>
      <c r="EJ147" s="84" t="str">
        <f t="shared" si="470"/>
        <v/>
      </c>
      <c r="EK147" s="83" t="str">
        <f>IFERROR(IF(EF147="ACC"," ",IF('MAXES+CHART'!$D$16="lbs",MROUND(IF(EF147="SQUAT",'MAXES+CHART'!$D$17*EJ147, IF(EF147="BENCH",'MAXES+CHART'!$D$18*EJ147, IF(EF147="DEADLIFT",'MAXES+CHART'!$D$19*EJ147,))),5),MROUND(IF(EF147="SQUAT",'MAXES+CHART'!$D$17*EJ147, IF(EF147="BENCH",'MAXES+CHART'!$D$18*EJ147, IF(EF147="DEADLIFT",'MAXES+CHART'!$D$19*EJ147,))),2.5))),"")</f>
        <v/>
      </c>
      <c r="EM147" s="96"/>
      <c r="EN147" s="55"/>
      <c r="EO147" s="118"/>
      <c r="EQ147" s="57" t="str">
        <f t="shared" si="739"/>
        <v/>
      </c>
      <c r="ER147" s="57" t="str">
        <f t="shared" si="740"/>
        <v/>
      </c>
      <c r="ES147" s="57" t="str">
        <f t="shared" si="741"/>
        <v/>
      </c>
      <c r="ET147" s="57" t="str">
        <f t="shared" si="742"/>
        <v/>
      </c>
      <c r="EU147" s="57" t="str">
        <f t="shared" si="743"/>
        <v/>
      </c>
      <c r="EV147" s="57" t="str">
        <f t="shared" si="744"/>
        <v/>
      </c>
      <c r="EY147" s="39"/>
      <c r="EZ147" s="58" t="str">
        <f t="shared" si="877"/>
        <v>ACC</v>
      </c>
      <c r="FA147" s="93">
        <f t="shared" si="878"/>
        <v>0</v>
      </c>
      <c r="FB147" s="88" t="str">
        <f t="shared" si="796"/>
        <v/>
      </c>
      <c r="FC147" s="83" t="str">
        <f t="shared" si="797"/>
        <v/>
      </c>
      <c r="FD147" s="84" t="str">
        <f t="shared" si="798"/>
        <v/>
      </c>
      <c r="FE147" s="83" t="str">
        <f>IFERROR(IF(EZ147="ACC"," ",IF('MAXES+CHART'!$D$16="lbs",MROUND(IF(EZ147="SQUAT",'MAXES+CHART'!$D$17*FD147, IF(EZ147="BENCH",'MAXES+CHART'!$D$18*FD147, IF(EZ147="DEADLIFT",'MAXES+CHART'!$D$19*FD147,))),5),MROUND(IF(EZ147="SQUAT",'MAXES+CHART'!$D$17*FD147, IF(EZ147="BENCH",'MAXES+CHART'!$D$18*FD147, IF(EZ147="DEADLIFT",'MAXES+CHART'!$D$19*FD147,))),2.5))),"")</f>
        <v xml:space="preserve"> </v>
      </c>
      <c r="FG147" s="125"/>
      <c r="FH147" s="55"/>
      <c r="FI147" s="118"/>
      <c r="FK147" s="57" t="str">
        <f t="shared" si="745"/>
        <v/>
      </c>
      <c r="FL147" s="57" t="str">
        <f t="shared" si="746"/>
        <v/>
      </c>
      <c r="FM147" s="57" t="str">
        <f t="shared" si="747"/>
        <v/>
      </c>
      <c r="FN147" s="57" t="str">
        <f t="shared" si="748"/>
        <v/>
      </c>
      <c r="FO147" s="57" t="str">
        <f t="shared" si="749"/>
        <v/>
      </c>
      <c r="FP147" s="57" t="str">
        <f t="shared" si="750"/>
        <v/>
      </c>
      <c r="FQ147" s="39"/>
      <c r="FR147" s="58" t="str">
        <f t="shared" si="879"/>
        <v>ACC</v>
      </c>
      <c r="FS147" s="93" t="str">
        <f t="shared" si="880"/>
        <v/>
      </c>
      <c r="FT147" s="88" t="str">
        <f t="shared" si="473"/>
        <v/>
      </c>
      <c r="FU147" s="83" t="str">
        <f t="shared" si="474"/>
        <v/>
      </c>
      <c r="FV147" s="84" t="str">
        <f t="shared" si="475"/>
        <v/>
      </c>
      <c r="FW147" s="83" t="str">
        <f>IFERROR(IF(FR147="ACC"," ",IF('MAXES+CHART'!$D$16="lbs",MROUND(IF(FR147="SQUAT",'MAXES+CHART'!$D$17*FV147, IF(FR147="BENCH",'MAXES+CHART'!$D$18*FV147, IF(FR147="DEADLIFT",'MAXES+CHART'!$D$19*FV147,))),5),MROUND(IF(FR147="SQUAT",'MAXES+CHART'!$D$17*FV147, IF(FR147="BENCH",'MAXES+CHART'!$D$18*FV147, IF(FR147="DEADLIFT",'MAXES+CHART'!$D$19*FV147,))),2.5))),"")</f>
        <v xml:space="preserve"> </v>
      </c>
      <c r="FY147" s="96"/>
      <c r="FZ147" s="55"/>
      <c r="GA147" s="118"/>
      <c r="GC147" s="57" t="str">
        <f t="shared" si="751"/>
        <v/>
      </c>
      <c r="GD147" s="57" t="str">
        <f t="shared" si="752"/>
        <v/>
      </c>
      <c r="GE147" s="57" t="str">
        <f t="shared" si="753"/>
        <v/>
      </c>
      <c r="GF147" s="57" t="str">
        <f t="shared" si="754"/>
        <v/>
      </c>
      <c r="GG147" s="57" t="str">
        <f t="shared" si="755"/>
        <v/>
      </c>
      <c r="GH147" s="57" t="str">
        <f t="shared" si="756"/>
        <v/>
      </c>
      <c r="GJ147" s="39"/>
      <c r="GK147" s="58" t="str">
        <f t="shared" si="881"/>
        <v>ACC</v>
      </c>
      <c r="GL147" s="93" t="str">
        <f t="shared" si="882"/>
        <v/>
      </c>
      <c r="GM147" s="88" t="str">
        <f t="shared" si="478"/>
        <v/>
      </c>
      <c r="GN147" s="83" t="str">
        <f t="shared" si="479"/>
        <v/>
      </c>
      <c r="GO147" s="84" t="str">
        <f t="shared" si="480"/>
        <v/>
      </c>
      <c r="GP147" s="83" t="str">
        <f>IFERROR(IF(GK147="ACC"," ",IF('MAXES+CHART'!$D$16="lbs",MROUND(IF(GK147="SQUAT",'MAXES+CHART'!$D$17*GO147, IF(GK147="BENCH",'MAXES+CHART'!$D$18*GO147, IF(GK147="DEADLIFT",'MAXES+CHART'!$D$19*GO147,))),5),MROUND(IF(GK147="SQUAT",'MAXES+CHART'!$D$17*GO147, IF(GK147="BENCH",'MAXES+CHART'!$D$18*GO147, IF(GK147="DEADLIFT",'MAXES+CHART'!$D$19*GO147,))),2.5))),"")</f>
        <v xml:space="preserve"> </v>
      </c>
      <c r="GR147" s="96"/>
      <c r="GS147" s="55"/>
      <c r="GT147" s="118"/>
      <c r="GV147" s="57" t="str">
        <f t="shared" si="757"/>
        <v/>
      </c>
      <c r="GW147" s="57" t="str">
        <f t="shared" si="758"/>
        <v/>
      </c>
      <c r="GX147" s="57" t="str">
        <f t="shared" si="759"/>
        <v/>
      </c>
      <c r="GY147" s="57" t="str">
        <f t="shared" si="760"/>
        <v/>
      </c>
      <c r="GZ147" s="57" t="str">
        <f t="shared" si="761"/>
        <v/>
      </c>
      <c r="HA147" s="57" t="str">
        <f t="shared" si="762"/>
        <v/>
      </c>
      <c r="HC147" s="39"/>
      <c r="HD147" s="58" t="str">
        <f t="shared" si="883"/>
        <v>ACC</v>
      </c>
      <c r="HE147" s="93" t="str">
        <f t="shared" si="884"/>
        <v/>
      </c>
      <c r="HF147" s="88" t="str">
        <f t="shared" si="483"/>
        <v/>
      </c>
      <c r="HG147" s="83" t="str">
        <f t="shared" si="484"/>
        <v/>
      </c>
      <c r="HH147" s="84" t="str">
        <f t="shared" si="485"/>
        <v/>
      </c>
      <c r="HI147" s="83" t="str">
        <f>IFERROR(IF(HD147="ACC"," ",IF('MAXES+CHART'!$D$16="lbs",MROUND(IF(HD147="SQUAT",'MAXES+CHART'!$D$17*HH147, IF(HD147="BENCH",'MAXES+CHART'!$D$18*HH147, IF(HD147="DEADLIFT",'MAXES+CHART'!$D$19*HH147,))),5),MROUND(IF(HD147="SQUAT",'MAXES+CHART'!$D$17*HH147, IF(HD147="BENCH",'MAXES+CHART'!$D$18*HH147, IF(HD147="DEADLIFT",'MAXES+CHART'!$D$19*HH147,))),2.5))),"")</f>
        <v xml:space="preserve"> </v>
      </c>
      <c r="HK147" s="96"/>
      <c r="HL147" s="55"/>
      <c r="HM147" s="118"/>
      <c r="HO147" s="57" t="str">
        <f t="shared" si="763"/>
        <v/>
      </c>
      <c r="HP147" s="57" t="str">
        <f t="shared" si="764"/>
        <v/>
      </c>
      <c r="HQ147" s="57" t="str">
        <f t="shared" si="765"/>
        <v/>
      </c>
      <c r="HR147" s="57" t="str">
        <f t="shared" si="766"/>
        <v/>
      </c>
      <c r="HS147" s="57" t="str">
        <f t="shared" si="767"/>
        <v/>
      </c>
      <c r="HT147" s="57" t="str">
        <f t="shared" si="768"/>
        <v/>
      </c>
    </row>
    <row r="148" spans="3:228" hidden="1" outlineLevel="1" collapsed="1">
      <c r="C148" s="39"/>
      <c r="D148" s="54" t="s">
        <v>14</v>
      </c>
      <c r="E148" s="89"/>
      <c r="F148" s="85"/>
      <c r="G148" s="76"/>
      <c r="H148" s="77"/>
      <c r="I148" s="76" t="str">
        <f>IF(D148="ACC"," ",IF('MAXES+CHART'!$D$16="lbs",MROUND(IF(D148="SQUAT",'MAXES+CHART'!$D$17*H148, IF(D148="BENCH",'MAXES+CHART'!$D$18*H148, IF(D148="DEADLIFT",'MAXES+CHART'!$D$19*H148,))),5),MROUND(IF(D148="SQUAT",'MAXES+CHART'!$D$17*H148, IF(D148="BENCH",'MAXES+CHART'!$D$18*H148, IF(D148="DEADLIFT",'MAXES+CHART'!$D$19*H148,))),2.5)))</f>
        <v xml:space="preserve"> </v>
      </c>
      <c r="K148" s="95"/>
      <c r="M148" s="200"/>
      <c r="O148" s="57" t="str">
        <f t="shared" si="703"/>
        <v/>
      </c>
      <c r="P148" s="57" t="str">
        <f t="shared" si="704"/>
        <v/>
      </c>
      <c r="Q148" s="57" t="str">
        <f t="shared" si="705"/>
        <v/>
      </c>
      <c r="R148" s="57" t="str">
        <f t="shared" si="706"/>
        <v/>
      </c>
      <c r="S148" s="57" t="str">
        <f t="shared" si="707"/>
        <v/>
      </c>
      <c r="T148" s="57" t="str">
        <f t="shared" si="708"/>
        <v/>
      </c>
      <c r="U148" s="39" t="str">
        <f>IF(ISBLANK($C148),"",$C148)</f>
        <v/>
      </c>
      <c r="V148" s="54" t="str">
        <f t="shared" si="808"/>
        <v>ACC</v>
      </c>
      <c r="W148" s="89" t="str">
        <f t="shared" si="809"/>
        <v/>
      </c>
      <c r="X148" s="85" t="str">
        <f t="shared" si="770"/>
        <v/>
      </c>
      <c r="Y148" s="76" t="str">
        <f t="shared" si="771"/>
        <v/>
      </c>
      <c r="Z148" s="77" t="str">
        <f t="shared" si="772"/>
        <v/>
      </c>
      <c r="AA148" s="76" t="str">
        <f>IFERROR(IF(V148="ACC"," ",IF('MAXES+CHART'!$D$16="lbs",MROUND(IF(V148="SQUAT",'MAXES+CHART'!$D$17*Z148, IF(V148="BENCH",'MAXES+CHART'!$D$18*Z148, IF(V148="DEADLIFT",'MAXES+CHART'!$D$19*Z148,))),5),MROUND(IF(V148="SQUAT",'MAXES+CHART'!$D$17*Z148, IF(V148="BENCH",'MAXES+CHART'!$D$18*Z148, IF(V148="DEADLIFT",'MAXES+CHART'!$D$19*Z148,))),2.5))),"")</f>
        <v xml:space="preserve"> </v>
      </c>
      <c r="AC148" s="95"/>
      <c r="AE148" s="200"/>
      <c r="AG148" s="57" t="str">
        <f t="shared" si="492"/>
        <v/>
      </c>
      <c r="AH148" s="57" t="str">
        <f t="shared" si="493"/>
        <v/>
      </c>
      <c r="AI148" s="57" t="str">
        <f t="shared" si="494"/>
        <v/>
      </c>
      <c r="AJ148" s="57" t="str">
        <f t="shared" si="495"/>
        <v/>
      </c>
      <c r="AK148" s="57" t="str">
        <f t="shared" si="496"/>
        <v/>
      </c>
      <c r="AL148" s="57" t="str">
        <f t="shared" si="497"/>
        <v/>
      </c>
      <c r="AN148" s="39" t="str">
        <f>IF(ISBLANK($C148),"",$C148)</f>
        <v/>
      </c>
      <c r="AO148" s="54" t="str">
        <f t="shared" si="810"/>
        <v>ACC</v>
      </c>
      <c r="AP148" s="89" t="str">
        <f t="shared" si="811"/>
        <v/>
      </c>
      <c r="AQ148" s="85" t="str">
        <f t="shared" si="775"/>
        <v/>
      </c>
      <c r="AR148" s="76" t="str">
        <f t="shared" si="776"/>
        <v/>
      </c>
      <c r="AS148" s="77" t="str">
        <f t="shared" si="777"/>
        <v/>
      </c>
      <c r="AT148" s="76" t="str">
        <f>IFERROR(IF(AO148="ACC"," ",IF('MAXES+CHART'!$D$16="lbs",MROUND(IF(AO148="SQUAT",'MAXES+CHART'!$D$17*AS148, IF(AO148="BENCH",'MAXES+CHART'!$D$18*AS148, IF(AO148="DEADLIFT",'MAXES+CHART'!$D$19*AS148,))),5),MROUND(IF(AO148="SQUAT",'MAXES+CHART'!$D$17*AS148, IF(AO148="BENCH",'MAXES+CHART'!$D$18*AS148, IF(AO148="DEADLIFT",'MAXES+CHART'!$D$19*AS148,))),2.5))),"")</f>
        <v xml:space="preserve"> </v>
      </c>
      <c r="AV148" s="95"/>
      <c r="AX148" s="200"/>
      <c r="AZ148" s="57" t="str">
        <f t="shared" si="709"/>
        <v/>
      </c>
      <c r="BA148" s="57" t="str">
        <f t="shared" si="710"/>
        <v/>
      </c>
      <c r="BB148" s="57" t="str">
        <f t="shared" si="711"/>
        <v/>
      </c>
      <c r="BC148" s="57" t="str">
        <f t="shared" si="712"/>
        <v/>
      </c>
      <c r="BD148" s="57" t="str">
        <f t="shared" si="713"/>
        <v/>
      </c>
      <c r="BE148" s="57" t="str">
        <f t="shared" si="714"/>
        <v/>
      </c>
      <c r="BG148" s="39" t="str">
        <f>IF(ISBLANK($C148),"",$C148)</f>
        <v/>
      </c>
      <c r="BH148" s="54" t="str">
        <f t="shared" si="812"/>
        <v>ACC</v>
      </c>
      <c r="BI148" s="89" t="str">
        <f t="shared" si="813"/>
        <v/>
      </c>
      <c r="BJ148" s="85" t="str">
        <f t="shared" si="780"/>
        <v/>
      </c>
      <c r="BK148" s="76" t="str">
        <f t="shared" si="781"/>
        <v/>
      </c>
      <c r="BL148" s="77" t="str">
        <f t="shared" si="782"/>
        <v/>
      </c>
      <c r="BM148" s="76" t="str">
        <f>IFERROR(IF(BH148="ACC"," ",IF('MAXES+CHART'!$D$16="lbs",MROUND(IF(BH148="SQUAT",'MAXES+CHART'!$D$17*BL148, IF(BH148="BENCH",'MAXES+CHART'!$D$18*BL148, IF(BH148="DEADLIFT",'MAXES+CHART'!$D$19*BL148,))),5),MROUND(IF(BH148="SQUAT",'MAXES+CHART'!$D$17*BL148, IF(BH148="BENCH",'MAXES+CHART'!$D$18*BL148, IF(BH148="DEADLIFT",'MAXES+CHART'!$D$19*BL148,))),2.5))),"")</f>
        <v xml:space="preserve"> </v>
      </c>
      <c r="BO148" s="95"/>
      <c r="BQ148" s="200"/>
      <c r="BS148" s="57" t="str">
        <f t="shared" si="715"/>
        <v/>
      </c>
      <c r="BT148" s="57" t="str">
        <f t="shared" si="716"/>
        <v/>
      </c>
      <c r="BU148" s="57" t="str">
        <f t="shared" si="717"/>
        <v/>
      </c>
      <c r="BV148" s="57" t="str">
        <f t="shared" si="718"/>
        <v/>
      </c>
      <c r="BW148" s="57" t="str">
        <f t="shared" si="719"/>
        <v/>
      </c>
      <c r="BX148" s="57" t="str">
        <f t="shared" si="720"/>
        <v/>
      </c>
      <c r="CA148" s="39" t="str">
        <f>IF(ISBLANK($C148),"",$C148)</f>
        <v/>
      </c>
      <c r="CB148" s="54" t="str">
        <f t="shared" si="814"/>
        <v>ACC</v>
      </c>
      <c r="CC148" s="89" t="str">
        <f t="shared" si="815"/>
        <v/>
      </c>
      <c r="CD148" s="85" t="str">
        <f t="shared" si="785"/>
        <v/>
      </c>
      <c r="CE148" s="76" t="str">
        <f t="shared" si="786"/>
        <v/>
      </c>
      <c r="CF148" s="77" t="str">
        <f t="shared" si="787"/>
        <v/>
      </c>
      <c r="CG148" s="76" t="str">
        <f>IFERROR(IF(CB148="ACC"," ",IF('MAXES+CHART'!$D$16="lbs",MROUND(IF(CB148="SQUAT",'MAXES+CHART'!$D$17*CF148, IF(CB148="BENCH",'MAXES+CHART'!$D$18*CF148, IF(CB148="DEADLIFT",'MAXES+CHART'!$D$19*CF148,))),5),MROUND(IF(CB148="SQUAT",'MAXES+CHART'!$D$17*CF148, IF(CB148="BENCH",'MAXES+CHART'!$D$18*CF148, IF(CB148="DEADLIFT",'MAXES+CHART'!$D$19*CF148,))),2.5))),"")</f>
        <v xml:space="preserve"> </v>
      </c>
      <c r="CI148" s="95"/>
      <c r="CK148" s="200"/>
      <c r="CM148" s="57" t="str">
        <f t="shared" si="721"/>
        <v/>
      </c>
      <c r="CN148" s="57" t="str">
        <f t="shared" si="722"/>
        <v/>
      </c>
      <c r="CO148" s="57" t="str">
        <f t="shared" si="723"/>
        <v/>
      </c>
      <c r="CP148" s="57" t="str">
        <f t="shared" si="724"/>
        <v/>
      </c>
      <c r="CQ148" s="57" t="str">
        <f t="shared" si="725"/>
        <v/>
      </c>
      <c r="CR148" s="57" t="str">
        <f t="shared" si="726"/>
        <v/>
      </c>
      <c r="CS148" s="39" t="str">
        <f>IF(ISBLANK($C148),"",$C148)</f>
        <v/>
      </c>
      <c r="CT148" s="54" t="str">
        <f t="shared" si="456"/>
        <v>ACC</v>
      </c>
      <c r="CU148" s="89" t="str">
        <f t="shared" si="457"/>
        <v/>
      </c>
      <c r="CV148" s="85" t="str">
        <f t="shared" si="458"/>
        <v/>
      </c>
      <c r="CW148" s="76" t="str">
        <f t="shared" si="459"/>
        <v/>
      </c>
      <c r="CX148" s="77" t="str">
        <f t="shared" si="460"/>
        <v/>
      </c>
      <c r="CY148" s="76" t="str">
        <f>IFERROR(IF(CT148="ACC"," ",IF('MAXES+CHART'!$D$16="lbs",MROUND(IF(CT148="SQUAT",'MAXES+CHART'!$D$17*CX148, IF(CT148="BENCH",'MAXES+CHART'!$D$18*CX148, IF(CT148="DEADLIFT",'MAXES+CHART'!$D$19*CX148,))),5),MROUND(IF(CT148="SQUAT",'MAXES+CHART'!$D$17*CX148, IF(CT148="BENCH",'MAXES+CHART'!$D$18*CX148, IF(CT148="DEADLIFT",'MAXES+CHART'!$D$19*CX148,))),2.5))),"")</f>
        <v xml:space="preserve"> </v>
      </c>
      <c r="DA148" s="95"/>
      <c r="DC148" s="200"/>
      <c r="DE148" s="57" t="str">
        <f t="shared" si="727"/>
        <v/>
      </c>
      <c r="DF148" s="57" t="str">
        <f t="shared" si="728"/>
        <v/>
      </c>
      <c r="DG148" s="57" t="str">
        <f t="shared" si="729"/>
        <v/>
      </c>
      <c r="DH148" s="57" t="str">
        <f t="shared" si="730"/>
        <v/>
      </c>
      <c r="DI148" s="57" t="str">
        <f t="shared" si="731"/>
        <v/>
      </c>
      <c r="DJ148" s="57" t="str">
        <f t="shared" si="732"/>
        <v/>
      </c>
      <c r="DL148" s="39" t="str">
        <f>IF(ISBLANK($C148),"",$C148)</f>
        <v/>
      </c>
      <c r="DM148" s="54" t="str">
        <f t="shared" si="461"/>
        <v>ACC</v>
      </c>
      <c r="DN148" s="89" t="str">
        <f t="shared" si="462"/>
        <v/>
      </c>
      <c r="DO148" s="85" t="str">
        <f t="shared" si="463"/>
        <v/>
      </c>
      <c r="DP148" s="76" t="str">
        <f t="shared" si="464"/>
        <v/>
      </c>
      <c r="DQ148" s="77" t="str">
        <f t="shared" si="465"/>
        <v/>
      </c>
      <c r="DR148" s="76" t="str">
        <f>IFERROR(IF(DM148="ACC"," ",IF('MAXES+CHART'!$D$16="lbs",MROUND(IF(DM148="SQUAT",'MAXES+CHART'!$D$17*DQ148, IF(DM148="BENCH",'MAXES+CHART'!$D$18*DQ148, IF(DM148="DEADLIFT",'MAXES+CHART'!$D$19*DQ148,))),5),MROUND(IF(DM148="SQUAT",'MAXES+CHART'!$D$17*DQ148, IF(DM148="BENCH",'MAXES+CHART'!$D$18*DQ148, IF(DM148="DEADLIFT",'MAXES+CHART'!$D$19*DQ148,))),2.5))),"")</f>
        <v xml:space="preserve"> </v>
      </c>
      <c r="DT148" s="95"/>
      <c r="DV148" s="200"/>
      <c r="DX148" s="57" t="str">
        <f t="shared" si="733"/>
        <v/>
      </c>
      <c r="DY148" s="57" t="str">
        <f t="shared" si="734"/>
        <v/>
      </c>
      <c r="DZ148" s="57" t="str">
        <f t="shared" si="735"/>
        <v/>
      </c>
      <c r="EA148" s="57" t="str">
        <f t="shared" si="736"/>
        <v/>
      </c>
      <c r="EB148" s="57" t="str">
        <f t="shared" si="737"/>
        <v/>
      </c>
      <c r="EC148" s="57" t="str">
        <f t="shared" si="738"/>
        <v/>
      </c>
      <c r="EE148" s="39" t="str">
        <f>IF(ISBLANK($C148),"",$C148)</f>
        <v/>
      </c>
      <c r="EF148" s="54" t="str">
        <f t="shared" si="466"/>
        <v>ACC</v>
      </c>
      <c r="EG148" s="89" t="str">
        <f t="shared" si="467"/>
        <v/>
      </c>
      <c r="EH148" s="85" t="str">
        <f t="shared" si="468"/>
        <v/>
      </c>
      <c r="EI148" s="76" t="str">
        <f t="shared" si="469"/>
        <v/>
      </c>
      <c r="EJ148" s="77" t="str">
        <f t="shared" si="470"/>
        <v/>
      </c>
      <c r="EK148" s="76" t="str">
        <f>IFERROR(IF(EF148="ACC"," ",IF('MAXES+CHART'!$D$16="lbs",MROUND(IF(EF148="SQUAT",'MAXES+CHART'!$D$17*EJ148, IF(EF148="BENCH",'MAXES+CHART'!$D$18*EJ148, IF(EF148="DEADLIFT",'MAXES+CHART'!$D$19*EJ148,))),5),MROUND(IF(EF148="SQUAT",'MAXES+CHART'!$D$17*EJ148, IF(EF148="BENCH",'MAXES+CHART'!$D$18*EJ148, IF(EF148="DEADLIFT",'MAXES+CHART'!$D$19*EJ148,))),2.5))),"")</f>
        <v xml:space="preserve"> </v>
      </c>
      <c r="EM148" s="95"/>
      <c r="EO148" s="200"/>
      <c r="EQ148" s="57" t="str">
        <f t="shared" si="739"/>
        <v/>
      </c>
      <c r="ER148" s="57" t="str">
        <f t="shared" si="740"/>
        <v/>
      </c>
      <c r="ES148" s="57" t="str">
        <f t="shared" si="741"/>
        <v/>
      </c>
      <c r="ET148" s="57" t="str">
        <f t="shared" si="742"/>
        <v/>
      </c>
      <c r="EU148" s="57" t="str">
        <f t="shared" si="743"/>
        <v/>
      </c>
      <c r="EV148" s="57" t="str">
        <f t="shared" si="744"/>
        <v/>
      </c>
      <c r="EY148" s="39" t="str">
        <f>IF(ISBLANK($C148),"",$C148)</f>
        <v/>
      </c>
      <c r="EZ148" s="54" t="str">
        <f t="shared" ref="EZ148" si="888">IF(ISBLANK($D148),"",$D148)</f>
        <v>ACC</v>
      </c>
      <c r="FA148" s="89" t="str">
        <f t="shared" ref="FA148" si="889">IF(ISBLANK($E148),"",$E148)</f>
        <v/>
      </c>
      <c r="FB148" s="85" t="str">
        <f t="shared" si="796"/>
        <v/>
      </c>
      <c r="FC148" s="76" t="str">
        <f t="shared" si="797"/>
        <v/>
      </c>
      <c r="FD148" s="77" t="str">
        <f t="shared" si="798"/>
        <v/>
      </c>
      <c r="FE148" s="76" t="str">
        <f>IFERROR(IF(EZ148="ACC"," ",IF('MAXES+CHART'!$D$16="lbs",MROUND(IF(EZ148="SQUAT",'MAXES+CHART'!$D$17*FD148, IF(EZ148="BENCH",'MAXES+CHART'!$D$18*FD148, IF(EZ148="DEADLIFT",'MAXES+CHART'!$D$19*FD148,))),5),MROUND(IF(EZ148="SQUAT",'MAXES+CHART'!$D$17*FD148, IF(EZ148="BENCH",'MAXES+CHART'!$D$18*FD148, IF(EZ148="DEADLIFT",'MAXES+CHART'!$D$19*FD148,))),2.5))),"")</f>
        <v xml:space="preserve"> </v>
      </c>
      <c r="FG148" s="124"/>
      <c r="FI148" s="206"/>
      <c r="FK148" s="57" t="str">
        <f t="shared" si="745"/>
        <v/>
      </c>
      <c r="FL148" s="57" t="str">
        <f t="shared" si="746"/>
        <v/>
      </c>
      <c r="FM148" s="57" t="str">
        <f t="shared" si="747"/>
        <v/>
      </c>
      <c r="FN148" s="57" t="str">
        <f t="shared" si="748"/>
        <v/>
      </c>
      <c r="FO148" s="57" t="str">
        <f t="shared" si="749"/>
        <v/>
      </c>
      <c r="FP148" s="57" t="str">
        <f t="shared" si="750"/>
        <v/>
      </c>
      <c r="FQ148" s="39" t="str">
        <f>IF(ISBLANK($C148),"",$C148)</f>
        <v/>
      </c>
      <c r="FR148" s="54" t="str">
        <f t="shared" si="471"/>
        <v>ACC</v>
      </c>
      <c r="FS148" s="89" t="str">
        <f t="shared" si="472"/>
        <v/>
      </c>
      <c r="FT148" s="85" t="str">
        <f t="shared" si="473"/>
        <v/>
      </c>
      <c r="FU148" s="76" t="str">
        <f t="shared" si="474"/>
        <v/>
      </c>
      <c r="FV148" s="77" t="str">
        <f t="shared" si="475"/>
        <v/>
      </c>
      <c r="FW148" s="76" t="str">
        <f>IFERROR(IF(FR148="ACC"," ",IF('MAXES+CHART'!$D$16="lbs",MROUND(IF(FR148="SQUAT",'MAXES+CHART'!$D$17*FV148, IF(FR148="BENCH",'MAXES+CHART'!$D$18*FV148, IF(FR148="DEADLIFT",'MAXES+CHART'!$D$19*FV148,))),5),MROUND(IF(FR148="SQUAT",'MAXES+CHART'!$D$17*FV148, IF(FR148="BENCH",'MAXES+CHART'!$D$18*FV148, IF(FR148="DEADLIFT",'MAXES+CHART'!$D$19*FV148,))),2.5))),"")</f>
        <v xml:space="preserve"> </v>
      </c>
      <c r="FY148" s="95"/>
      <c r="GA148" s="200"/>
      <c r="GC148" s="57" t="str">
        <f t="shared" si="751"/>
        <v/>
      </c>
      <c r="GD148" s="57" t="str">
        <f t="shared" si="752"/>
        <v/>
      </c>
      <c r="GE148" s="57" t="str">
        <f t="shared" si="753"/>
        <v/>
      </c>
      <c r="GF148" s="57" t="str">
        <f t="shared" si="754"/>
        <v/>
      </c>
      <c r="GG148" s="57" t="str">
        <f t="shared" si="755"/>
        <v/>
      </c>
      <c r="GH148" s="57" t="str">
        <f t="shared" si="756"/>
        <v/>
      </c>
      <c r="GJ148" s="39" t="str">
        <f>IF(ISBLANK($C148),"",$C148)</f>
        <v/>
      </c>
      <c r="GK148" s="54" t="str">
        <f t="shared" si="476"/>
        <v>ACC</v>
      </c>
      <c r="GL148" s="89" t="str">
        <f t="shared" si="477"/>
        <v/>
      </c>
      <c r="GM148" s="85" t="str">
        <f t="shared" si="478"/>
        <v/>
      </c>
      <c r="GN148" s="76" t="str">
        <f t="shared" si="479"/>
        <v/>
      </c>
      <c r="GO148" s="77" t="str">
        <f t="shared" si="480"/>
        <v/>
      </c>
      <c r="GP148" s="76" t="str">
        <f>IFERROR(IF(GK148="ACC"," ",IF('MAXES+CHART'!$D$16="lbs",MROUND(IF(GK148="SQUAT",'MAXES+CHART'!$D$17*GO148, IF(GK148="BENCH",'MAXES+CHART'!$D$18*GO148, IF(GK148="DEADLIFT",'MAXES+CHART'!$D$19*GO148,))),5),MROUND(IF(GK148="SQUAT",'MAXES+CHART'!$D$17*GO148, IF(GK148="BENCH",'MAXES+CHART'!$D$18*GO148, IF(GK148="DEADLIFT",'MAXES+CHART'!$D$19*GO148,))),2.5))),"")</f>
        <v xml:space="preserve"> </v>
      </c>
      <c r="GR148" s="95"/>
      <c r="GT148" s="200"/>
      <c r="GV148" s="57" t="str">
        <f t="shared" si="757"/>
        <v/>
      </c>
      <c r="GW148" s="57" t="str">
        <f t="shared" si="758"/>
        <v/>
      </c>
      <c r="GX148" s="57" t="str">
        <f t="shared" si="759"/>
        <v/>
      </c>
      <c r="GY148" s="57" t="str">
        <f t="shared" si="760"/>
        <v/>
      </c>
      <c r="GZ148" s="57" t="str">
        <f t="shared" si="761"/>
        <v/>
      </c>
      <c r="HA148" s="57" t="str">
        <f t="shared" si="762"/>
        <v/>
      </c>
      <c r="HC148" s="39" t="str">
        <f>IF(ISBLANK($C148),"",$C148)</f>
        <v/>
      </c>
      <c r="HD148" s="54" t="str">
        <f t="shared" si="481"/>
        <v>ACC</v>
      </c>
      <c r="HE148" s="89" t="str">
        <f t="shared" si="482"/>
        <v/>
      </c>
      <c r="HF148" s="85" t="str">
        <f t="shared" si="483"/>
        <v/>
      </c>
      <c r="HG148" s="76" t="str">
        <f t="shared" si="484"/>
        <v/>
      </c>
      <c r="HH148" s="77" t="str">
        <f t="shared" si="485"/>
        <v/>
      </c>
      <c r="HI148" s="76" t="str">
        <f>IFERROR(IF(HD148="ACC"," ",IF('MAXES+CHART'!$D$16="lbs",MROUND(IF(HD148="SQUAT",'MAXES+CHART'!$D$17*HH148, IF(HD148="BENCH",'MAXES+CHART'!$D$18*HH148, IF(HD148="DEADLIFT",'MAXES+CHART'!$D$19*HH148,))),5),MROUND(IF(HD148="SQUAT",'MAXES+CHART'!$D$17*HH148, IF(HD148="BENCH",'MAXES+CHART'!$D$18*HH148, IF(HD148="DEADLIFT",'MAXES+CHART'!$D$19*HH148,))),2.5))),"")</f>
        <v xml:space="preserve"> </v>
      </c>
      <c r="HK148" s="95"/>
      <c r="HM148" s="200"/>
      <c r="HO148" s="57" t="str">
        <f t="shared" si="763"/>
        <v/>
      </c>
      <c r="HP148" s="57" t="str">
        <f t="shared" si="764"/>
        <v/>
      </c>
      <c r="HQ148" s="57" t="str">
        <f t="shared" si="765"/>
        <v/>
      </c>
      <c r="HR148" s="57" t="str">
        <f t="shared" si="766"/>
        <v/>
      </c>
      <c r="HS148" s="57" t="str">
        <f t="shared" si="767"/>
        <v/>
      </c>
      <c r="HT148" s="57" t="str">
        <f t="shared" si="768"/>
        <v/>
      </c>
    </row>
    <row r="149" spans="3:228" hidden="1" outlineLevel="2">
      <c r="C149" s="39"/>
      <c r="D149" s="58" t="str">
        <f>$D$148</f>
        <v>ACC</v>
      </c>
      <c r="E149" s="90">
        <f>$E148</f>
        <v>0</v>
      </c>
      <c r="F149" s="86"/>
      <c r="G149" s="78"/>
      <c r="H149" s="79"/>
      <c r="I149" s="78" t="str">
        <f>IF(D149="ACC"," ",IF('MAXES+CHART'!$D$16="lbs",MROUND(IF(D149="SQUAT",'MAXES+CHART'!$D$17*H149, IF(D149="BENCH",'MAXES+CHART'!$D$18*H149, IF(D149="DEADLIFT",'MAXES+CHART'!$D$19*H149,))),5),MROUND(IF(D149="SQUAT",'MAXES+CHART'!$D$17*H149, IF(D149="BENCH",'MAXES+CHART'!$D$18*H149, IF(D149="DEADLIFT",'MAXES+CHART'!$D$19*H149,))),2.5)))</f>
        <v xml:space="preserve"> </v>
      </c>
      <c r="K149" s="95"/>
      <c r="M149" s="201"/>
      <c r="O149" s="57" t="str">
        <f t="shared" si="703"/>
        <v/>
      </c>
      <c r="P149" s="57" t="str">
        <f t="shared" si="704"/>
        <v/>
      </c>
      <c r="Q149" s="57" t="str">
        <f t="shared" si="705"/>
        <v/>
      </c>
      <c r="R149" s="57" t="str">
        <f t="shared" si="706"/>
        <v/>
      </c>
      <c r="S149" s="57" t="str">
        <f t="shared" si="707"/>
        <v/>
      </c>
      <c r="T149" s="57" t="str">
        <f t="shared" si="708"/>
        <v/>
      </c>
      <c r="U149" s="39"/>
      <c r="V149" s="58" t="str">
        <f t="shared" ref="V149:V153" si="890">$V$148</f>
        <v>ACC</v>
      </c>
      <c r="W149" s="90" t="str">
        <f t="shared" ref="W149:W153" si="891">$W$148</f>
        <v/>
      </c>
      <c r="X149" s="86" t="str">
        <f t="shared" si="770"/>
        <v/>
      </c>
      <c r="Y149" s="78" t="str">
        <f t="shared" si="771"/>
        <v/>
      </c>
      <c r="Z149" s="79" t="str">
        <f t="shared" si="772"/>
        <v/>
      </c>
      <c r="AA149" s="78" t="str">
        <f>IFERROR(IF(V149="ACC"," ",IF('MAXES+CHART'!$D$16="lbs",MROUND(IF(V149="SQUAT",'MAXES+CHART'!$D$17*Z149, IF(V149="BENCH",'MAXES+CHART'!$D$18*Z149, IF(V149="DEADLIFT",'MAXES+CHART'!$D$19*Z149,))),5),MROUND(IF(V149="SQUAT",'MAXES+CHART'!$D$17*Z149, IF(V149="BENCH",'MAXES+CHART'!$D$18*Z149, IF(V149="DEADLIFT",'MAXES+CHART'!$D$19*Z149,))),2.5))),"")</f>
        <v xml:space="preserve"> </v>
      </c>
      <c r="AC149" s="95"/>
      <c r="AE149" s="201"/>
      <c r="AG149" s="57" t="str">
        <f t="shared" si="492"/>
        <v/>
      </c>
      <c r="AH149" s="57" t="str">
        <f t="shared" si="493"/>
        <v/>
      </c>
      <c r="AI149" s="57" t="str">
        <f t="shared" si="494"/>
        <v/>
      </c>
      <c r="AJ149" s="57" t="str">
        <f t="shared" si="495"/>
        <v/>
      </c>
      <c r="AK149" s="57" t="str">
        <f t="shared" si="496"/>
        <v/>
      </c>
      <c r="AL149" s="57" t="str">
        <f t="shared" si="497"/>
        <v/>
      </c>
      <c r="AN149" s="39"/>
      <c r="AO149" s="58" t="str">
        <f t="shared" ref="AO149:AO153" si="892">$AO$148</f>
        <v>ACC</v>
      </c>
      <c r="AP149" s="90" t="str">
        <f t="shared" ref="AP149:AP153" si="893">$AP$148</f>
        <v/>
      </c>
      <c r="AQ149" s="86" t="str">
        <f t="shared" si="775"/>
        <v/>
      </c>
      <c r="AR149" s="78" t="str">
        <f t="shared" si="776"/>
        <v/>
      </c>
      <c r="AS149" s="79" t="str">
        <f t="shared" si="777"/>
        <v/>
      </c>
      <c r="AT149" s="78" t="str">
        <f>IFERROR(IF(AO149="ACC"," ",IF('MAXES+CHART'!$D$16="lbs",MROUND(IF(AO149="SQUAT",'MAXES+CHART'!$D$17*AS149, IF(AO149="BENCH",'MAXES+CHART'!$D$18*AS149, IF(AO149="DEADLIFT",'MAXES+CHART'!$D$19*AS149,))),5),MROUND(IF(AO149="SQUAT",'MAXES+CHART'!$D$17*AS149, IF(AO149="BENCH",'MAXES+CHART'!$D$18*AS149, IF(AO149="DEADLIFT",'MAXES+CHART'!$D$19*AS149,))),2.5))),"")</f>
        <v xml:space="preserve"> </v>
      </c>
      <c r="AV149" s="95"/>
      <c r="AX149" s="201"/>
      <c r="AZ149" s="57" t="str">
        <f t="shared" si="709"/>
        <v/>
      </c>
      <c r="BA149" s="57" t="str">
        <f t="shared" si="710"/>
        <v/>
      </c>
      <c r="BB149" s="57" t="str">
        <f t="shared" si="711"/>
        <v/>
      </c>
      <c r="BC149" s="57" t="str">
        <f t="shared" si="712"/>
        <v/>
      </c>
      <c r="BD149" s="57" t="str">
        <f t="shared" si="713"/>
        <v/>
      </c>
      <c r="BE149" s="57" t="str">
        <f t="shared" si="714"/>
        <v/>
      </c>
      <c r="BG149" s="39"/>
      <c r="BH149" s="58" t="str">
        <f t="shared" ref="BH149:BH153" si="894">$BH$148</f>
        <v>ACC</v>
      </c>
      <c r="BI149" s="90" t="str">
        <f t="shared" ref="BI149:BI153" si="895">$BI$148</f>
        <v/>
      </c>
      <c r="BJ149" s="86" t="str">
        <f t="shared" si="780"/>
        <v/>
      </c>
      <c r="BK149" s="78" t="str">
        <f t="shared" si="781"/>
        <v/>
      </c>
      <c r="BL149" s="79" t="str">
        <f t="shared" si="782"/>
        <v/>
      </c>
      <c r="BM149" s="78" t="str">
        <f>IFERROR(IF(BH149="ACC"," ",IF('MAXES+CHART'!$D$16="lbs",MROUND(IF(BH149="SQUAT",'MAXES+CHART'!$D$17*BL149, IF(BH149="BENCH",'MAXES+CHART'!$D$18*BL149, IF(BH149="DEADLIFT",'MAXES+CHART'!$D$19*BL149,))),5),MROUND(IF(BH149="SQUAT",'MAXES+CHART'!$D$17*BL149, IF(BH149="BENCH",'MAXES+CHART'!$D$18*BL149, IF(BH149="DEADLIFT",'MAXES+CHART'!$D$19*BL149,))),2.5))),"")</f>
        <v xml:space="preserve"> </v>
      </c>
      <c r="BO149" s="95"/>
      <c r="BQ149" s="201"/>
      <c r="BS149" s="57" t="str">
        <f t="shared" si="715"/>
        <v/>
      </c>
      <c r="BT149" s="57" t="str">
        <f t="shared" si="716"/>
        <v/>
      </c>
      <c r="BU149" s="57" t="str">
        <f t="shared" si="717"/>
        <v/>
      </c>
      <c r="BV149" s="57" t="str">
        <f t="shared" si="718"/>
        <v/>
      </c>
      <c r="BW149" s="57" t="str">
        <f t="shared" si="719"/>
        <v/>
      </c>
      <c r="BX149" s="57" t="str">
        <f t="shared" si="720"/>
        <v/>
      </c>
      <c r="CA149" s="39"/>
      <c r="CB149" s="58" t="str">
        <f t="shared" ref="CB149:CB153" si="896">$CB$148</f>
        <v>ACC</v>
      </c>
      <c r="CC149" s="90" t="str">
        <f t="shared" ref="CC149:CC153" si="897">$CC$148</f>
        <v/>
      </c>
      <c r="CD149" s="86" t="str">
        <f t="shared" si="785"/>
        <v/>
      </c>
      <c r="CE149" s="78" t="str">
        <f t="shared" si="786"/>
        <v/>
      </c>
      <c r="CF149" s="79" t="str">
        <f t="shared" si="787"/>
        <v/>
      </c>
      <c r="CG149" s="78" t="str">
        <f>IFERROR(IF(CB149="ACC"," ",IF('MAXES+CHART'!$D$16="lbs",MROUND(IF(CB149="SQUAT",'MAXES+CHART'!$D$17*CF149, IF(CB149="BENCH",'MAXES+CHART'!$D$18*CF149, IF(CB149="DEADLIFT",'MAXES+CHART'!$D$19*CF149,))),5),MROUND(IF(CB149="SQUAT",'MAXES+CHART'!$D$17*CF149, IF(CB149="BENCH",'MAXES+CHART'!$D$18*CF149, IF(CB149="DEADLIFT",'MAXES+CHART'!$D$19*CF149,))),2.5))),"")</f>
        <v xml:space="preserve"> </v>
      </c>
      <c r="CI149" s="95"/>
      <c r="CK149" s="201"/>
      <c r="CM149" s="57" t="str">
        <f t="shared" si="721"/>
        <v/>
      </c>
      <c r="CN149" s="57" t="str">
        <f t="shared" si="722"/>
        <v/>
      </c>
      <c r="CO149" s="57" t="str">
        <f t="shared" si="723"/>
        <v/>
      </c>
      <c r="CP149" s="57" t="str">
        <f t="shared" si="724"/>
        <v/>
      </c>
      <c r="CQ149" s="57" t="str">
        <f t="shared" si="725"/>
        <v/>
      </c>
      <c r="CR149" s="57" t="str">
        <f t="shared" si="726"/>
        <v/>
      </c>
      <c r="CS149" s="39"/>
      <c r="CT149" s="58" t="str">
        <f t="shared" ref="CT149:CT153" si="898">$CT$148</f>
        <v>ACC</v>
      </c>
      <c r="CU149" s="90" t="str">
        <f t="shared" ref="CU149:CU153" si="899">$CU$148</f>
        <v/>
      </c>
      <c r="CV149" s="86" t="str">
        <f t="shared" si="458"/>
        <v/>
      </c>
      <c r="CW149" s="78" t="str">
        <f t="shared" si="459"/>
        <v/>
      </c>
      <c r="CX149" s="79" t="str">
        <f t="shared" si="460"/>
        <v/>
      </c>
      <c r="CY149" s="78" t="str">
        <f>IFERROR(IF(CT149="ACC"," ",IF('MAXES+CHART'!$D$16="lbs",MROUND(IF(CT149="SQUAT",'MAXES+CHART'!$D$17*CX149, IF(CT149="BENCH",'MAXES+CHART'!$D$18*CX149, IF(CT149="DEADLIFT",'MAXES+CHART'!$D$19*CX149,))),5),MROUND(IF(CT149="SQUAT",'MAXES+CHART'!$D$17*CX149, IF(CT149="BENCH",'MAXES+CHART'!$D$18*CX149, IF(CT149="DEADLIFT",'MAXES+CHART'!$D$19*CX149,))),2.5))),"")</f>
        <v xml:space="preserve"> </v>
      </c>
      <c r="DA149" s="95"/>
      <c r="DC149" s="201"/>
      <c r="DE149" s="57" t="str">
        <f t="shared" si="727"/>
        <v/>
      </c>
      <c r="DF149" s="57" t="str">
        <f t="shared" si="728"/>
        <v/>
      </c>
      <c r="DG149" s="57" t="str">
        <f t="shared" si="729"/>
        <v/>
      </c>
      <c r="DH149" s="57" t="str">
        <f t="shared" si="730"/>
        <v/>
      </c>
      <c r="DI149" s="57" t="str">
        <f t="shared" si="731"/>
        <v/>
      </c>
      <c r="DJ149" s="57" t="str">
        <f t="shared" si="732"/>
        <v/>
      </c>
      <c r="DL149" s="39"/>
      <c r="DM149" s="58" t="str">
        <f t="shared" ref="DM149:DM153" si="900">$DM$148</f>
        <v>ACC</v>
      </c>
      <c r="DN149" s="90" t="str">
        <f t="shared" ref="DN149:DN153" si="901">$DN$148</f>
        <v/>
      </c>
      <c r="DO149" s="86" t="str">
        <f t="shared" si="463"/>
        <v/>
      </c>
      <c r="DP149" s="78" t="str">
        <f t="shared" si="464"/>
        <v/>
      </c>
      <c r="DQ149" s="79" t="str">
        <f t="shared" si="465"/>
        <v/>
      </c>
      <c r="DR149" s="78" t="str">
        <f>IFERROR(IF(DM149="ACC"," ",IF('MAXES+CHART'!$D$16="lbs",MROUND(IF(DM149="SQUAT",'MAXES+CHART'!$D$17*DQ149, IF(DM149="BENCH",'MAXES+CHART'!$D$18*DQ149, IF(DM149="DEADLIFT",'MAXES+CHART'!$D$19*DQ149,))),5),MROUND(IF(DM149="SQUAT",'MAXES+CHART'!$D$17*DQ149, IF(DM149="BENCH",'MAXES+CHART'!$D$18*DQ149, IF(DM149="DEADLIFT",'MAXES+CHART'!$D$19*DQ149,))),2.5))),"")</f>
        <v xml:space="preserve"> </v>
      </c>
      <c r="DT149" s="95"/>
      <c r="DV149" s="201"/>
      <c r="DX149" s="57" t="str">
        <f t="shared" si="733"/>
        <v/>
      </c>
      <c r="DY149" s="57" t="str">
        <f t="shared" si="734"/>
        <v/>
      </c>
      <c r="DZ149" s="57" t="str">
        <f t="shared" si="735"/>
        <v/>
      </c>
      <c r="EA149" s="57" t="str">
        <f t="shared" si="736"/>
        <v/>
      </c>
      <c r="EB149" s="57" t="str">
        <f t="shared" si="737"/>
        <v/>
      </c>
      <c r="EC149" s="57" t="str">
        <f t="shared" si="738"/>
        <v/>
      </c>
      <c r="EE149" s="39"/>
      <c r="EF149" s="58" t="str">
        <f t="shared" ref="EF149:EF153" si="902">$EF$148</f>
        <v>ACC</v>
      </c>
      <c r="EG149" s="90" t="str">
        <f t="shared" ref="EG149:EG153" si="903">$EG$148</f>
        <v/>
      </c>
      <c r="EH149" s="86" t="str">
        <f t="shared" si="468"/>
        <v/>
      </c>
      <c r="EI149" s="78" t="str">
        <f t="shared" si="469"/>
        <v/>
      </c>
      <c r="EJ149" s="79" t="str">
        <f t="shared" si="470"/>
        <v/>
      </c>
      <c r="EK149" s="78" t="str">
        <f>IFERROR(IF(EF149="ACC"," ",IF('MAXES+CHART'!$D$16="lbs",MROUND(IF(EF149="SQUAT",'MAXES+CHART'!$D$17*EJ149, IF(EF149="BENCH",'MAXES+CHART'!$D$18*EJ149, IF(EF149="DEADLIFT",'MAXES+CHART'!$D$19*EJ149,))),5),MROUND(IF(EF149="SQUAT",'MAXES+CHART'!$D$17*EJ149, IF(EF149="BENCH",'MAXES+CHART'!$D$18*EJ149, IF(EF149="DEADLIFT",'MAXES+CHART'!$D$19*EJ149,))),2.5))),"")</f>
        <v xml:space="preserve"> </v>
      </c>
      <c r="EM149" s="95"/>
      <c r="EO149" s="201"/>
      <c r="EQ149" s="57" t="str">
        <f t="shared" si="739"/>
        <v/>
      </c>
      <c r="ER149" s="57" t="str">
        <f t="shared" si="740"/>
        <v/>
      </c>
      <c r="ES149" s="57" t="str">
        <f t="shared" si="741"/>
        <v/>
      </c>
      <c r="ET149" s="57" t="str">
        <f t="shared" si="742"/>
        <v/>
      </c>
      <c r="EU149" s="57" t="str">
        <f t="shared" si="743"/>
        <v/>
      </c>
      <c r="EV149" s="57" t="str">
        <f t="shared" si="744"/>
        <v/>
      </c>
      <c r="EY149" s="39"/>
      <c r="EZ149" s="58" t="str">
        <f t="shared" ref="EZ149:EZ153" si="904">$EZ$148</f>
        <v>ACC</v>
      </c>
      <c r="FA149" s="90" t="str">
        <f t="shared" ref="FA149:FA153" si="905">$FA$148</f>
        <v/>
      </c>
      <c r="FB149" s="86" t="str">
        <f t="shared" si="796"/>
        <v/>
      </c>
      <c r="FC149" s="78" t="str">
        <f t="shared" si="797"/>
        <v/>
      </c>
      <c r="FD149" s="79" t="str">
        <f t="shared" si="798"/>
        <v/>
      </c>
      <c r="FE149" s="78" t="str">
        <f>IFERROR(IF(EZ149="ACC"," ",IF('MAXES+CHART'!$D$16="lbs",MROUND(IF(EZ149="SQUAT",'MAXES+CHART'!$D$17*FD149, IF(EZ149="BENCH",'MAXES+CHART'!$D$18*FD149, IF(EZ149="DEADLIFT",'MAXES+CHART'!$D$19*FD149,))),5),MROUND(IF(EZ149="SQUAT",'MAXES+CHART'!$D$17*FD149, IF(EZ149="BENCH",'MAXES+CHART'!$D$18*FD149, IF(EZ149="DEADLIFT",'MAXES+CHART'!$D$19*FD149,))),2.5))),"")</f>
        <v xml:space="preserve"> </v>
      </c>
      <c r="FG149" s="124"/>
      <c r="FI149" s="207"/>
      <c r="FK149" s="57" t="str">
        <f t="shared" si="745"/>
        <v/>
      </c>
      <c r="FL149" s="57" t="str">
        <f t="shared" si="746"/>
        <v/>
      </c>
      <c r="FM149" s="57" t="str">
        <f t="shared" si="747"/>
        <v/>
      </c>
      <c r="FN149" s="57" t="str">
        <f t="shared" si="748"/>
        <v/>
      </c>
      <c r="FO149" s="57" t="str">
        <f t="shared" si="749"/>
        <v/>
      </c>
      <c r="FP149" s="57" t="str">
        <f t="shared" si="750"/>
        <v/>
      </c>
      <c r="FQ149" s="39"/>
      <c r="FR149" s="58" t="str">
        <f t="shared" ref="FR149:FR153" si="906">$FR$148</f>
        <v>ACC</v>
      </c>
      <c r="FS149" s="90" t="str">
        <f t="shared" ref="FS149:FS153" si="907">$FS$148</f>
        <v/>
      </c>
      <c r="FT149" s="86" t="str">
        <f t="shared" si="473"/>
        <v/>
      </c>
      <c r="FU149" s="78" t="str">
        <f t="shared" si="474"/>
        <v/>
      </c>
      <c r="FV149" s="79" t="str">
        <f t="shared" si="475"/>
        <v/>
      </c>
      <c r="FW149" s="78" t="str">
        <f>IFERROR(IF(FR149="ACC"," ",IF('MAXES+CHART'!$D$16="lbs",MROUND(IF(FR149="SQUAT",'MAXES+CHART'!$D$17*FV149, IF(FR149="BENCH",'MAXES+CHART'!$D$18*FV149, IF(FR149="DEADLIFT",'MAXES+CHART'!$D$19*FV149,))),5),MROUND(IF(FR149="SQUAT",'MAXES+CHART'!$D$17*FV149, IF(FR149="BENCH",'MAXES+CHART'!$D$18*FV149, IF(FR149="DEADLIFT",'MAXES+CHART'!$D$19*FV149,))),2.5))),"")</f>
        <v xml:space="preserve"> </v>
      </c>
      <c r="FY149" s="95"/>
      <c r="GA149" s="201"/>
      <c r="GC149" s="57" t="str">
        <f t="shared" si="751"/>
        <v/>
      </c>
      <c r="GD149" s="57" t="str">
        <f t="shared" si="752"/>
        <v/>
      </c>
      <c r="GE149" s="57" t="str">
        <f t="shared" si="753"/>
        <v/>
      </c>
      <c r="GF149" s="57" t="str">
        <f t="shared" si="754"/>
        <v/>
      </c>
      <c r="GG149" s="57" t="str">
        <f t="shared" si="755"/>
        <v/>
      </c>
      <c r="GH149" s="57" t="str">
        <f t="shared" si="756"/>
        <v/>
      </c>
      <c r="GJ149" s="39"/>
      <c r="GK149" s="58" t="str">
        <f t="shared" ref="GK149:GK153" si="908">$GK$148</f>
        <v>ACC</v>
      </c>
      <c r="GL149" s="90" t="str">
        <f t="shared" ref="GL149:GL153" si="909">$GL$148</f>
        <v/>
      </c>
      <c r="GM149" s="86" t="str">
        <f t="shared" si="478"/>
        <v/>
      </c>
      <c r="GN149" s="78" t="str">
        <f t="shared" si="479"/>
        <v/>
      </c>
      <c r="GO149" s="79" t="str">
        <f t="shared" si="480"/>
        <v/>
      </c>
      <c r="GP149" s="78" t="str">
        <f>IFERROR(IF(GK149="ACC"," ",IF('MAXES+CHART'!$D$16="lbs",MROUND(IF(GK149="SQUAT",'MAXES+CHART'!$D$17*GO149, IF(GK149="BENCH",'MAXES+CHART'!$D$18*GO149, IF(GK149="DEADLIFT",'MAXES+CHART'!$D$19*GO149,))),5),MROUND(IF(GK149="SQUAT",'MAXES+CHART'!$D$17*GO149, IF(GK149="BENCH",'MAXES+CHART'!$D$18*GO149, IF(GK149="DEADLIFT",'MAXES+CHART'!$D$19*GO149,))),2.5))),"")</f>
        <v xml:space="preserve"> </v>
      </c>
      <c r="GR149" s="95"/>
      <c r="GT149" s="201"/>
      <c r="GV149" s="57" t="str">
        <f t="shared" si="757"/>
        <v/>
      </c>
      <c r="GW149" s="57" t="str">
        <f t="shared" si="758"/>
        <v/>
      </c>
      <c r="GX149" s="57" t="str">
        <f t="shared" si="759"/>
        <v/>
      </c>
      <c r="GY149" s="57" t="str">
        <f t="shared" si="760"/>
        <v/>
      </c>
      <c r="GZ149" s="57" t="str">
        <f t="shared" si="761"/>
        <v/>
      </c>
      <c r="HA149" s="57" t="str">
        <f t="shared" si="762"/>
        <v/>
      </c>
      <c r="HC149" s="39"/>
      <c r="HD149" s="58" t="str">
        <f t="shared" ref="HD149:HD153" si="910">$HD$148</f>
        <v>ACC</v>
      </c>
      <c r="HE149" s="90" t="str">
        <f t="shared" ref="HE149:HE153" si="911">$HE$148</f>
        <v/>
      </c>
      <c r="HF149" s="86" t="str">
        <f t="shared" si="483"/>
        <v/>
      </c>
      <c r="HG149" s="78" t="str">
        <f t="shared" si="484"/>
        <v/>
      </c>
      <c r="HH149" s="79" t="str">
        <f t="shared" si="485"/>
        <v/>
      </c>
      <c r="HI149" s="78" t="str">
        <f>IFERROR(IF(HD149="ACC"," ",IF('MAXES+CHART'!$D$16="lbs",MROUND(IF(HD149="SQUAT",'MAXES+CHART'!$D$17*HH149, IF(HD149="BENCH",'MAXES+CHART'!$D$18*HH149, IF(HD149="DEADLIFT",'MAXES+CHART'!$D$19*HH149,))),5),MROUND(IF(HD149="SQUAT",'MAXES+CHART'!$D$17*HH149, IF(HD149="BENCH",'MAXES+CHART'!$D$18*HH149, IF(HD149="DEADLIFT",'MAXES+CHART'!$D$19*HH149,))),2.5))),"")</f>
        <v xml:space="preserve"> </v>
      </c>
      <c r="HK149" s="95"/>
      <c r="HM149" s="201"/>
      <c r="HO149" s="57" t="str">
        <f t="shared" si="763"/>
        <v/>
      </c>
      <c r="HP149" s="57" t="str">
        <f t="shared" si="764"/>
        <v/>
      </c>
      <c r="HQ149" s="57" t="str">
        <f t="shared" si="765"/>
        <v/>
      </c>
      <c r="HR149" s="57" t="str">
        <f t="shared" si="766"/>
        <v/>
      </c>
      <c r="HS149" s="57" t="str">
        <f t="shared" si="767"/>
        <v/>
      </c>
      <c r="HT149" s="57" t="str">
        <f t="shared" si="768"/>
        <v/>
      </c>
    </row>
    <row r="150" spans="3:228" hidden="1" outlineLevel="2">
      <c r="C150" s="39"/>
      <c r="D150" s="58" t="str">
        <f t="shared" ref="D150:D153" si="912">$D$148</f>
        <v>ACC</v>
      </c>
      <c r="E150" s="91">
        <f t="shared" ref="E150:E153" si="913">$E149</f>
        <v>0</v>
      </c>
      <c r="F150" s="85"/>
      <c r="G150" s="76"/>
      <c r="H150" s="77"/>
      <c r="I150" s="76" t="str">
        <f>IF(D150="ACC"," ",IF('MAXES+CHART'!$D$16="lbs",MROUND(IF(D150="SQUAT",'MAXES+CHART'!$D$17*H150, IF(D150="BENCH",'MAXES+CHART'!$D$18*H150, IF(D150="DEADLIFT",'MAXES+CHART'!$D$19*H150,))),5),MROUND(IF(D150="SQUAT",'MAXES+CHART'!$D$17*H150, IF(D150="BENCH",'MAXES+CHART'!$D$18*H150, IF(D150="DEADLIFT",'MAXES+CHART'!$D$19*H150,))),2.5)))</f>
        <v xml:space="preserve"> </v>
      </c>
      <c r="K150" s="95"/>
      <c r="M150" s="202"/>
      <c r="O150" s="57" t="str">
        <f t="shared" si="703"/>
        <v/>
      </c>
      <c r="P150" s="57" t="str">
        <f t="shared" si="704"/>
        <v/>
      </c>
      <c r="Q150" s="57" t="str">
        <f t="shared" si="705"/>
        <v/>
      </c>
      <c r="R150" s="57" t="str">
        <f t="shared" si="706"/>
        <v/>
      </c>
      <c r="S150" s="57" t="str">
        <f t="shared" si="707"/>
        <v/>
      </c>
      <c r="T150" s="57" t="str">
        <f t="shared" si="708"/>
        <v/>
      </c>
      <c r="U150" s="39"/>
      <c r="V150" s="58" t="str">
        <f t="shared" si="890"/>
        <v>ACC</v>
      </c>
      <c r="W150" s="91" t="str">
        <f t="shared" si="891"/>
        <v/>
      </c>
      <c r="X150" s="85" t="str">
        <f t="shared" si="770"/>
        <v/>
      </c>
      <c r="Y150" s="76" t="str">
        <f t="shared" si="771"/>
        <v/>
      </c>
      <c r="Z150" s="77" t="str">
        <f t="shared" si="772"/>
        <v/>
      </c>
      <c r="AA150" s="76" t="str">
        <f>IFERROR(IF(V150="ACC"," ",IF('MAXES+CHART'!$D$16="lbs",MROUND(IF(V150="SQUAT",'MAXES+CHART'!$D$17*Z150, IF(V150="BENCH",'MAXES+CHART'!$D$18*Z150, IF(V150="DEADLIFT",'MAXES+CHART'!$D$19*Z150,))),5),MROUND(IF(V150="SQUAT",'MAXES+CHART'!$D$17*Z150, IF(V150="BENCH",'MAXES+CHART'!$D$18*Z150, IF(V150="DEADLIFT",'MAXES+CHART'!$D$19*Z150,))),2.5))),"")</f>
        <v xml:space="preserve"> </v>
      </c>
      <c r="AC150" s="95"/>
      <c r="AE150" s="202"/>
      <c r="AG150" s="57" t="str">
        <f t="shared" si="492"/>
        <v/>
      </c>
      <c r="AH150" s="57" t="str">
        <f t="shared" si="493"/>
        <v/>
      </c>
      <c r="AI150" s="57" t="str">
        <f t="shared" si="494"/>
        <v/>
      </c>
      <c r="AJ150" s="57" t="str">
        <f t="shared" si="495"/>
        <v/>
      </c>
      <c r="AK150" s="57" t="str">
        <f t="shared" si="496"/>
        <v/>
      </c>
      <c r="AL150" s="57" t="str">
        <f t="shared" si="497"/>
        <v/>
      </c>
      <c r="AN150" s="39"/>
      <c r="AO150" s="58" t="str">
        <f t="shared" si="892"/>
        <v>ACC</v>
      </c>
      <c r="AP150" s="91" t="str">
        <f t="shared" si="893"/>
        <v/>
      </c>
      <c r="AQ150" s="85" t="str">
        <f t="shared" si="775"/>
        <v/>
      </c>
      <c r="AR150" s="76" t="str">
        <f t="shared" si="776"/>
        <v/>
      </c>
      <c r="AS150" s="77" t="str">
        <f t="shared" si="777"/>
        <v/>
      </c>
      <c r="AT150" s="76" t="str">
        <f>IFERROR(IF(AO150="ACC"," ",IF('MAXES+CHART'!$D$16="lbs",MROUND(IF(AO150="SQUAT",'MAXES+CHART'!$D$17*AS150, IF(AO150="BENCH",'MAXES+CHART'!$D$18*AS150, IF(AO150="DEADLIFT",'MAXES+CHART'!$D$19*AS150,))),5),MROUND(IF(AO150="SQUAT",'MAXES+CHART'!$D$17*AS150, IF(AO150="BENCH",'MAXES+CHART'!$D$18*AS150, IF(AO150="DEADLIFT",'MAXES+CHART'!$D$19*AS150,))),2.5))),"")</f>
        <v xml:space="preserve"> </v>
      </c>
      <c r="AV150" s="95"/>
      <c r="AX150" s="202"/>
      <c r="AZ150" s="57" t="str">
        <f t="shared" si="709"/>
        <v/>
      </c>
      <c r="BA150" s="57" t="str">
        <f t="shared" si="710"/>
        <v/>
      </c>
      <c r="BB150" s="57" t="str">
        <f t="shared" si="711"/>
        <v/>
      </c>
      <c r="BC150" s="57" t="str">
        <f t="shared" si="712"/>
        <v/>
      </c>
      <c r="BD150" s="57" t="str">
        <f t="shared" si="713"/>
        <v/>
      </c>
      <c r="BE150" s="57" t="str">
        <f t="shared" si="714"/>
        <v/>
      </c>
      <c r="BG150" s="39"/>
      <c r="BH150" s="58" t="str">
        <f t="shared" si="894"/>
        <v>ACC</v>
      </c>
      <c r="BI150" s="91" t="str">
        <f t="shared" si="895"/>
        <v/>
      </c>
      <c r="BJ150" s="85" t="str">
        <f t="shared" si="780"/>
        <v/>
      </c>
      <c r="BK150" s="76" t="str">
        <f t="shared" si="781"/>
        <v/>
      </c>
      <c r="BL150" s="77" t="str">
        <f t="shared" si="782"/>
        <v/>
      </c>
      <c r="BM150" s="76" t="str">
        <f>IFERROR(IF(BH150="ACC"," ",IF('MAXES+CHART'!$D$16="lbs",MROUND(IF(BH150="SQUAT",'MAXES+CHART'!$D$17*BL150, IF(BH150="BENCH",'MAXES+CHART'!$D$18*BL150, IF(BH150="DEADLIFT",'MAXES+CHART'!$D$19*BL150,))),5),MROUND(IF(BH150="SQUAT",'MAXES+CHART'!$D$17*BL150, IF(BH150="BENCH",'MAXES+CHART'!$D$18*BL150, IF(BH150="DEADLIFT",'MAXES+CHART'!$D$19*BL150,))),2.5))),"")</f>
        <v xml:space="preserve"> </v>
      </c>
      <c r="BO150" s="95"/>
      <c r="BQ150" s="202"/>
      <c r="BS150" s="57" t="str">
        <f t="shared" si="715"/>
        <v/>
      </c>
      <c r="BT150" s="57" t="str">
        <f t="shared" si="716"/>
        <v/>
      </c>
      <c r="BU150" s="57" t="str">
        <f t="shared" si="717"/>
        <v/>
      </c>
      <c r="BV150" s="57" t="str">
        <f t="shared" si="718"/>
        <v/>
      </c>
      <c r="BW150" s="57" t="str">
        <f t="shared" si="719"/>
        <v/>
      </c>
      <c r="BX150" s="57" t="str">
        <f t="shared" si="720"/>
        <v/>
      </c>
      <c r="CA150" s="39"/>
      <c r="CB150" s="58" t="str">
        <f t="shared" si="896"/>
        <v>ACC</v>
      </c>
      <c r="CC150" s="91" t="str">
        <f t="shared" si="897"/>
        <v/>
      </c>
      <c r="CD150" s="85" t="str">
        <f t="shared" si="785"/>
        <v/>
      </c>
      <c r="CE150" s="76" t="str">
        <f t="shared" si="786"/>
        <v/>
      </c>
      <c r="CF150" s="77" t="str">
        <f t="shared" si="787"/>
        <v/>
      </c>
      <c r="CG150" s="76" t="str">
        <f>IFERROR(IF(CB150="ACC"," ",IF('MAXES+CHART'!$D$16="lbs",MROUND(IF(CB150="SQUAT",'MAXES+CHART'!$D$17*CF150, IF(CB150="BENCH",'MAXES+CHART'!$D$18*CF150, IF(CB150="DEADLIFT",'MAXES+CHART'!$D$19*CF150,))),5),MROUND(IF(CB150="SQUAT",'MAXES+CHART'!$D$17*CF150, IF(CB150="BENCH",'MAXES+CHART'!$D$18*CF150, IF(CB150="DEADLIFT",'MAXES+CHART'!$D$19*CF150,))),2.5))),"")</f>
        <v xml:space="preserve"> </v>
      </c>
      <c r="CI150" s="95"/>
      <c r="CK150" s="202"/>
      <c r="CM150" s="57" t="str">
        <f t="shared" si="721"/>
        <v/>
      </c>
      <c r="CN150" s="57" t="str">
        <f t="shared" si="722"/>
        <v/>
      </c>
      <c r="CO150" s="57" t="str">
        <f t="shared" si="723"/>
        <v/>
      </c>
      <c r="CP150" s="57" t="str">
        <f t="shared" si="724"/>
        <v/>
      </c>
      <c r="CQ150" s="57" t="str">
        <f t="shared" si="725"/>
        <v/>
      </c>
      <c r="CR150" s="57" t="str">
        <f t="shared" si="726"/>
        <v/>
      </c>
      <c r="CS150" s="39"/>
      <c r="CT150" s="58" t="str">
        <f t="shared" si="898"/>
        <v>ACC</v>
      </c>
      <c r="CU150" s="91" t="str">
        <f t="shared" si="899"/>
        <v/>
      </c>
      <c r="CV150" s="85" t="str">
        <f t="shared" si="458"/>
        <v/>
      </c>
      <c r="CW150" s="76" t="str">
        <f t="shared" si="459"/>
        <v/>
      </c>
      <c r="CX150" s="77" t="str">
        <f t="shared" si="460"/>
        <v/>
      </c>
      <c r="CY150" s="76" t="str">
        <f>IFERROR(IF(CT150="ACC"," ",IF('MAXES+CHART'!$D$16="lbs",MROUND(IF(CT150="SQUAT",'MAXES+CHART'!$D$17*CX150, IF(CT150="BENCH",'MAXES+CHART'!$D$18*CX150, IF(CT150="DEADLIFT",'MAXES+CHART'!$D$19*CX150,))),5),MROUND(IF(CT150="SQUAT",'MAXES+CHART'!$D$17*CX150, IF(CT150="BENCH",'MAXES+CHART'!$D$18*CX150, IF(CT150="DEADLIFT",'MAXES+CHART'!$D$19*CX150,))),2.5))),"")</f>
        <v xml:space="preserve"> </v>
      </c>
      <c r="DA150" s="95"/>
      <c r="DC150" s="202"/>
      <c r="DE150" s="57" t="str">
        <f t="shared" si="727"/>
        <v/>
      </c>
      <c r="DF150" s="57" t="str">
        <f t="shared" si="728"/>
        <v/>
      </c>
      <c r="DG150" s="57" t="str">
        <f t="shared" si="729"/>
        <v/>
      </c>
      <c r="DH150" s="57" t="str">
        <f t="shared" si="730"/>
        <v/>
      </c>
      <c r="DI150" s="57" t="str">
        <f t="shared" si="731"/>
        <v/>
      </c>
      <c r="DJ150" s="57" t="str">
        <f t="shared" si="732"/>
        <v/>
      </c>
      <c r="DL150" s="39"/>
      <c r="DM150" s="58" t="str">
        <f t="shared" si="900"/>
        <v>ACC</v>
      </c>
      <c r="DN150" s="91" t="str">
        <f t="shared" si="901"/>
        <v/>
      </c>
      <c r="DO150" s="85" t="str">
        <f t="shared" si="463"/>
        <v/>
      </c>
      <c r="DP150" s="76" t="str">
        <f t="shared" si="464"/>
        <v/>
      </c>
      <c r="DQ150" s="77" t="str">
        <f t="shared" si="465"/>
        <v/>
      </c>
      <c r="DR150" s="76" t="str">
        <f>IFERROR(IF(DM150="ACC"," ",IF('MAXES+CHART'!$D$16="lbs",MROUND(IF(DM150="SQUAT",'MAXES+CHART'!$D$17*DQ150, IF(DM150="BENCH",'MAXES+CHART'!$D$18*DQ150, IF(DM150="DEADLIFT",'MAXES+CHART'!$D$19*DQ150,))),5),MROUND(IF(DM150="SQUAT",'MAXES+CHART'!$D$17*DQ150, IF(DM150="BENCH",'MAXES+CHART'!$D$18*DQ150, IF(DM150="DEADLIFT",'MAXES+CHART'!$D$19*DQ150,))),2.5))),"")</f>
        <v xml:space="preserve"> </v>
      </c>
      <c r="DT150" s="95"/>
      <c r="DV150" s="202"/>
      <c r="DX150" s="57" t="str">
        <f t="shared" si="733"/>
        <v/>
      </c>
      <c r="DY150" s="57" t="str">
        <f t="shared" si="734"/>
        <v/>
      </c>
      <c r="DZ150" s="57" t="str">
        <f t="shared" si="735"/>
        <v/>
      </c>
      <c r="EA150" s="57" t="str">
        <f t="shared" si="736"/>
        <v/>
      </c>
      <c r="EB150" s="57" t="str">
        <f t="shared" si="737"/>
        <v/>
      </c>
      <c r="EC150" s="57" t="str">
        <f t="shared" si="738"/>
        <v/>
      </c>
      <c r="EE150" s="39"/>
      <c r="EF150" s="58" t="str">
        <f t="shared" si="902"/>
        <v>ACC</v>
      </c>
      <c r="EG150" s="91" t="str">
        <f t="shared" si="903"/>
        <v/>
      </c>
      <c r="EH150" s="85" t="str">
        <f t="shared" si="468"/>
        <v/>
      </c>
      <c r="EI150" s="76" t="str">
        <f t="shared" si="469"/>
        <v/>
      </c>
      <c r="EJ150" s="77" t="str">
        <f t="shared" si="470"/>
        <v/>
      </c>
      <c r="EK150" s="76" t="str">
        <f>IFERROR(IF(EF150="ACC"," ",IF('MAXES+CHART'!$D$16="lbs",MROUND(IF(EF150="SQUAT",'MAXES+CHART'!$D$17*EJ150, IF(EF150="BENCH",'MAXES+CHART'!$D$18*EJ150, IF(EF150="DEADLIFT",'MAXES+CHART'!$D$19*EJ150,))),5),MROUND(IF(EF150="SQUAT",'MAXES+CHART'!$D$17*EJ150, IF(EF150="BENCH",'MAXES+CHART'!$D$18*EJ150, IF(EF150="DEADLIFT",'MAXES+CHART'!$D$19*EJ150,))),2.5))),"")</f>
        <v xml:space="preserve"> </v>
      </c>
      <c r="EM150" s="95"/>
      <c r="EO150" s="202"/>
      <c r="EQ150" s="57" t="str">
        <f t="shared" si="739"/>
        <v/>
      </c>
      <c r="ER150" s="57" t="str">
        <f t="shared" si="740"/>
        <v/>
      </c>
      <c r="ES150" s="57" t="str">
        <f t="shared" si="741"/>
        <v/>
      </c>
      <c r="ET150" s="57" t="str">
        <f t="shared" si="742"/>
        <v/>
      </c>
      <c r="EU150" s="57" t="str">
        <f t="shared" si="743"/>
        <v/>
      </c>
      <c r="EV150" s="57" t="str">
        <f t="shared" si="744"/>
        <v/>
      </c>
      <c r="EY150" s="39"/>
      <c r="EZ150" s="58" t="str">
        <f t="shared" si="904"/>
        <v>ACC</v>
      </c>
      <c r="FA150" s="91" t="str">
        <f t="shared" si="905"/>
        <v/>
      </c>
      <c r="FB150" s="85" t="str">
        <f t="shared" si="796"/>
        <v/>
      </c>
      <c r="FC150" s="76" t="str">
        <f t="shared" si="797"/>
        <v/>
      </c>
      <c r="FD150" s="77" t="str">
        <f t="shared" si="798"/>
        <v/>
      </c>
      <c r="FE150" s="76" t="str">
        <f>IFERROR(IF(EZ150="ACC"," ",IF('MAXES+CHART'!$D$16="lbs",MROUND(IF(EZ150="SQUAT",'MAXES+CHART'!$D$17*FD150, IF(EZ150="BENCH",'MAXES+CHART'!$D$18*FD150, IF(EZ150="DEADLIFT",'MAXES+CHART'!$D$19*FD150,))),5),MROUND(IF(EZ150="SQUAT",'MAXES+CHART'!$D$17*FD150, IF(EZ150="BENCH",'MAXES+CHART'!$D$18*FD150, IF(EZ150="DEADLIFT",'MAXES+CHART'!$D$19*FD150,))),2.5))),"")</f>
        <v xml:space="preserve"> </v>
      </c>
      <c r="FG150" s="124"/>
      <c r="FI150" s="208"/>
      <c r="FK150" s="57" t="str">
        <f t="shared" si="745"/>
        <v/>
      </c>
      <c r="FL150" s="57" t="str">
        <f t="shared" si="746"/>
        <v/>
      </c>
      <c r="FM150" s="57" t="str">
        <f t="shared" si="747"/>
        <v/>
      </c>
      <c r="FN150" s="57" t="str">
        <f t="shared" si="748"/>
        <v/>
      </c>
      <c r="FO150" s="57" t="str">
        <f t="shared" si="749"/>
        <v/>
      </c>
      <c r="FP150" s="57" t="str">
        <f t="shared" si="750"/>
        <v/>
      </c>
      <c r="FQ150" s="39"/>
      <c r="FR150" s="58" t="str">
        <f t="shared" si="906"/>
        <v>ACC</v>
      </c>
      <c r="FS150" s="91" t="str">
        <f t="shared" si="907"/>
        <v/>
      </c>
      <c r="FT150" s="85" t="str">
        <f t="shared" si="473"/>
        <v/>
      </c>
      <c r="FU150" s="76" t="str">
        <f t="shared" si="474"/>
        <v/>
      </c>
      <c r="FV150" s="77" t="str">
        <f t="shared" si="475"/>
        <v/>
      </c>
      <c r="FW150" s="76" t="str">
        <f>IFERROR(IF(FR150="ACC"," ",IF('MAXES+CHART'!$D$16="lbs",MROUND(IF(FR150="SQUAT",'MAXES+CHART'!$D$17*FV150, IF(FR150="BENCH",'MAXES+CHART'!$D$18*FV150, IF(FR150="DEADLIFT",'MAXES+CHART'!$D$19*FV150,))),5),MROUND(IF(FR150="SQUAT",'MAXES+CHART'!$D$17*FV150, IF(FR150="BENCH",'MAXES+CHART'!$D$18*FV150, IF(FR150="DEADLIFT",'MAXES+CHART'!$D$19*FV150,))),2.5))),"")</f>
        <v xml:space="preserve"> </v>
      </c>
      <c r="FY150" s="95"/>
      <c r="GA150" s="202"/>
      <c r="GC150" s="57" t="str">
        <f t="shared" si="751"/>
        <v/>
      </c>
      <c r="GD150" s="57" t="str">
        <f t="shared" si="752"/>
        <v/>
      </c>
      <c r="GE150" s="57" t="str">
        <f t="shared" si="753"/>
        <v/>
      </c>
      <c r="GF150" s="57" t="str">
        <f t="shared" si="754"/>
        <v/>
      </c>
      <c r="GG150" s="57" t="str">
        <f t="shared" si="755"/>
        <v/>
      </c>
      <c r="GH150" s="57" t="str">
        <f t="shared" si="756"/>
        <v/>
      </c>
      <c r="GJ150" s="39"/>
      <c r="GK150" s="58" t="str">
        <f t="shared" si="908"/>
        <v>ACC</v>
      </c>
      <c r="GL150" s="91" t="str">
        <f t="shared" si="909"/>
        <v/>
      </c>
      <c r="GM150" s="85" t="str">
        <f t="shared" si="478"/>
        <v/>
      </c>
      <c r="GN150" s="76" t="str">
        <f t="shared" si="479"/>
        <v/>
      </c>
      <c r="GO150" s="77" t="str">
        <f t="shared" si="480"/>
        <v/>
      </c>
      <c r="GP150" s="76" t="str">
        <f>IFERROR(IF(GK150="ACC"," ",IF('MAXES+CHART'!$D$16="lbs",MROUND(IF(GK150="SQUAT",'MAXES+CHART'!$D$17*GO150, IF(GK150="BENCH",'MAXES+CHART'!$D$18*GO150, IF(GK150="DEADLIFT",'MAXES+CHART'!$D$19*GO150,))),5),MROUND(IF(GK150="SQUAT",'MAXES+CHART'!$D$17*GO150, IF(GK150="BENCH",'MAXES+CHART'!$D$18*GO150, IF(GK150="DEADLIFT",'MAXES+CHART'!$D$19*GO150,))),2.5))),"")</f>
        <v xml:space="preserve"> </v>
      </c>
      <c r="GR150" s="95"/>
      <c r="GT150" s="202"/>
      <c r="GV150" s="57" t="str">
        <f t="shared" si="757"/>
        <v/>
      </c>
      <c r="GW150" s="57" t="str">
        <f t="shared" si="758"/>
        <v/>
      </c>
      <c r="GX150" s="57" t="str">
        <f t="shared" si="759"/>
        <v/>
      </c>
      <c r="GY150" s="57" t="str">
        <f t="shared" si="760"/>
        <v/>
      </c>
      <c r="GZ150" s="57" t="str">
        <f t="shared" si="761"/>
        <v/>
      </c>
      <c r="HA150" s="57" t="str">
        <f t="shared" si="762"/>
        <v/>
      </c>
      <c r="HC150" s="39"/>
      <c r="HD150" s="58" t="str">
        <f t="shared" si="910"/>
        <v>ACC</v>
      </c>
      <c r="HE150" s="91" t="str">
        <f t="shared" si="911"/>
        <v/>
      </c>
      <c r="HF150" s="85" t="str">
        <f t="shared" si="483"/>
        <v/>
      </c>
      <c r="HG150" s="76" t="str">
        <f t="shared" si="484"/>
        <v/>
      </c>
      <c r="HH150" s="77" t="str">
        <f t="shared" si="485"/>
        <v/>
      </c>
      <c r="HI150" s="76" t="str">
        <f>IFERROR(IF(HD150="ACC"," ",IF('MAXES+CHART'!$D$16="lbs",MROUND(IF(HD150="SQUAT",'MAXES+CHART'!$D$17*HH150, IF(HD150="BENCH",'MAXES+CHART'!$D$18*HH150, IF(HD150="DEADLIFT",'MAXES+CHART'!$D$19*HH150,))),5),MROUND(IF(HD150="SQUAT",'MAXES+CHART'!$D$17*HH150, IF(HD150="BENCH",'MAXES+CHART'!$D$18*HH150, IF(HD150="DEADLIFT",'MAXES+CHART'!$D$19*HH150,))),2.5))),"")</f>
        <v xml:space="preserve"> </v>
      </c>
      <c r="HK150" s="95"/>
      <c r="HM150" s="202"/>
      <c r="HO150" s="57" t="str">
        <f t="shared" si="763"/>
        <v/>
      </c>
      <c r="HP150" s="57" t="str">
        <f t="shared" si="764"/>
        <v/>
      </c>
      <c r="HQ150" s="57" t="str">
        <f t="shared" si="765"/>
        <v/>
      </c>
      <c r="HR150" s="57" t="str">
        <f t="shared" si="766"/>
        <v/>
      </c>
      <c r="HS150" s="57" t="str">
        <f t="shared" si="767"/>
        <v/>
      </c>
      <c r="HT150" s="57" t="str">
        <f t="shared" si="768"/>
        <v/>
      </c>
    </row>
    <row r="151" spans="3:228" hidden="1" outlineLevel="2">
      <c r="C151" s="39"/>
      <c r="D151" s="58" t="str">
        <f t="shared" si="912"/>
        <v>ACC</v>
      </c>
      <c r="E151" s="90">
        <f t="shared" si="913"/>
        <v>0</v>
      </c>
      <c r="F151" s="86"/>
      <c r="G151" s="78"/>
      <c r="H151" s="79"/>
      <c r="I151" s="78" t="str">
        <f>IF(D151="ACC"," ",IF('MAXES+CHART'!$D$16="lbs",MROUND(IF(D151="SQUAT",'MAXES+CHART'!$D$17*H151, IF(D151="BENCH",'MAXES+CHART'!$D$18*H151, IF(D151="DEADLIFT",'MAXES+CHART'!$D$19*H151,))),5),MROUND(IF(D151="SQUAT",'MAXES+CHART'!$D$17*H151, IF(D151="BENCH",'MAXES+CHART'!$D$18*H151, IF(D151="DEADLIFT",'MAXES+CHART'!$D$19*H151,))),2.5)))</f>
        <v xml:space="preserve"> </v>
      </c>
      <c r="K151" s="95"/>
      <c r="M151" s="117"/>
      <c r="O151" s="57" t="str">
        <f t="shared" si="703"/>
        <v/>
      </c>
      <c r="P151" s="57" t="str">
        <f t="shared" si="704"/>
        <v/>
      </c>
      <c r="Q151" s="57" t="str">
        <f t="shared" si="705"/>
        <v/>
      </c>
      <c r="R151" s="57" t="str">
        <f t="shared" si="706"/>
        <v/>
      </c>
      <c r="S151" s="57" t="str">
        <f t="shared" si="707"/>
        <v/>
      </c>
      <c r="T151" s="57" t="str">
        <f t="shared" si="708"/>
        <v/>
      </c>
      <c r="U151" s="39"/>
      <c r="V151" s="58" t="str">
        <f t="shared" si="890"/>
        <v>ACC</v>
      </c>
      <c r="W151" s="90" t="str">
        <f t="shared" si="891"/>
        <v/>
      </c>
      <c r="X151" s="86" t="str">
        <f t="shared" si="770"/>
        <v/>
      </c>
      <c r="Y151" s="78" t="str">
        <f t="shared" si="771"/>
        <v/>
      </c>
      <c r="Z151" s="79" t="str">
        <f t="shared" si="772"/>
        <v/>
      </c>
      <c r="AA151" s="78" t="str">
        <f>IFERROR(IF(V151="ACC"," ",IF('MAXES+CHART'!$D$16="lbs",MROUND(IF(V151="SQUAT",'MAXES+CHART'!$D$17*Z151, IF(V151="BENCH",'MAXES+CHART'!$D$18*Z151, IF(V151="DEADLIFT",'MAXES+CHART'!$D$19*Z151,))),5),MROUND(IF(V151="SQUAT",'MAXES+CHART'!$D$17*Z151, IF(V151="BENCH",'MAXES+CHART'!$D$18*Z151, IF(V151="DEADLIFT",'MAXES+CHART'!$D$19*Z151,))),2.5))),"")</f>
        <v xml:space="preserve"> </v>
      </c>
      <c r="AC151" s="95"/>
      <c r="AE151" s="117"/>
      <c r="AG151" s="57" t="str">
        <f t="shared" si="492"/>
        <v/>
      </c>
      <c r="AH151" s="57" t="str">
        <f t="shared" si="493"/>
        <v/>
      </c>
      <c r="AI151" s="57" t="str">
        <f t="shared" si="494"/>
        <v/>
      </c>
      <c r="AJ151" s="57" t="str">
        <f t="shared" si="495"/>
        <v/>
      </c>
      <c r="AK151" s="57" t="str">
        <f t="shared" si="496"/>
        <v/>
      </c>
      <c r="AL151" s="57" t="str">
        <f t="shared" si="497"/>
        <v/>
      </c>
      <c r="AN151" s="39"/>
      <c r="AO151" s="58" t="str">
        <f t="shared" si="892"/>
        <v>ACC</v>
      </c>
      <c r="AP151" s="90" t="str">
        <f t="shared" si="893"/>
        <v/>
      </c>
      <c r="AQ151" s="86" t="str">
        <f t="shared" si="775"/>
        <v/>
      </c>
      <c r="AR151" s="78" t="str">
        <f t="shared" si="776"/>
        <v/>
      </c>
      <c r="AS151" s="79" t="str">
        <f t="shared" si="777"/>
        <v/>
      </c>
      <c r="AT151" s="78" t="str">
        <f>IFERROR(IF(AO151="ACC"," ",IF('MAXES+CHART'!$D$16="lbs",MROUND(IF(AO151="SQUAT",'MAXES+CHART'!$D$17*AS151, IF(AO151="BENCH",'MAXES+CHART'!$D$18*AS151, IF(AO151="DEADLIFT",'MAXES+CHART'!$D$19*AS151,))),5),MROUND(IF(AO151="SQUAT",'MAXES+CHART'!$D$17*AS151, IF(AO151="BENCH",'MAXES+CHART'!$D$18*AS151, IF(AO151="DEADLIFT",'MAXES+CHART'!$D$19*AS151,))),2.5))),"")</f>
        <v xml:space="preserve"> </v>
      </c>
      <c r="AV151" s="95"/>
      <c r="AX151" s="117"/>
      <c r="AZ151" s="57" t="str">
        <f t="shared" si="709"/>
        <v/>
      </c>
      <c r="BA151" s="57" t="str">
        <f t="shared" si="710"/>
        <v/>
      </c>
      <c r="BB151" s="57" t="str">
        <f t="shared" si="711"/>
        <v/>
      </c>
      <c r="BC151" s="57" t="str">
        <f t="shared" si="712"/>
        <v/>
      </c>
      <c r="BD151" s="57" t="str">
        <f t="shared" si="713"/>
        <v/>
      </c>
      <c r="BE151" s="57" t="str">
        <f t="shared" si="714"/>
        <v/>
      </c>
      <c r="BG151" s="39"/>
      <c r="BH151" s="58" t="str">
        <f t="shared" si="894"/>
        <v>ACC</v>
      </c>
      <c r="BI151" s="90" t="str">
        <f t="shared" si="895"/>
        <v/>
      </c>
      <c r="BJ151" s="86" t="str">
        <f t="shared" si="780"/>
        <v/>
      </c>
      <c r="BK151" s="78" t="str">
        <f t="shared" si="781"/>
        <v/>
      </c>
      <c r="BL151" s="79" t="str">
        <f t="shared" si="782"/>
        <v/>
      </c>
      <c r="BM151" s="78" t="str">
        <f>IFERROR(IF(BH151="ACC"," ",IF('MAXES+CHART'!$D$16="lbs",MROUND(IF(BH151="SQUAT",'MAXES+CHART'!$D$17*BL151, IF(BH151="BENCH",'MAXES+CHART'!$D$18*BL151, IF(BH151="DEADLIFT",'MAXES+CHART'!$D$19*BL151,))),5),MROUND(IF(BH151="SQUAT",'MAXES+CHART'!$D$17*BL151, IF(BH151="BENCH",'MAXES+CHART'!$D$18*BL151, IF(BH151="DEADLIFT",'MAXES+CHART'!$D$19*BL151,))),2.5))),"")</f>
        <v xml:space="preserve"> </v>
      </c>
      <c r="BO151" s="95"/>
      <c r="BQ151" s="117"/>
      <c r="BS151" s="57" t="str">
        <f t="shared" si="715"/>
        <v/>
      </c>
      <c r="BT151" s="57" t="str">
        <f t="shared" si="716"/>
        <v/>
      </c>
      <c r="BU151" s="57" t="str">
        <f t="shared" si="717"/>
        <v/>
      </c>
      <c r="BV151" s="57" t="str">
        <f t="shared" si="718"/>
        <v/>
      </c>
      <c r="BW151" s="57" t="str">
        <f t="shared" si="719"/>
        <v/>
      </c>
      <c r="BX151" s="57" t="str">
        <f t="shared" si="720"/>
        <v/>
      </c>
      <c r="CA151" s="39"/>
      <c r="CB151" s="58" t="str">
        <f t="shared" si="896"/>
        <v>ACC</v>
      </c>
      <c r="CC151" s="90" t="str">
        <f t="shared" si="897"/>
        <v/>
      </c>
      <c r="CD151" s="86" t="str">
        <f t="shared" si="785"/>
        <v/>
      </c>
      <c r="CE151" s="78" t="str">
        <f t="shared" si="786"/>
        <v/>
      </c>
      <c r="CF151" s="79" t="str">
        <f t="shared" si="787"/>
        <v/>
      </c>
      <c r="CG151" s="78" t="str">
        <f>IFERROR(IF(CB151="ACC"," ",IF('MAXES+CHART'!$D$16="lbs",MROUND(IF(CB151="SQUAT",'MAXES+CHART'!$D$17*CF151, IF(CB151="BENCH",'MAXES+CHART'!$D$18*CF151, IF(CB151="DEADLIFT",'MAXES+CHART'!$D$19*CF151,))),5),MROUND(IF(CB151="SQUAT",'MAXES+CHART'!$D$17*CF151, IF(CB151="BENCH",'MAXES+CHART'!$D$18*CF151, IF(CB151="DEADLIFT",'MAXES+CHART'!$D$19*CF151,))),2.5))),"")</f>
        <v xml:space="preserve"> </v>
      </c>
      <c r="CI151" s="95"/>
      <c r="CK151" s="117"/>
      <c r="CM151" s="57" t="str">
        <f t="shared" si="721"/>
        <v/>
      </c>
      <c r="CN151" s="57" t="str">
        <f t="shared" si="722"/>
        <v/>
      </c>
      <c r="CO151" s="57" t="str">
        <f t="shared" si="723"/>
        <v/>
      </c>
      <c r="CP151" s="57" t="str">
        <f t="shared" si="724"/>
        <v/>
      </c>
      <c r="CQ151" s="57" t="str">
        <f t="shared" si="725"/>
        <v/>
      </c>
      <c r="CR151" s="57" t="str">
        <f t="shared" si="726"/>
        <v/>
      </c>
      <c r="CS151" s="39"/>
      <c r="CT151" s="58" t="str">
        <f t="shared" si="898"/>
        <v>ACC</v>
      </c>
      <c r="CU151" s="90" t="str">
        <f t="shared" si="899"/>
        <v/>
      </c>
      <c r="CV151" s="86" t="str">
        <f t="shared" si="458"/>
        <v/>
      </c>
      <c r="CW151" s="78" t="str">
        <f t="shared" si="459"/>
        <v/>
      </c>
      <c r="CX151" s="79" t="str">
        <f t="shared" si="460"/>
        <v/>
      </c>
      <c r="CY151" s="78" t="str">
        <f>IFERROR(IF(CT151="ACC"," ",IF('MAXES+CHART'!$D$16="lbs",MROUND(IF(CT151="SQUAT",'MAXES+CHART'!$D$17*CX151, IF(CT151="BENCH",'MAXES+CHART'!$D$18*CX151, IF(CT151="DEADLIFT",'MAXES+CHART'!$D$19*CX151,))),5),MROUND(IF(CT151="SQUAT",'MAXES+CHART'!$D$17*CX151, IF(CT151="BENCH",'MAXES+CHART'!$D$18*CX151, IF(CT151="DEADLIFT",'MAXES+CHART'!$D$19*CX151,))),2.5))),"")</f>
        <v xml:space="preserve"> </v>
      </c>
      <c r="DA151" s="95"/>
      <c r="DC151" s="117"/>
      <c r="DE151" s="57" t="str">
        <f t="shared" si="727"/>
        <v/>
      </c>
      <c r="DF151" s="57" t="str">
        <f t="shared" si="728"/>
        <v/>
      </c>
      <c r="DG151" s="57" t="str">
        <f t="shared" si="729"/>
        <v/>
      </c>
      <c r="DH151" s="57" t="str">
        <f t="shared" si="730"/>
        <v/>
      </c>
      <c r="DI151" s="57" t="str">
        <f t="shared" si="731"/>
        <v/>
      </c>
      <c r="DJ151" s="57" t="str">
        <f t="shared" si="732"/>
        <v/>
      </c>
      <c r="DL151" s="39"/>
      <c r="DM151" s="58" t="str">
        <f t="shared" si="900"/>
        <v>ACC</v>
      </c>
      <c r="DN151" s="90" t="str">
        <f t="shared" si="901"/>
        <v/>
      </c>
      <c r="DO151" s="86" t="str">
        <f t="shared" si="463"/>
        <v/>
      </c>
      <c r="DP151" s="78" t="str">
        <f t="shared" si="464"/>
        <v/>
      </c>
      <c r="DQ151" s="79" t="str">
        <f t="shared" si="465"/>
        <v/>
      </c>
      <c r="DR151" s="78" t="str">
        <f>IFERROR(IF(DM151="ACC"," ",IF('MAXES+CHART'!$D$16="lbs",MROUND(IF(DM151="SQUAT",'MAXES+CHART'!$D$17*DQ151, IF(DM151="BENCH",'MAXES+CHART'!$D$18*DQ151, IF(DM151="DEADLIFT",'MAXES+CHART'!$D$19*DQ151,))),5),MROUND(IF(DM151="SQUAT",'MAXES+CHART'!$D$17*DQ151, IF(DM151="BENCH",'MAXES+CHART'!$D$18*DQ151, IF(DM151="DEADLIFT",'MAXES+CHART'!$D$19*DQ151,))),2.5))),"")</f>
        <v xml:space="preserve"> </v>
      </c>
      <c r="DT151" s="95"/>
      <c r="DV151" s="117"/>
      <c r="DX151" s="57" t="str">
        <f t="shared" si="733"/>
        <v/>
      </c>
      <c r="DY151" s="57" t="str">
        <f t="shared" si="734"/>
        <v/>
      </c>
      <c r="DZ151" s="57" t="str">
        <f t="shared" si="735"/>
        <v/>
      </c>
      <c r="EA151" s="57" t="str">
        <f t="shared" si="736"/>
        <v/>
      </c>
      <c r="EB151" s="57" t="str">
        <f t="shared" si="737"/>
        <v/>
      </c>
      <c r="EC151" s="57" t="str">
        <f t="shared" si="738"/>
        <v/>
      </c>
      <c r="EE151" s="39"/>
      <c r="EF151" s="58" t="str">
        <f t="shared" si="902"/>
        <v>ACC</v>
      </c>
      <c r="EG151" s="90" t="str">
        <f t="shared" si="903"/>
        <v/>
      </c>
      <c r="EH151" s="86" t="str">
        <f t="shared" si="468"/>
        <v/>
      </c>
      <c r="EI151" s="78" t="str">
        <f t="shared" si="469"/>
        <v/>
      </c>
      <c r="EJ151" s="79" t="str">
        <f t="shared" si="470"/>
        <v/>
      </c>
      <c r="EK151" s="78" t="str">
        <f>IFERROR(IF(EF151="ACC"," ",IF('MAXES+CHART'!$D$16="lbs",MROUND(IF(EF151="SQUAT",'MAXES+CHART'!$D$17*EJ151, IF(EF151="BENCH",'MAXES+CHART'!$D$18*EJ151, IF(EF151="DEADLIFT",'MAXES+CHART'!$D$19*EJ151,))),5),MROUND(IF(EF151="SQUAT",'MAXES+CHART'!$D$17*EJ151, IF(EF151="BENCH",'MAXES+CHART'!$D$18*EJ151, IF(EF151="DEADLIFT",'MAXES+CHART'!$D$19*EJ151,))),2.5))),"")</f>
        <v xml:space="preserve"> </v>
      </c>
      <c r="EM151" s="95"/>
      <c r="EO151" s="117"/>
      <c r="EQ151" s="57" t="str">
        <f t="shared" si="739"/>
        <v/>
      </c>
      <c r="ER151" s="57" t="str">
        <f t="shared" si="740"/>
        <v/>
      </c>
      <c r="ES151" s="57" t="str">
        <f t="shared" si="741"/>
        <v/>
      </c>
      <c r="ET151" s="57" t="str">
        <f t="shared" si="742"/>
        <v/>
      </c>
      <c r="EU151" s="57" t="str">
        <f t="shared" si="743"/>
        <v/>
      </c>
      <c r="EV151" s="57" t="str">
        <f t="shared" si="744"/>
        <v/>
      </c>
      <c r="EY151" s="39"/>
      <c r="EZ151" s="58" t="str">
        <f t="shared" si="904"/>
        <v>ACC</v>
      </c>
      <c r="FA151" s="90" t="str">
        <f t="shared" si="905"/>
        <v/>
      </c>
      <c r="FB151" s="86" t="str">
        <f t="shared" si="796"/>
        <v/>
      </c>
      <c r="FC151" s="78" t="str">
        <f t="shared" si="797"/>
        <v/>
      </c>
      <c r="FD151" s="79" t="str">
        <f t="shared" si="798"/>
        <v/>
      </c>
      <c r="FE151" s="78" t="str">
        <f>IFERROR(IF(EZ151="ACC"," ",IF('MAXES+CHART'!$D$16="lbs",MROUND(IF(EZ151="SQUAT",'MAXES+CHART'!$D$17*FD151, IF(EZ151="BENCH",'MAXES+CHART'!$D$18*FD151, IF(EZ151="DEADLIFT",'MAXES+CHART'!$D$19*FD151,))),5),MROUND(IF(EZ151="SQUAT",'MAXES+CHART'!$D$17*FD151, IF(EZ151="BENCH",'MAXES+CHART'!$D$18*FD151, IF(EZ151="DEADLIFT",'MAXES+CHART'!$D$19*FD151,))),2.5))),"")</f>
        <v xml:space="preserve"> </v>
      </c>
      <c r="FG151" s="124"/>
      <c r="FI151" s="117"/>
      <c r="FK151" s="57" t="str">
        <f t="shared" si="745"/>
        <v/>
      </c>
      <c r="FL151" s="57" t="str">
        <f t="shared" si="746"/>
        <v/>
      </c>
      <c r="FM151" s="57" t="str">
        <f t="shared" si="747"/>
        <v/>
      </c>
      <c r="FN151" s="57" t="str">
        <f t="shared" si="748"/>
        <v/>
      </c>
      <c r="FO151" s="57" t="str">
        <f t="shared" si="749"/>
        <v/>
      </c>
      <c r="FP151" s="57" t="str">
        <f t="shared" si="750"/>
        <v/>
      </c>
      <c r="FQ151" s="39"/>
      <c r="FR151" s="58" t="str">
        <f t="shared" si="906"/>
        <v>ACC</v>
      </c>
      <c r="FS151" s="90" t="str">
        <f t="shared" si="907"/>
        <v/>
      </c>
      <c r="FT151" s="86" t="str">
        <f t="shared" si="473"/>
        <v/>
      </c>
      <c r="FU151" s="78" t="str">
        <f t="shared" si="474"/>
        <v/>
      </c>
      <c r="FV151" s="79" t="str">
        <f t="shared" si="475"/>
        <v/>
      </c>
      <c r="FW151" s="78" t="str">
        <f>IFERROR(IF(FR151="ACC"," ",IF('MAXES+CHART'!$D$16="lbs",MROUND(IF(FR151="SQUAT",'MAXES+CHART'!$D$17*FV151, IF(FR151="BENCH",'MAXES+CHART'!$D$18*FV151, IF(FR151="DEADLIFT",'MAXES+CHART'!$D$19*FV151,))),5),MROUND(IF(FR151="SQUAT",'MAXES+CHART'!$D$17*FV151, IF(FR151="BENCH",'MAXES+CHART'!$D$18*FV151, IF(FR151="DEADLIFT",'MAXES+CHART'!$D$19*FV151,))),2.5))),"")</f>
        <v xml:space="preserve"> </v>
      </c>
      <c r="FY151" s="95"/>
      <c r="GA151" s="117"/>
      <c r="GC151" s="57" t="str">
        <f t="shared" si="751"/>
        <v/>
      </c>
      <c r="GD151" s="57" t="str">
        <f t="shared" si="752"/>
        <v/>
      </c>
      <c r="GE151" s="57" t="str">
        <f t="shared" si="753"/>
        <v/>
      </c>
      <c r="GF151" s="57" t="str">
        <f t="shared" si="754"/>
        <v/>
      </c>
      <c r="GG151" s="57" t="str">
        <f t="shared" si="755"/>
        <v/>
      </c>
      <c r="GH151" s="57" t="str">
        <f t="shared" si="756"/>
        <v/>
      </c>
      <c r="GJ151" s="39"/>
      <c r="GK151" s="58" t="str">
        <f t="shared" si="908"/>
        <v>ACC</v>
      </c>
      <c r="GL151" s="90" t="str">
        <f t="shared" si="909"/>
        <v/>
      </c>
      <c r="GM151" s="86" t="str">
        <f t="shared" si="478"/>
        <v/>
      </c>
      <c r="GN151" s="78" t="str">
        <f t="shared" si="479"/>
        <v/>
      </c>
      <c r="GO151" s="79" t="str">
        <f t="shared" si="480"/>
        <v/>
      </c>
      <c r="GP151" s="78" t="str">
        <f>IFERROR(IF(GK151="ACC"," ",IF('MAXES+CHART'!$D$16="lbs",MROUND(IF(GK151="SQUAT",'MAXES+CHART'!$D$17*GO151, IF(GK151="BENCH",'MAXES+CHART'!$D$18*GO151, IF(GK151="DEADLIFT",'MAXES+CHART'!$D$19*GO151,))),5),MROUND(IF(GK151="SQUAT",'MAXES+CHART'!$D$17*GO151, IF(GK151="BENCH",'MAXES+CHART'!$D$18*GO151, IF(GK151="DEADLIFT",'MAXES+CHART'!$D$19*GO151,))),2.5))),"")</f>
        <v xml:space="preserve"> </v>
      </c>
      <c r="GR151" s="95"/>
      <c r="GT151" s="117"/>
      <c r="GV151" s="57" t="str">
        <f t="shared" si="757"/>
        <v/>
      </c>
      <c r="GW151" s="57" t="str">
        <f t="shared" si="758"/>
        <v/>
      </c>
      <c r="GX151" s="57" t="str">
        <f t="shared" si="759"/>
        <v/>
      </c>
      <c r="GY151" s="57" t="str">
        <f t="shared" si="760"/>
        <v/>
      </c>
      <c r="GZ151" s="57" t="str">
        <f t="shared" si="761"/>
        <v/>
      </c>
      <c r="HA151" s="57" t="str">
        <f t="shared" si="762"/>
        <v/>
      </c>
      <c r="HC151" s="39"/>
      <c r="HD151" s="58" t="str">
        <f t="shared" si="910"/>
        <v>ACC</v>
      </c>
      <c r="HE151" s="90" t="str">
        <f t="shared" si="911"/>
        <v/>
      </c>
      <c r="HF151" s="86" t="str">
        <f t="shared" si="483"/>
        <v/>
      </c>
      <c r="HG151" s="78" t="str">
        <f t="shared" si="484"/>
        <v/>
      </c>
      <c r="HH151" s="79" t="str">
        <f t="shared" si="485"/>
        <v/>
      </c>
      <c r="HI151" s="78" t="str">
        <f>IFERROR(IF(HD151="ACC"," ",IF('MAXES+CHART'!$D$16="lbs",MROUND(IF(HD151="SQUAT",'MAXES+CHART'!$D$17*HH151, IF(HD151="BENCH",'MAXES+CHART'!$D$18*HH151, IF(HD151="DEADLIFT",'MAXES+CHART'!$D$19*HH151,))),5),MROUND(IF(HD151="SQUAT",'MAXES+CHART'!$D$17*HH151, IF(HD151="BENCH",'MAXES+CHART'!$D$18*HH151, IF(HD151="DEADLIFT",'MAXES+CHART'!$D$19*HH151,))),2.5))),"")</f>
        <v xml:space="preserve"> </v>
      </c>
      <c r="HK151" s="95"/>
      <c r="HM151" s="117"/>
      <c r="HO151" s="57" t="str">
        <f t="shared" si="763"/>
        <v/>
      </c>
      <c r="HP151" s="57" t="str">
        <f t="shared" si="764"/>
        <v/>
      </c>
      <c r="HQ151" s="57" t="str">
        <f t="shared" si="765"/>
        <v/>
      </c>
      <c r="HR151" s="57" t="str">
        <f t="shared" si="766"/>
        <v/>
      </c>
      <c r="HS151" s="57" t="str">
        <f t="shared" si="767"/>
        <v/>
      </c>
      <c r="HT151" s="57" t="str">
        <f t="shared" si="768"/>
        <v/>
      </c>
    </row>
    <row r="152" spans="3:228" hidden="1" outlineLevel="2">
      <c r="C152" s="39"/>
      <c r="D152" s="58" t="str">
        <f t="shared" si="912"/>
        <v>ACC</v>
      </c>
      <c r="E152" s="91">
        <f t="shared" si="913"/>
        <v>0</v>
      </c>
      <c r="F152" s="85"/>
      <c r="G152" s="76"/>
      <c r="H152" s="77"/>
      <c r="I152" s="76" t="str">
        <f>IF(D152="ACC"," ",IF('MAXES+CHART'!$D$16="lbs",MROUND(IF(D152="SQUAT",'MAXES+CHART'!$D$17*H152, IF(D152="BENCH",'MAXES+CHART'!$D$18*H152, IF(D152="DEADLIFT",'MAXES+CHART'!$D$19*H152,))),5),MROUND(IF(D152="SQUAT",'MAXES+CHART'!$D$17*H152, IF(D152="BENCH",'MAXES+CHART'!$D$18*H152, IF(D152="DEADLIFT",'MAXES+CHART'!$D$19*H152,))),2.5)))</f>
        <v xml:space="preserve"> </v>
      </c>
      <c r="K152" s="95"/>
      <c r="M152" s="119" t="str">
        <f ca="1">"e1RM: "&amp;IFERROR(MROUND(IF(H149="",  I148/VLOOKUP(K148,'MAXES+CHART'!$B$3:$N$11,G148+1,FALSE),  OFFSET(H148,MATCH(MAX(H149:H153),H149:H153,0),1)/VLOOKUP(OFFSET(H148,MATCH(MAX(H149:H153),H149:H153,0),3),'MAXES+CHART'!$B$3:$N$11,OFFSET(H148,MATCH(MAX(H149:H153),H149:H153,0),-1)+1,FALSE)),1),"")</f>
        <v xml:space="preserve">e1RM: </v>
      </c>
      <c r="O152" s="57" t="str">
        <f t="shared" si="703"/>
        <v/>
      </c>
      <c r="P152" s="57" t="str">
        <f t="shared" si="704"/>
        <v/>
      </c>
      <c r="Q152" s="57" t="str">
        <f t="shared" si="705"/>
        <v/>
      </c>
      <c r="R152" s="57" t="str">
        <f t="shared" si="706"/>
        <v/>
      </c>
      <c r="S152" s="57" t="str">
        <f t="shared" si="707"/>
        <v/>
      </c>
      <c r="T152" s="57" t="str">
        <f t="shared" si="708"/>
        <v/>
      </c>
      <c r="U152" s="39"/>
      <c r="V152" s="58" t="str">
        <f t="shared" si="890"/>
        <v>ACC</v>
      </c>
      <c r="W152" s="91" t="str">
        <f t="shared" si="891"/>
        <v/>
      </c>
      <c r="X152" s="85" t="str">
        <f t="shared" si="770"/>
        <v/>
      </c>
      <c r="Y152" s="76" t="str">
        <f t="shared" si="771"/>
        <v/>
      </c>
      <c r="Z152" s="77" t="str">
        <f t="shared" si="772"/>
        <v/>
      </c>
      <c r="AA152" s="76" t="str">
        <f>IFERROR(IF(V152="ACC"," ",IF('MAXES+CHART'!$D$16="lbs",MROUND(IF(V152="SQUAT",'MAXES+CHART'!$D$17*Z152, IF(V152="BENCH",'MAXES+CHART'!$D$18*Z152, IF(V152="DEADLIFT",'MAXES+CHART'!$D$19*Z152,))),5),MROUND(IF(V152="SQUAT",'MAXES+CHART'!$D$17*Z152, IF(V152="BENCH",'MAXES+CHART'!$D$18*Z152, IF(V152="DEADLIFT",'MAXES+CHART'!$D$19*Z152,))),2.5))),"")</f>
        <v xml:space="preserve"> </v>
      </c>
      <c r="AC152" s="95"/>
      <c r="AE152" s="119" t="str">
        <f ca="1">"e1RM: "&amp;IFERROR(MROUND(IF(Z149="",  AA148/VLOOKUP(AC148,'MAXES+CHART'!$B$3:$N$11,Y148+1,FALSE),  OFFSET(Z148,MATCH(MAX(Z149:Z153),Z149:Z153,0),1)/VLOOKUP(OFFSET(Z148,MATCH(MAX(Z149:Z153),Z149:Z153,0),3),'MAXES+CHART'!$B$3:$N$11,OFFSET(Z148,MATCH(MAX(Z149:Z153),Z149:Z153,0),-1)+1,FALSE)),1),"")</f>
        <v xml:space="preserve">e1RM: </v>
      </c>
      <c r="AG152" s="57" t="str">
        <f t="shared" si="492"/>
        <v/>
      </c>
      <c r="AH152" s="57" t="str">
        <f t="shared" si="493"/>
        <v/>
      </c>
      <c r="AI152" s="57" t="str">
        <f t="shared" si="494"/>
        <v/>
      </c>
      <c r="AJ152" s="57" t="str">
        <f t="shared" si="495"/>
        <v/>
      </c>
      <c r="AK152" s="57" t="str">
        <f t="shared" si="496"/>
        <v/>
      </c>
      <c r="AL152" s="57" t="str">
        <f t="shared" si="497"/>
        <v/>
      </c>
      <c r="AN152" s="39"/>
      <c r="AO152" s="58" t="str">
        <f t="shared" si="892"/>
        <v>ACC</v>
      </c>
      <c r="AP152" s="91" t="str">
        <f t="shared" si="893"/>
        <v/>
      </c>
      <c r="AQ152" s="85" t="str">
        <f t="shared" si="775"/>
        <v/>
      </c>
      <c r="AR152" s="76" t="str">
        <f t="shared" si="776"/>
        <v/>
      </c>
      <c r="AS152" s="77" t="str">
        <f t="shared" si="777"/>
        <v/>
      </c>
      <c r="AT152" s="76" t="str">
        <f>IFERROR(IF(AO152="ACC"," ",IF('MAXES+CHART'!$D$16="lbs",MROUND(IF(AO152="SQUAT",'MAXES+CHART'!$D$17*AS152, IF(AO152="BENCH",'MAXES+CHART'!$D$18*AS152, IF(AO152="DEADLIFT",'MAXES+CHART'!$D$19*AS152,))),5),MROUND(IF(AO152="SQUAT",'MAXES+CHART'!$D$17*AS152, IF(AO152="BENCH",'MAXES+CHART'!$D$18*AS152, IF(AO152="DEADLIFT",'MAXES+CHART'!$D$19*AS152,))),2.5))),"")</f>
        <v xml:space="preserve"> </v>
      </c>
      <c r="AV152" s="95"/>
      <c r="AX152" s="119" t="str">
        <f ca="1">"e1RM: "&amp;IFERROR(MROUND(IF(AS149="",  AT148/VLOOKUP(AV148,'MAXES+CHART'!$B$3:$N$11,AR148+1,FALSE),  OFFSET(AS148,MATCH(MAX(AS149:AS153),AS149:AS153,0),1)/VLOOKUP(OFFSET(AS148,MATCH(MAX(AS149:AS153),AS149:AS153,0),3),'MAXES+CHART'!$B$3:$N$11,OFFSET(AS148,MATCH(MAX(AS149:AS153),AS149:AS153,0),-1)+1,FALSE)),1),"")</f>
        <v xml:space="preserve">e1RM: </v>
      </c>
      <c r="AZ152" s="57" t="str">
        <f t="shared" si="709"/>
        <v/>
      </c>
      <c r="BA152" s="57" t="str">
        <f t="shared" si="710"/>
        <v/>
      </c>
      <c r="BB152" s="57" t="str">
        <f t="shared" si="711"/>
        <v/>
      </c>
      <c r="BC152" s="57" t="str">
        <f t="shared" si="712"/>
        <v/>
      </c>
      <c r="BD152" s="57" t="str">
        <f t="shared" si="713"/>
        <v/>
      </c>
      <c r="BE152" s="57" t="str">
        <f t="shared" si="714"/>
        <v/>
      </c>
      <c r="BG152" s="39"/>
      <c r="BH152" s="58" t="str">
        <f t="shared" si="894"/>
        <v>ACC</v>
      </c>
      <c r="BI152" s="91" t="str">
        <f t="shared" si="895"/>
        <v/>
      </c>
      <c r="BJ152" s="85" t="str">
        <f t="shared" si="780"/>
        <v/>
      </c>
      <c r="BK152" s="76" t="str">
        <f t="shared" si="781"/>
        <v/>
      </c>
      <c r="BL152" s="77" t="str">
        <f t="shared" si="782"/>
        <v/>
      </c>
      <c r="BM152" s="76" t="str">
        <f>IFERROR(IF(BH152="ACC"," ",IF('MAXES+CHART'!$D$16="lbs",MROUND(IF(BH152="SQUAT",'MAXES+CHART'!$D$17*BL152, IF(BH152="BENCH",'MAXES+CHART'!$D$18*BL152, IF(BH152="DEADLIFT",'MAXES+CHART'!$D$19*BL152,))),5),MROUND(IF(BH152="SQUAT",'MAXES+CHART'!$D$17*BL152, IF(BH152="BENCH",'MAXES+CHART'!$D$18*BL152, IF(BH152="DEADLIFT",'MAXES+CHART'!$D$19*BL152,))),2.5))),"")</f>
        <v xml:space="preserve"> </v>
      </c>
      <c r="BO152" s="95"/>
      <c r="BQ152" s="119" t="str">
        <f ca="1">"e1RM: "&amp;IFERROR(MROUND(IF(BL149="",  BM148/VLOOKUP(BO148,'MAXES+CHART'!$B$3:$N$11,BK148+1,FALSE),  OFFSET(BL148,MATCH(MAX(BL149:BL153),BL149:BL153,0),1)/VLOOKUP(OFFSET(BL148,MATCH(MAX(BL149:BL153),BL149:BL153,0),3),'MAXES+CHART'!$B$3:$N$11,OFFSET(BL148,MATCH(MAX(BL149:BL153),BL149:BL153,0),-1)+1,FALSE)),1),"")</f>
        <v xml:space="preserve">e1RM: </v>
      </c>
      <c r="BS152" s="57" t="str">
        <f t="shared" si="715"/>
        <v/>
      </c>
      <c r="BT152" s="57" t="str">
        <f t="shared" si="716"/>
        <v/>
      </c>
      <c r="BU152" s="57" t="str">
        <f t="shared" si="717"/>
        <v/>
      </c>
      <c r="BV152" s="57" t="str">
        <f t="shared" si="718"/>
        <v/>
      </c>
      <c r="BW152" s="57" t="str">
        <f t="shared" si="719"/>
        <v/>
      </c>
      <c r="BX152" s="57" t="str">
        <f t="shared" si="720"/>
        <v/>
      </c>
      <c r="CA152" s="39"/>
      <c r="CB152" s="58" t="str">
        <f t="shared" si="896"/>
        <v>ACC</v>
      </c>
      <c r="CC152" s="91" t="str">
        <f t="shared" si="897"/>
        <v/>
      </c>
      <c r="CD152" s="85" t="str">
        <f t="shared" si="785"/>
        <v/>
      </c>
      <c r="CE152" s="76" t="str">
        <f t="shared" si="786"/>
        <v/>
      </c>
      <c r="CF152" s="77" t="str">
        <f t="shared" si="787"/>
        <v/>
      </c>
      <c r="CG152" s="76" t="str">
        <f>IFERROR(IF(CB152="ACC"," ",IF('MAXES+CHART'!$D$16="lbs",MROUND(IF(CB152="SQUAT",'MAXES+CHART'!$D$17*CF152, IF(CB152="BENCH",'MAXES+CHART'!$D$18*CF152, IF(CB152="DEADLIFT",'MAXES+CHART'!$D$19*CF152,))),5),MROUND(IF(CB152="SQUAT",'MAXES+CHART'!$D$17*CF152, IF(CB152="BENCH",'MAXES+CHART'!$D$18*CF152, IF(CB152="DEADLIFT",'MAXES+CHART'!$D$19*CF152,))),2.5))),"")</f>
        <v xml:space="preserve"> </v>
      </c>
      <c r="CI152" s="95"/>
      <c r="CK152" s="119" t="str">
        <f ca="1">"e1RM: "&amp;IFERROR(MROUND(IF(CF149="",  CG148/VLOOKUP(CI148,'MAXES+CHART'!$B$3:$N$11,CE148+1,FALSE),  OFFSET(CF148,MATCH(MAX(CF149:CF153),CF149:CF153,0),1)/VLOOKUP(OFFSET(CF148,MATCH(MAX(CF149:CF153),CF149:CF153,0),3),'MAXES+CHART'!$B$3:$N$11,OFFSET(CF148,MATCH(MAX(CF149:CF153),CF149:CF153,0),-1)+1,FALSE)),1),"")</f>
        <v xml:space="preserve">e1RM: </v>
      </c>
      <c r="CM152" s="57" t="str">
        <f t="shared" si="721"/>
        <v/>
      </c>
      <c r="CN152" s="57" t="str">
        <f t="shared" si="722"/>
        <v/>
      </c>
      <c r="CO152" s="57" t="str">
        <f t="shared" si="723"/>
        <v/>
      </c>
      <c r="CP152" s="57" t="str">
        <f t="shared" si="724"/>
        <v/>
      </c>
      <c r="CQ152" s="57" t="str">
        <f t="shared" si="725"/>
        <v/>
      </c>
      <c r="CR152" s="57" t="str">
        <f t="shared" si="726"/>
        <v/>
      </c>
      <c r="CS152" s="39"/>
      <c r="CT152" s="58" t="str">
        <f t="shared" si="898"/>
        <v>ACC</v>
      </c>
      <c r="CU152" s="91" t="str">
        <f t="shared" si="899"/>
        <v/>
      </c>
      <c r="CV152" s="85" t="str">
        <f t="shared" si="458"/>
        <v/>
      </c>
      <c r="CW152" s="76" t="str">
        <f t="shared" si="459"/>
        <v/>
      </c>
      <c r="CX152" s="77" t="str">
        <f t="shared" si="460"/>
        <v/>
      </c>
      <c r="CY152" s="76" t="str">
        <f>IFERROR(IF(CT152="ACC"," ",IF('MAXES+CHART'!$D$16="lbs",MROUND(IF(CT152="SQUAT",'MAXES+CHART'!$D$17*CX152, IF(CT152="BENCH",'MAXES+CHART'!$D$18*CX152, IF(CT152="DEADLIFT",'MAXES+CHART'!$D$19*CX152,))),5),MROUND(IF(CT152="SQUAT",'MAXES+CHART'!$D$17*CX152, IF(CT152="BENCH",'MAXES+CHART'!$D$18*CX152, IF(CT152="DEADLIFT",'MAXES+CHART'!$D$19*CX152,))),2.5))),"")</f>
        <v xml:space="preserve"> </v>
      </c>
      <c r="DA152" s="95"/>
      <c r="DC152" s="119" t="str">
        <f ca="1">"e1RM: "&amp;IFERROR(MROUND(IF(CX149="",  CY148/VLOOKUP(DA148,'MAXES+CHART'!$B$3:$N$11,CW148+1,FALSE),  OFFSET(CX148,MATCH(MAX(CX149:CX153),CX149:CX153,0),1)/VLOOKUP(OFFSET(CX148,MATCH(MAX(CX149:CX153),CX149:CX153,0),3),'MAXES+CHART'!$B$3:$N$11,OFFSET(CX148,MATCH(MAX(CX149:CX153),CX149:CX153,0),-1)+1,FALSE)),1),"")</f>
        <v xml:space="preserve">e1RM: </v>
      </c>
      <c r="DE152" s="57" t="str">
        <f t="shared" si="727"/>
        <v/>
      </c>
      <c r="DF152" s="57" t="str">
        <f t="shared" si="728"/>
        <v/>
      </c>
      <c r="DG152" s="57" t="str">
        <f t="shared" si="729"/>
        <v/>
      </c>
      <c r="DH152" s="57" t="str">
        <f t="shared" si="730"/>
        <v/>
      </c>
      <c r="DI152" s="57" t="str">
        <f t="shared" si="731"/>
        <v/>
      </c>
      <c r="DJ152" s="57" t="str">
        <f t="shared" si="732"/>
        <v/>
      </c>
      <c r="DL152" s="39"/>
      <c r="DM152" s="58" t="str">
        <f t="shared" si="900"/>
        <v>ACC</v>
      </c>
      <c r="DN152" s="91" t="str">
        <f t="shared" si="901"/>
        <v/>
      </c>
      <c r="DO152" s="85" t="str">
        <f t="shared" si="463"/>
        <v/>
      </c>
      <c r="DP152" s="76" t="str">
        <f t="shared" si="464"/>
        <v/>
      </c>
      <c r="DQ152" s="77" t="str">
        <f t="shared" si="465"/>
        <v/>
      </c>
      <c r="DR152" s="76" t="str">
        <f>IFERROR(IF(DM152="ACC"," ",IF('MAXES+CHART'!$D$16="lbs",MROUND(IF(DM152="SQUAT",'MAXES+CHART'!$D$17*DQ152, IF(DM152="BENCH",'MAXES+CHART'!$D$18*DQ152, IF(DM152="DEADLIFT",'MAXES+CHART'!$D$19*DQ152,))),5),MROUND(IF(DM152="SQUAT",'MAXES+CHART'!$D$17*DQ152, IF(DM152="BENCH",'MAXES+CHART'!$D$18*DQ152, IF(DM152="DEADLIFT",'MAXES+CHART'!$D$19*DQ152,))),2.5))),"")</f>
        <v xml:space="preserve"> </v>
      </c>
      <c r="DT152" s="95"/>
      <c r="DV152" s="119" t="str">
        <f ca="1">"e1RM: "&amp;IFERROR(MROUND(IF(DQ149="",  DR148/VLOOKUP(DT148,'MAXES+CHART'!$B$3:$N$11,DP148+1,FALSE),  OFFSET(DQ148,MATCH(MAX(DQ149:DQ153),DQ149:DQ153,0),1)/VLOOKUP(OFFSET(DQ148,MATCH(MAX(DQ149:DQ153),DQ149:DQ153,0),3),'MAXES+CHART'!$B$3:$N$11,OFFSET(DQ148,MATCH(MAX(DQ149:DQ153),DQ149:DQ153,0),-1)+1,FALSE)),1),"")</f>
        <v xml:space="preserve">e1RM: </v>
      </c>
      <c r="DX152" s="57" t="str">
        <f t="shared" si="733"/>
        <v/>
      </c>
      <c r="DY152" s="57" t="str">
        <f t="shared" si="734"/>
        <v/>
      </c>
      <c r="DZ152" s="57" t="str">
        <f t="shared" si="735"/>
        <v/>
      </c>
      <c r="EA152" s="57" t="str">
        <f t="shared" si="736"/>
        <v/>
      </c>
      <c r="EB152" s="57" t="str">
        <f t="shared" si="737"/>
        <v/>
      </c>
      <c r="EC152" s="57" t="str">
        <f t="shared" si="738"/>
        <v/>
      </c>
      <c r="EE152" s="39"/>
      <c r="EF152" s="58" t="str">
        <f t="shared" si="902"/>
        <v>ACC</v>
      </c>
      <c r="EG152" s="91" t="str">
        <f t="shared" si="903"/>
        <v/>
      </c>
      <c r="EH152" s="85" t="str">
        <f t="shared" si="468"/>
        <v/>
      </c>
      <c r="EI152" s="76" t="str">
        <f t="shared" si="469"/>
        <v/>
      </c>
      <c r="EJ152" s="77" t="str">
        <f t="shared" si="470"/>
        <v/>
      </c>
      <c r="EK152" s="76" t="str">
        <f>IFERROR(IF(EF152="ACC"," ",IF('MAXES+CHART'!$D$16="lbs",MROUND(IF(EF152="SQUAT",'MAXES+CHART'!$D$17*EJ152, IF(EF152="BENCH",'MAXES+CHART'!$D$18*EJ152, IF(EF152="DEADLIFT",'MAXES+CHART'!$D$19*EJ152,))),5),MROUND(IF(EF152="SQUAT",'MAXES+CHART'!$D$17*EJ152, IF(EF152="BENCH",'MAXES+CHART'!$D$18*EJ152, IF(EF152="DEADLIFT",'MAXES+CHART'!$D$19*EJ152,))),2.5))),"")</f>
        <v xml:space="preserve"> </v>
      </c>
      <c r="EM152" s="95"/>
      <c r="EO152" s="119" t="str">
        <f ca="1">"e1RM: "&amp;IFERROR(MROUND(IF(EJ149="",  EK148/VLOOKUP(EM148,'MAXES+CHART'!$B$3:$N$11,EI148+1,FALSE),  OFFSET(EJ148,MATCH(MAX(EJ149:EJ153),EJ149:EJ153,0),1)/VLOOKUP(OFFSET(EJ148,MATCH(MAX(EJ149:EJ153),EJ149:EJ153,0),3),'MAXES+CHART'!$B$3:$N$11,OFFSET(EJ148,MATCH(MAX(EJ149:EJ153),EJ149:EJ153,0),-1)+1,FALSE)),1),"")</f>
        <v xml:space="preserve">e1RM: </v>
      </c>
      <c r="EQ152" s="57" t="str">
        <f t="shared" si="739"/>
        <v/>
      </c>
      <c r="ER152" s="57" t="str">
        <f t="shared" si="740"/>
        <v/>
      </c>
      <c r="ES152" s="57" t="str">
        <f t="shared" si="741"/>
        <v/>
      </c>
      <c r="ET152" s="57" t="str">
        <f t="shared" si="742"/>
        <v/>
      </c>
      <c r="EU152" s="57" t="str">
        <f t="shared" si="743"/>
        <v/>
      </c>
      <c r="EV152" s="57" t="str">
        <f t="shared" si="744"/>
        <v/>
      </c>
      <c r="EY152" s="39"/>
      <c r="EZ152" s="58" t="str">
        <f t="shared" si="904"/>
        <v>ACC</v>
      </c>
      <c r="FA152" s="91" t="str">
        <f t="shared" si="905"/>
        <v/>
      </c>
      <c r="FB152" s="85" t="str">
        <f t="shared" si="796"/>
        <v/>
      </c>
      <c r="FC152" s="76" t="str">
        <f t="shared" si="797"/>
        <v/>
      </c>
      <c r="FD152" s="77" t="str">
        <f t="shared" si="798"/>
        <v/>
      </c>
      <c r="FE152" s="76" t="str">
        <f>IFERROR(IF(EZ152="ACC"," ",IF('MAXES+CHART'!$D$16="lbs",MROUND(IF(EZ152="SQUAT",'MAXES+CHART'!$D$17*FD152, IF(EZ152="BENCH",'MAXES+CHART'!$D$18*FD152, IF(EZ152="DEADLIFT",'MAXES+CHART'!$D$19*FD152,))),5),MROUND(IF(EZ152="SQUAT",'MAXES+CHART'!$D$17*FD152, IF(EZ152="BENCH",'MAXES+CHART'!$D$18*FD152, IF(EZ152="DEADLIFT",'MAXES+CHART'!$D$19*FD152,))),2.5))),"")</f>
        <v xml:space="preserve"> </v>
      </c>
      <c r="FG152" s="124"/>
      <c r="FI152" s="119" t="str">
        <f ca="1">"e1RM: "&amp;IFERROR(MROUND(IF(FD149="",  FE148/VLOOKUP(FG148,'MAXES+CHART'!$B$3:$N$11,FC148+1,FALSE),  OFFSET(FD148,MATCH(MAX(FD149:FD153),FD149:FD153,0),1)/VLOOKUP(OFFSET(FD148,MATCH(MAX(FD149:FD153),FD149:FD153,0),3),'MAXES+CHART'!$B$3:$N$11,OFFSET(FD148,MATCH(MAX(FD149:FD153),FD149:FD153,0),-1)+1,FALSE)),1),"")</f>
        <v xml:space="preserve">e1RM: </v>
      </c>
      <c r="FK152" s="57" t="str">
        <f t="shared" si="745"/>
        <v/>
      </c>
      <c r="FL152" s="57" t="str">
        <f t="shared" si="746"/>
        <v/>
      </c>
      <c r="FM152" s="57" t="str">
        <f t="shared" si="747"/>
        <v/>
      </c>
      <c r="FN152" s="57" t="str">
        <f t="shared" si="748"/>
        <v/>
      </c>
      <c r="FO152" s="57" t="str">
        <f t="shared" si="749"/>
        <v/>
      </c>
      <c r="FP152" s="57" t="str">
        <f t="shared" si="750"/>
        <v/>
      </c>
      <c r="FQ152" s="39"/>
      <c r="FR152" s="58" t="str">
        <f t="shared" si="906"/>
        <v>ACC</v>
      </c>
      <c r="FS152" s="91" t="str">
        <f t="shared" si="907"/>
        <v/>
      </c>
      <c r="FT152" s="85" t="str">
        <f t="shared" si="473"/>
        <v/>
      </c>
      <c r="FU152" s="76" t="str">
        <f t="shared" si="474"/>
        <v/>
      </c>
      <c r="FV152" s="77" t="str">
        <f t="shared" si="475"/>
        <v/>
      </c>
      <c r="FW152" s="76" t="str">
        <f>IFERROR(IF(FR152="ACC"," ",IF('MAXES+CHART'!$D$16="lbs",MROUND(IF(FR152="SQUAT",'MAXES+CHART'!$D$17*FV152, IF(FR152="BENCH",'MAXES+CHART'!$D$18*FV152, IF(FR152="DEADLIFT",'MAXES+CHART'!$D$19*FV152,))),5),MROUND(IF(FR152="SQUAT",'MAXES+CHART'!$D$17*FV152, IF(FR152="BENCH",'MAXES+CHART'!$D$18*FV152, IF(FR152="DEADLIFT",'MAXES+CHART'!$D$19*FV152,))),2.5))),"")</f>
        <v xml:space="preserve"> </v>
      </c>
      <c r="FY152" s="95"/>
      <c r="GA152" s="119" t="str">
        <f ca="1">"e1RM: "&amp;IFERROR(MROUND(IF(FV149="",  FW148/VLOOKUP(FY148,'MAXES+CHART'!$B$3:$N$11,FU148+1,FALSE),  OFFSET(FV148,MATCH(MAX(FV149:FV153),FV149:FV153,0),1)/VLOOKUP(OFFSET(FV148,MATCH(MAX(FV149:FV153),FV149:FV153,0),3),'MAXES+CHART'!$B$3:$N$11,OFFSET(FV148,MATCH(MAX(FV149:FV153),FV149:FV153,0),-1)+1,FALSE)),1),"")</f>
        <v xml:space="preserve">e1RM: </v>
      </c>
      <c r="GC152" s="57" t="str">
        <f t="shared" si="751"/>
        <v/>
      </c>
      <c r="GD152" s="57" t="str">
        <f t="shared" si="752"/>
        <v/>
      </c>
      <c r="GE152" s="57" t="str">
        <f t="shared" si="753"/>
        <v/>
      </c>
      <c r="GF152" s="57" t="str">
        <f t="shared" si="754"/>
        <v/>
      </c>
      <c r="GG152" s="57" t="str">
        <f t="shared" si="755"/>
        <v/>
      </c>
      <c r="GH152" s="57" t="str">
        <f t="shared" si="756"/>
        <v/>
      </c>
      <c r="GJ152" s="39"/>
      <c r="GK152" s="58" t="str">
        <f t="shared" si="908"/>
        <v>ACC</v>
      </c>
      <c r="GL152" s="91" t="str">
        <f t="shared" si="909"/>
        <v/>
      </c>
      <c r="GM152" s="85" t="str">
        <f t="shared" si="478"/>
        <v/>
      </c>
      <c r="GN152" s="76" t="str">
        <f t="shared" si="479"/>
        <v/>
      </c>
      <c r="GO152" s="77" t="str">
        <f t="shared" si="480"/>
        <v/>
      </c>
      <c r="GP152" s="76" t="str">
        <f>IFERROR(IF(GK152="ACC"," ",IF('MAXES+CHART'!$D$16="lbs",MROUND(IF(GK152="SQUAT",'MAXES+CHART'!$D$17*GO152, IF(GK152="BENCH",'MAXES+CHART'!$D$18*GO152, IF(GK152="DEADLIFT",'MAXES+CHART'!$D$19*GO152,))),5),MROUND(IF(GK152="SQUAT",'MAXES+CHART'!$D$17*GO152, IF(GK152="BENCH",'MAXES+CHART'!$D$18*GO152, IF(GK152="DEADLIFT",'MAXES+CHART'!$D$19*GO152,))),2.5))),"")</f>
        <v xml:space="preserve"> </v>
      </c>
      <c r="GR152" s="95"/>
      <c r="GT152" s="119" t="str">
        <f ca="1">"e1RM: "&amp;IFERROR(MROUND(IF(GO149="",  GP148/VLOOKUP(GR148,'MAXES+CHART'!$B$3:$N$11,GN148+1,FALSE),  OFFSET(GO148,MATCH(MAX(GO149:GO153),GO149:GO153,0),1)/VLOOKUP(OFFSET(GO148,MATCH(MAX(GO149:GO153),GO149:GO153,0),3),'MAXES+CHART'!$B$3:$N$11,OFFSET(GO148,MATCH(MAX(GO149:GO153),GO149:GO153,0),-1)+1,FALSE)),1),"")</f>
        <v xml:space="preserve">e1RM: </v>
      </c>
      <c r="GV152" s="57" t="str">
        <f t="shared" si="757"/>
        <v/>
      </c>
      <c r="GW152" s="57" t="str">
        <f t="shared" si="758"/>
        <v/>
      </c>
      <c r="GX152" s="57" t="str">
        <f t="shared" si="759"/>
        <v/>
      </c>
      <c r="GY152" s="57" t="str">
        <f t="shared" si="760"/>
        <v/>
      </c>
      <c r="GZ152" s="57" t="str">
        <f t="shared" si="761"/>
        <v/>
      </c>
      <c r="HA152" s="57" t="str">
        <f t="shared" si="762"/>
        <v/>
      </c>
      <c r="HC152" s="39"/>
      <c r="HD152" s="58" t="str">
        <f t="shared" si="910"/>
        <v>ACC</v>
      </c>
      <c r="HE152" s="91" t="str">
        <f t="shared" si="911"/>
        <v/>
      </c>
      <c r="HF152" s="85" t="str">
        <f t="shared" si="483"/>
        <v/>
      </c>
      <c r="HG152" s="76" t="str">
        <f t="shared" si="484"/>
        <v/>
      </c>
      <c r="HH152" s="77" t="str">
        <f t="shared" si="485"/>
        <v/>
      </c>
      <c r="HI152" s="76" t="str">
        <f>IFERROR(IF(HD152="ACC"," ",IF('MAXES+CHART'!$D$16="lbs",MROUND(IF(HD152="SQUAT",'MAXES+CHART'!$D$17*HH152, IF(HD152="BENCH",'MAXES+CHART'!$D$18*HH152, IF(HD152="DEADLIFT",'MAXES+CHART'!$D$19*HH152,))),5),MROUND(IF(HD152="SQUAT",'MAXES+CHART'!$D$17*HH152, IF(HD152="BENCH",'MAXES+CHART'!$D$18*HH152, IF(HD152="DEADLIFT",'MAXES+CHART'!$D$19*HH152,))),2.5))),"")</f>
        <v xml:space="preserve"> </v>
      </c>
      <c r="HK152" s="95"/>
      <c r="HM152" s="119" t="str">
        <f ca="1">"e1RM: "&amp;IFERROR(MROUND(IF(HH149="",  HI148/VLOOKUP(HK148,'MAXES+CHART'!$B$3:$N$11,HG148+1,FALSE),  OFFSET(HH148,MATCH(MAX(HH149:HH153),HH149:HH153,0),1)/VLOOKUP(OFFSET(HH148,MATCH(MAX(HH149:HH153),HH149:HH153,0),3),'MAXES+CHART'!$B$3:$N$11,OFFSET(HH148,MATCH(MAX(HH149:HH153),HH149:HH153,0),-1)+1,FALSE)),1),"")</f>
        <v xml:space="preserve">e1RM: </v>
      </c>
      <c r="HO152" s="57" t="str">
        <f t="shared" si="763"/>
        <v/>
      </c>
      <c r="HP152" s="57" t="str">
        <f t="shared" si="764"/>
        <v/>
      </c>
      <c r="HQ152" s="57" t="str">
        <f t="shared" si="765"/>
        <v/>
      </c>
      <c r="HR152" s="57" t="str">
        <f t="shared" si="766"/>
        <v/>
      </c>
      <c r="HS152" s="57" t="str">
        <f t="shared" si="767"/>
        <v/>
      </c>
      <c r="HT152" s="57" t="str">
        <f t="shared" si="768"/>
        <v/>
      </c>
    </row>
    <row r="153" spans="3:228" hidden="1" outlineLevel="2">
      <c r="C153" s="39"/>
      <c r="D153" s="58" t="str">
        <f t="shared" si="912"/>
        <v>ACC</v>
      </c>
      <c r="E153" s="90">
        <f t="shared" si="913"/>
        <v>0</v>
      </c>
      <c r="F153" s="86"/>
      <c r="G153" s="78"/>
      <c r="H153" s="79"/>
      <c r="I153" s="78" t="str">
        <f>IF(D153="ACC"," ",IF('MAXES+CHART'!$D$16="lbs",MROUND(IF(D153="SQUAT",'MAXES+CHART'!$D$17*H153, IF(D153="BENCH",'MAXES+CHART'!$D$18*H153, IF(D153="DEADLIFT",'MAXES+CHART'!$D$19*H153,))),5),MROUND(IF(D153="SQUAT",'MAXES+CHART'!$D$17*H153, IF(D153="BENCH",'MAXES+CHART'!$D$18*H153, IF(D153="DEADLIFT",'MAXES+CHART'!$D$19*H153,))),2.5)))</f>
        <v xml:space="preserve"> </v>
      </c>
      <c r="K153" s="95"/>
      <c r="M153" s="121"/>
      <c r="O153" s="57" t="str">
        <f t="shared" si="703"/>
        <v/>
      </c>
      <c r="P153" s="57" t="str">
        <f t="shared" si="704"/>
        <v/>
      </c>
      <c r="Q153" s="57" t="str">
        <f t="shared" si="705"/>
        <v/>
      </c>
      <c r="R153" s="57" t="str">
        <f t="shared" si="706"/>
        <v/>
      </c>
      <c r="S153" s="57" t="str">
        <f t="shared" si="707"/>
        <v/>
      </c>
      <c r="T153" s="57" t="str">
        <f t="shared" si="708"/>
        <v/>
      </c>
      <c r="U153" s="39"/>
      <c r="V153" s="58" t="str">
        <f t="shared" si="890"/>
        <v>ACC</v>
      </c>
      <c r="W153" s="90" t="str">
        <f t="shared" si="891"/>
        <v/>
      </c>
      <c r="X153" s="86" t="str">
        <f t="shared" si="770"/>
        <v/>
      </c>
      <c r="Y153" s="78" t="str">
        <f t="shared" si="771"/>
        <v/>
      </c>
      <c r="Z153" s="79" t="str">
        <f t="shared" si="772"/>
        <v/>
      </c>
      <c r="AA153" s="78" t="str">
        <f>IFERROR(IF(V153="ACC"," ",IF('MAXES+CHART'!$D$16="lbs",MROUND(IF(V153="SQUAT",'MAXES+CHART'!$D$17*Z153, IF(V153="BENCH",'MAXES+CHART'!$D$18*Z153, IF(V153="DEADLIFT",'MAXES+CHART'!$D$19*Z153,))),5),MROUND(IF(V153="SQUAT",'MAXES+CHART'!$D$17*Z153, IF(V153="BENCH",'MAXES+CHART'!$D$18*Z153, IF(V153="DEADLIFT",'MAXES+CHART'!$D$19*Z153,))),2.5))),"")</f>
        <v xml:space="preserve"> </v>
      </c>
      <c r="AC153" s="95"/>
      <c r="AE153" s="121"/>
      <c r="AG153" s="57" t="str">
        <f t="shared" si="492"/>
        <v/>
      </c>
      <c r="AH153" s="57" t="str">
        <f t="shared" si="493"/>
        <v/>
      </c>
      <c r="AI153" s="57" t="str">
        <f t="shared" si="494"/>
        <v/>
      </c>
      <c r="AJ153" s="57" t="str">
        <f t="shared" si="495"/>
        <v/>
      </c>
      <c r="AK153" s="57" t="str">
        <f t="shared" si="496"/>
        <v/>
      </c>
      <c r="AL153" s="57" t="str">
        <f t="shared" si="497"/>
        <v/>
      </c>
      <c r="AN153" s="39"/>
      <c r="AO153" s="58" t="str">
        <f t="shared" si="892"/>
        <v>ACC</v>
      </c>
      <c r="AP153" s="90" t="str">
        <f t="shared" si="893"/>
        <v/>
      </c>
      <c r="AQ153" s="86" t="str">
        <f t="shared" si="775"/>
        <v/>
      </c>
      <c r="AR153" s="78" t="str">
        <f t="shared" si="776"/>
        <v/>
      </c>
      <c r="AS153" s="79" t="str">
        <f t="shared" si="777"/>
        <v/>
      </c>
      <c r="AT153" s="78" t="str">
        <f>IFERROR(IF(AO153="ACC"," ",IF('MAXES+CHART'!$D$16="lbs",MROUND(IF(AO153="SQUAT",'MAXES+CHART'!$D$17*AS153, IF(AO153="BENCH",'MAXES+CHART'!$D$18*AS153, IF(AO153="DEADLIFT",'MAXES+CHART'!$D$19*AS153,))),5),MROUND(IF(AO153="SQUAT",'MAXES+CHART'!$D$17*AS153, IF(AO153="BENCH",'MAXES+CHART'!$D$18*AS153, IF(AO153="DEADLIFT",'MAXES+CHART'!$D$19*AS153,))),2.5))),"")</f>
        <v xml:space="preserve"> </v>
      </c>
      <c r="AV153" s="95"/>
      <c r="AX153" s="121"/>
      <c r="AZ153" s="57" t="str">
        <f t="shared" si="709"/>
        <v/>
      </c>
      <c r="BA153" s="57" t="str">
        <f t="shared" si="710"/>
        <v/>
      </c>
      <c r="BB153" s="57" t="str">
        <f t="shared" si="711"/>
        <v/>
      </c>
      <c r="BC153" s="57" t="str">
        <f t="shared" si="712"/>
        <v/>
      </c>
      <c r="BD153" s="57" t="str">
        <f t="shared" si="713"/>
        <v/>
      </c>
      <c r="BE153" s="57" t="str">
        <f t="shared" si="714"/>
        <v/>
      </c>
      <c r="BG153" s="39"/>
      <c r="BH153" s="58" t="str">
        <f t="shared" si="894"/>
        <v>ACC</v>
      </c>
      <c r="BI153" s="90" t="str">
        <f t="shared" si="895"/>
        <v/>
      </c>
      <c r="BJ153" s="86" t="str">
        <f t="shared" si="780"/>
        <v/>
      </c>
      <c r="BK153" s="78" t="str">
        <f t="shared" si="781"/>
        <v/>
      </c>
      <c r="BL153" s="79" t="str">
        <f t="shared" si="782"/>
        <v/>
      </c>
      <c r="BM153" s="78" t="str">
        <f>IFERROR(IF(BH153="ACC"," ",IF('MAXES+CHART'!$D$16="lbs",MROUND(IF(BH153="SQUAT",'MAXES+CHART'!$D$17*BL153, IF(BH153="BENCH",'MAXES+CHART'!$D$18*BL153, IF(BH153="DEADLIFT",'MAXES+CHART'!$D$19*BL153,))),5),MROUND(IF(BH153="SQUAT",'MAXES+CHART'!$D$17*BL153, IF(BH153="BENCH",'MAXES+CHART'!$D$18*BL153, IF(BH153="DEADLIFT",'MAXES+CHART'!$D$19*BL153,))),2.5))),"")</f>
        <v xml:space="preserve"> </v>
      </c>
      <c r="BO153" s="95"/>
      <c r="BQ153" s="121"/>
      <c r="BS153" s="57" t="str">
        <f t="shared" si="715"/>
        <v/>
      </c>
      <c r="BT153" s="57" t="str">
        <f t="shared" si="716"/>
        <v/>
      </c>
      <c r="BU153" s="57" t="str">
        <f t="shared" si="717"/>
        <v/>
      </c>
      <c r="BV153" s="57" t="str">
        <f t="shared" si="718"/>
        <v/>
      </c>
      <c r="BW153" s="57" t="str">
        <f t="shared" si="719"/>
        <v/>
      </c>
      <c r="BX153" s="57" t="str">
        <f t="shared" si="720"/>
        <v/>
      </c>
      <c r="CA153" s="39"/>
      <c r="CB153" s="58" t="str">
        <f t="shared" si="896"/>
        <v>ACC</v>
      </c>
      <c r="CC153" s="90" t="str">
        <f t="shared" si="897"/>
        <v/>
      </c>
      <c r="CD153" s="86" t="str">
        <f t="shared" si="785"/>
        <v/>
      </c>
      <c r="CE153" s="78" t="str">
        <f t="shared" si="786"/>
        <v/>
      </c>
      <c r="CF153" s="79" t="str">
        <f t="shared" si="787"/>
        <v/>
      </c>
      <c r="CG153" s="78" t="str">
        <f>IFERROR(IF(CB153="ACC"," ",IF('MAXES+CHART'!$D$16="lbs",MROUND(IF(CB153="SQUAT",'MAXES+CHART'!$D$17*CF153, IF(CB153="BENCH",'MAXES+CHART'!$D$18*CF153, IF(CB153="DEADLIFT",'MAXES+CHART'!$D$19*CF153,))),5),MROUND(IF(CB153="SQUAT",'MAXES+CHART'!$D$17*CF153, IF(CB153="BENCH",'MAXES+CHART'!$D$18*CF153, IF(CB153="DEADLIFT",'MAXES+CHART'!$D$19*CF153,))),2.5))),"")</f>
        <v xml:space="preserve"> </v>
      </c>
      <c r="CI153" s="95"/>
      <c r="CK153" s="121"/>
      <c r="CM153" s="57" t="str">
        <f t="shared" si="721"/>
        <v/>
      </c>
      <c r="CN153" s="57" t="str">
        <f t="shared" si="722"/>
        <v/>
      </c>
      <c r="CO153" s="57" t="str">
        <f t="shared" si="723"/>
        <v/>
      </c>
      <c r="CP153" s="57" t="str">
        <f t="shared" si="724"/>
        <v/>
      </c>
      <c r="CQ153" s="57" t="str">
        <f t="shared" si="725"/>
        <v/>
      </c>
      <c r="CR153" s="57" t="str">
        <f t="shared" si="726"/>
        <v/>
      </c>
      <c r="CS153" s="39"/>
      <c r="CT153" s="58" t="str">
        <f t="shared" si="898"/>
        <v>ACC</v>
      </c>
      <c r="CU153" s="90" t="str">
        <f t="shared" si="899"/>
        <v/>
      </c>
      <c r="CV153" s="86" t="str">
        <f t="shared" si="458"/>
        <v/>
      </c>
      <c r="CW153" s="78" t="str">
        <f t="shared" si="459"/>
        <v/>
      </c>
      <c r="CX153" s="79" t="str">
        <f t="shared" si="460"/>
        <v/>
      </c>
      <c r="CY153" s="78" t="str">
        <f>IFERROR(IF(CT153="ACC"," ",IF('MAXES+CHART'!$D$16="lbs",MROUND(IF(CT153="SQUAT",'MAXES+CHART'!$D$17*CX153, IF(CT153="BENCH",'MAXES+CHART'!$D$18*CX153, IF(CT153="DEADLIFT",'MAXES+CHART'!$D$19*CX153,))),5),MROUND(IF(CT153="SQUAT",'MAXES+CHART'!$D$17*CX153, IF(CT153="BENCH",'MAXES+CHART'!$D$18*CX153, IF(CT153="DEADLIFT",'MAXES+CHART'!$D$19*CX153,))),2.5))),"")</f>
        <v xml:space="preserve"> </v>
      </c>
      <c r="DA153" s="95"/>
      <c r="DC153" s="121"/>
      <c r="DE153" s="57" t="str">
        <f t="shared" si="727"/>
        <v/>
      </c>
      <c r="DF153" s="57" t="str">
        <f t="shared" si="728"/>
        <v/>
      </c>
      <c r="DG153" s="57" t="str">
        <f t="shared" si="729"/>
        <v/>
      </c>
      <c r="DH153" s="57" t="str">
        <f t="shared" si="730"/>
        <v/>
      </c>
      <c r="DI153" s="57" t="str">
        <f t="shared" si="731"/>
        <v/>
      </c>
      <c r="DJ153" s="57" t="str">
        <f t="shared" si="732"/>
        <v/>
      </c>
      <c r="DL153" s="39"/>
      <c r="DM153" s="58" t="str">
        <f t="shared" si="900"/>
        <v>ACC</v>
      </c>
      <c r="DN153" s="90" t="str">
        <f t="shared" si="901"/>
        <v/>
      </c>
      <c r="DO153" s="86" t="str">
        <f t="shared" si="463"/>
        <v/>
      </c>
      <c r="DP153" s="78" t="str">
        <f t="shared" si="464"/>
        <v/>
      </c>
      <c r="DQ153" s="79" t="str">
        <f t="shared" si="465"/>
        <v/>
      </c>
      <c r="DR153" s="78" t="str">
        <f>IFERROR(IF(DM153="ACC"," ",IF('MAXES+CHART'!$D$16="lbs",MROUND(IF(DM153="SQUAT",'MAXES+CHART'!$D$17*DQ153, IF(DM153="BENCH",'MAXES+CHART'!$D$18*DQ153, IF(DM153="DEADLIFT",'MAXES+CHART'!$D$19*DQ153,))),5),MROUND(IF(DM153="SQUAT",'MAXES+CHART'!$D$17*DQ153, IF(DM153="BENCH",'MAXES+CHART'!$D$18*DQ153, IF(DM153="DEADLIFT",'MAXES+CHART'!$D$19*DQ153,))),2.5))),"")</f>
        <v xml:space="preserve"> </v>
      </c>
      <c r="DT153" s="95"/>
      <c r="DV153" s="121"/>
      <c r="DX153" s="57" t="str">
        <f t="shared" si="733"/>
        <v/>
      </c>
      <c r="DY153" s="57" t="str">
        <f t="shared" si="734"/>
        <v/>
      </c>
      <c r="DZ153" s="57" t="str">
        <f t="shared" si="735"/>
        <v/>
      </c>
      <c r="EA153" s="57" t="str">
        <f t="shared" si="736"/>
        <v/>
      </c>
      <c r="EB153" s="57" t="str">
        <f t="shared" si="737"/>
        <v/>
      </c>
      <c r="EC153" s="57" t="str">
        <f t="shared" si="738"/>
        <v/>
      </c>
      <c r="EE153" s="39"/>
      <c r="EF153" s="58" t="str">
        <f t="shared" si="902"/>
        <v>ACC</v>
      </c>
      <c r="EG153" s="90" t="str">
        <f t="shared" si="903"/>
        <v/>
      </c>
      <c r="EH153" s="86" t="str">
        <f t="shared" si="468"/>
        <v/>
      </c>
      <c r="EI153" s="78" t="str">
        <f t="shared" si="469"/>
        <v/>
      </c>
      <c r="EJ153" s="79" t="str">
        <f t="shared" si="470"/>
        <v/>
      </c>
      <c r="EK153" s="78" t="str">
        <f>IFERROR(IF(EF153="ACC"," ",IF('MAXES+CHART'!$D$16="lbs",MROUND(IF(EF153="SQUAT",'MAXES+CHART'!$D$17*EJ153, IF(EF153="BENCH",'MAXES+CHART'!$D$18*EJ153, IF(EF153="DEADLIFT",'MAXES+CHART'!$D$19*EJ153,))),5),MROUND(IF(EF153="SQUAT",'MAXES+CHART'!$D$17*EJ153, IF(EF153="BENCH",'MAXES+CHART'!$D$18*EJ153, IF(EF153="DEADLIFT",'MAXES+CHART'!$D$19*EJ153,))),2.5))),"")</f>
        <v xml:space="preserve"> </v>
      </c>
      <c r="EM153" s="95"/>
      <c r="EO153" s="121"/>
      <c r="EQ153" s="57" t="str">
        <f t="shared" si="739"/>
        <v/>
      </c>
      <c r="ER153" s="57" t="str">
        <f t="shared" si="740"/>
        <v/>
      </c>
      <c r="ES153" s="57" t="str">
        <f t="shared" si="741"/>
        <v/>
      </c>
      <c r="ET153" s="57" t="str">
        <f t="shared" si="742"/>
        <v/>
      </c>
      <c r="EU153" s="57" t="str">
        <f t="shared" si="743"/>
        <v/>
      </c>
      <c r="EV153" s="57" t="str">
        <f t="shared" si="744"/>
        <v/>
      </c>
      <c r="EY153" s="39"/>
      <c r="EZ153" s="58" t="str">
        <f t="shared" si="904"/>
        <v>ACC</v>
      </c>
      <c r="FA153" s="90" t="str">
        <f t="shared" si="905"/>
        <v/>
      </c>
      <c r="FB153" s="86" t="str">
        <f t="shared" si="796"/>
        <v/>
      </c>
      <c r="FC153" s="78" t="str">
        <f t="shared" si="797"/>
        <v/>
      </c>
      <c r="FD153" s="79" t="str">
        <f t="shared" si="798"/>
        <v/>
      </c>
      <c r="FE153" s="78" t="str">
        <f>IFERROR(IF(EZ153="ACC"," ",IF('MAXES+CHART'!$D$16="lbs",MROUND(IF(EZ153="SQUAT",'MAXES+CHART'!$D$17*FD153, IF(EZ153="BENCH",'MAXES+CHART'!$D$18*FD153, IF(EZ153="DEADLIFT",'MAXES+CHART'!$D$19*FD153,))),5),MROUND(IF(EZ153="SQUAT",'MAXES+CHART'!$D$17*FD153, IF(EZ153="BENCH",'MAXES+CHART'!$D$18*FD153, IF(EZ153="DEADLIFT",'MAXES+CHART'!$D$19*FD153,))),2.5))),"")</f>
        <v xml:space="preserve"> </v>
      </c>
      <c r="FG153" s="124"/>
      <c r="FI153" s="121"/>
      <c r="FK153" s="57" t="str">
        <f t="shared" si="745"/>
        <v/>
      </c>
      <c r="FL153" s="57" t="str">
        <f t="shared" si="746"/>
        <v/>
      </c>
      <c r="FM153" s="57" t="str">
        <f t="shared" si="747"/>
        <v/>
      </c>
      <c r="FN153" s="57" t="str">
        <f t="shared" si="748"/>
        <v/>
      </c>
      <c r="FO153" s="57" t="str">
        <f t="shared" si="749"/>
        <v/>
      </c>
      <c r="FP153" s="57" t="str">
        <f t="shared" si="750"/>
        <v/>
      </c>
      <c r="FQ153" s="39"/>
      <c r="FR153" s="58" t="str">
        <f t="shared" si="906"/>
        <v>ACC</v>
      </c>
      <c r="FS153" s="90" t="str">
        <f t="shared" si="907"/>
        <v/>
      </c>
      <c r="FT153" s="86" t="str">
        <f t="shared" si="473"/>
        <v/>
      </c>
      <c r="FU153" s="78" t="str">
        <f t="shared" si="474"/>
        <v/>
      </c>
      <c r="FV153" s="79" t="str">
        <f t="shared" si="475"/>
        <v/>
      </c>
      <c r="FW153" s="78" t="str">
        <f>IFERROR(IF(FR153="ACC"," ",IF('MAXES+CHART'!$D$16="lbs",MROUND(IF(FR153="SQUAT",'MAXES+CHART'!$D$17*FV153, IF(FR153="BENCH",'MAXES+CHART'!$D$18*FV153, IF(FR153="DEADLIFT",'MAXES+CHART'!$D$19*FV153,))),5),MROUND(IF(FR153="SQUAT",'MAXES+CHART'!$D$17*FV153, IF(FR153="BENCH",'MAXES+CHART'!$D$18*FV153, IF(FR153="DEADLIFT",'MAXES+CHART'!$D$19*FV153,))),2.5))),"")</f>
        <v xml:space="preserve"> </v>
      </c>
      <c r="FY153" s="95"/>
      <c r="GA153" s="121"/>
      <c r="GC153" s="57" t="str">
        <f t="shared" si="751"/>
        <v/>
      </c>
      <c r="GD153" s="57" t="str">
        <f t="shared" si="752"/>
        <v/>
      </c>
      <c r="GE153" s="57" t="str">
        <f t="shared" si="753"/>
        <v/>
      </c>
      <c r="GF153" s="57" t="str">
        <f t="shared" si="754"/>
        <v/>
      </c>
      <c r="GG153" s="57" t="str">
        <f t="shared" si="755"/>
        <v/>
      </c>
      <c r="GH153" s="57" t="str">
        <f t="shared" si="756"/>
        <v/>
      </c>
      <c r="GJ153" s="39"/>
      <c r="GK153" s="58" t="str">
        <f t="shared" si="908"/>
        <v>ACC</v>
      </c>
      <c r="GL153" s="90" t="str">
        <f t="shared" si="909"/>
        <v/>
      </c>
      <c r="GM153" s="86" t="str">
        <f t="shared" si="478"/>
        <v/>
      </c>
      <c r="GN153" s="78" t="str">
        <f t="shared" si="479"/>
        <v/>
      </c>
      <c r="GO153" s="79" t="str">
        <f t="shared" si="480"/>
        <v/>
      </c>
      <c r="GP153" s="78" t="str">
        <f>IFERROR(IF(GK153="ACC"," ",IF('MAXES+CHART'!$D$16="lbs",MROUND(IF(GK153="SQUAT",'MAXES+CHART'!$D$17*GO153, IF(GK153="BENCH",'MAXES+CHART'!$D$18*GO153, IF(GK153="DEADLIFT",'MAXES+CHART'!$D$19*GO153,))),5),MROUND(IF(GK153="SQUAT",'MAXES+CHART'!$D$17*GO153, IF(GK153="BENCH",'MAXES+CHART'!$D$18*GO153, IF(GK153="DEADLIFT",'MAXES+CHART'!$D$19*GO153,))),2.5))),"")</f>
        <v xml:space="preserve"> </v>
      </c>
      <c r="GR153" s="95"/>
      <c r="GT153" s="121"/>
      <c r="GV153" s="57" t="str">
        <f t="shared" si="757"/>
        <v/>
      </c>
      <c r="GW153" s="57" t="str">
        <f t="shared" si="758"/>
        <v/>
      </c>
      <c r="GX153" s="57" t="str">
        <f t="shared" si="759"/>
        <v/>
      </c>
      <c r="GY153" s="57" t="str">
        <f t="shared" si="760"/>
        <v/>
      </c>
      <c r="GZ153" s="57" t="str">
        <f t="shared" si="761"/>
        <v/>
      </c>
      <c r="HA153" s="57" t="str">
        <f t="shared" si="762"/>
        <v/>
      </c>
      <c r="HC153" s="39"/>
      <c r="HD153" s="58" t="str">
        <f t="shared" si="910"/>
        <v>ACC</v>
      </c>
      <c r="HE153" s="90" t="str">
        <f t="shared" si="911"/>
        <v/>
      </c>
      <c r="HF153" s="86" t="str">
        <f t="shared" si="483"/>
        <v/>
      </c>
      <c r="HG153" s="78" t="str">
        <f t="shared" si="484"/>
        <v/>
      </c>
      <c r="HH153" s="79" t="str">
        <f t="shared" si="485"/>
        <v/>
      </c>
      <c r="HI153" s="78" t="str">
        <f>IFERROR(IF(HD153="ACC"," ",IF('MAXES+CHART'!$D$16="lbs",MROUND(IF(HD153="SQUAT",'MAXES+CHART'!$D$17*HH153, IF(HD153="BENCH",'MAXES+CHART'!$D$18*HH153, IF(HD153="DEADLIFT",'MAXES+CHART'!$D$19*HH153,))),5),MROUND(IF(HD153="SQUAT",'MAXES+CHART'!$D$17*HH153, IF(HD153="BENCH",'MAXES+CHART'!$D$18*HH153, IF(HD153="DEADLIFT",'MAXES+CHART'!$D$19*HH153,))),2.5))),"")</f>
        <v xml:space="preserve"> </v>
      </c>
      <c r="HK153" s="95"/>
      <c r="HM153" s="121"/>
      <c r="HO153" s="57" t="str">
        <f t="shared" si="763"/>
        <v/>
      </c>
      <c r="HP153" s="57" t="str">
        <f t="shared" si="764"/>
        <v/>
      </c>
      <c r="HQ153" s="57" t="str">
        <f t="shared" si="765"/>
        <v/>
      </c>
      <c r="HR153" s="57" t="str">
        <f t="shared" si="766"/>
        <v/>
      </c>
      <c r="HS153" s="57" t="str">
        <f t="shared" si="767"/>
        <v/>
      </c>
      <c r="HT153" s="57" t="str">
        <f t="shared" si="768"/>
        <v/>
      </c>
    </row>
    <row r="154" spans="3:228" outlineLevel="1" collapsed="1">
      <c r="C154" s="39"/>
      <c r="D154" s="54"/>
      <c r="E154" s="60"/>
      <c r="F154" s="61"/>
      <c r="G154" s="61"/>
      <c r="H154" s="62"/>
      <c r="I154" s="61"/>
      <c r="K154" s="63"/>
      <c r="M154" s="63"/>
      <c r="O154" s="63"/>
      <c r="P154" s="63"/>
      <c r="Q154" s="63"/>
      <c r="R154" s="63"/>
      <c r="S154" s="63"/>
      <c r="T154" s="63"/>
      <c r="U154" s="39"/>
      <c r="V154" s="54"/>
      <c r="W154" s="60"/>
      <c r="X154" s="61"/>
      <c r="Y154" s="61"/>
      <c r="Z154" s="62"/>
      <c r="AA154" s="61"/>
      <c r="AC154" s="63"/>
      <c r="AE154" s="63"/>
      <c r="AG154" s="63"/>
      <c r="AH154" s="63"/>
      <c r="AI154" s="63"/>
      <c r="AJ154" s="63"/>
      <c r="AK154" s="63"/>
      <c r="AL154" s="63"/>
      <c r="AN154" s="39"/>
      <c r="AO154" s="54"/>
      <c r="AP154" s="60"/>
      <c r="AQ154" s="61"/>
      <c r="AR154" s="61"/>
      <c r="AS154" s="62"/>
      <c r="AT154" s="61"/>
      <c r="AV154" s="63"/>
      <c r="AX154" s="63"/>
      <c r="AZ154" s="63"/>
      <c r="BA154" s="63"/>
      <c r="BB154" s="63"/>
      <c r="BC154" s="63"/>
      <c r="BD154" s="63"/>
      <c r="BE154" s="63"/>
      <c r="BG154" s="39"/>
      <c r="BH154" s="54"/>
      <c r="BI154" s="60"/>
      <c r="BJ154" s="61"/>
      <c r="BK154" s="61"/>
      <c r="BL154" s="62"/>
      <c r="BM154" s="61"/>
      <c r="BO154" s="63"/>
      <c r="BQ154" s="63"/>
      <c r="BS154" s="63"/>
      <c r="BT154" s="63"/>
      <c r="BU154" s="63"/>
      <c r="BV154" s="63"/>
      <c r="BW154" s="63"/>
      <c r="BX154" s="63"/>
      <c r="CA154" s="39"/>
      <c r="CB154" s="54"/>
      <c r="CC154" s="60"/>
      <c r="CD154" s="61"/>
      <c r="CE154" s="61"/>
      <c r="CF154" s="62"/>
      <c r="CG154" s="61"/>
      <c r="CI154" s="63"/>
      <c r="CK154" s="63"/>
      <c r="CM154" s="63"/>
      <c r="CN154" s="63"/>
      <c r="CO154" s="63"/>
      <c r="CP154" s="63"/>
      <c r="CQ154" s="63"/>
      <c r="CR154" s="63"/>
      <c r="CS154" s="39"/>
      <c r="CT154" s="54" t="str">
        <f t="shared" ref="CT154:CT214" si="914">IF(ISBLANK($CB154),"",$CB154)</f>
        <v/>
      </c>
      <c r="CU154" s="60" t="str">
        <f t="shared" ref="CU154:CU214" si="915">IF(ISBLANK($CC154),"",$CC154)</f>
        <v/>
      </c>
      <c r="CV154" s="61" t="str">
        <f t="shared" ref="CV154:CV217" si="916">IF(ISBLANK($CD154),"",$CD154)</f>
        <v/>
      </c>
      <c r="CW154" s="61" t="str">
        <f t="shared" ref="CW154:CW217" si="917">IF(ISBLANK($CE154),"",$CE154)</f>
        <v/>
      </c>
      <c r="CX154" s="62" t="str">
        <f t="shared" ref="CX154:CX217" si="918">IF(ISBLANK($CF154),"",$CF154)</f>
        <v/>
      </c>
      <c r="CY154" s="61" t="str">
        <f>IFERROR(IF(CT154="ACC"," ",IF('MAXES+CHART'!$D$16="lbs",MROUND(IF(CT154="SQUAT",'MAXES+CHART'!$D$17*CX154, IF(CT154="BENCH",'MAXES+CHART'!$D$18*CX154, IF(CT154="DEADLIFT",'MAXES+CHART'!$D$19*CX154,))),5),MROUND(IF(CT154="SQUAT",'MAXES+CHART'!$D$17*CX154, IF(CT154="BENCH",'MAXES+CHART'!$D$18*CX154, IF(CT154="DEADLIFT",'MAXES+CHART'!$D$19*CX154,))),2.5))),"")</f>
        <v/>
      </c>
      <c r="DA154" s="63"/>
      <c r="DC154" s="63"/>
      <c r="DE154" s="63"/>
      <c r="DF154" s="63"/>
      <c r="DG154" s="63"/>
      <c r="DH154" s="63"/>
      <c r="DI154" s="63"/>
      <c r="DJ154" s="63"/>
      <c r="DL154" s="39"/>
      <c r="DM154" s="54" t="str">
        <f t="shared" ref="DM154:DM214" si="919">IF(ISBLANK($CB154),"",$CB154)</f>
        <v/>
      </c>
      <c r="DN154" s="60" t="str">
        <f t="shared" ref="DN154:DN214" si="920">IF(ISBLANK($CC154),"",$CC154)</f>
        <v/>
      </c>
      <c r="DO154" s="61" t="str">
        <f t="shared" ref="DO154:DO217" si="921">IF(ISBLANK($CD154),"",$CD154)</f>
        <v/>
      </c>
      <c r="DP154" s="61" t="str">
        <f t="shared" ref="DP154:DP217" si="922">IF(ISBLANK($CE154),"",$CE154)</f>
        <v/>
      </c>
      <c r="DQ154" s="62" t="str">
        <f t="shared" ref="DQ154:DQ217" si="923">IF(ISBLANK($CF154),"",$CF154)</f>
        <v/>
      </c>
      <c r="DR154" s="61" t="str">
        <f>IFERROR(IF(DM154="ACC"," ",IF('MAXES+CHART'!$D$16="lbs",MROUND(IF(DM154="SQUAT",'MAXES+CHART'!$D$17*DQ154, IF(DM154="BENCH",'MAXES+CHART'!$D$18*DQ154, IF(DM154="DEADLIFT",'MAXES+CHART'!$D$19*DQ154,))),5),MROUND(IF(DM154="SQUAT",'MAXES+CHART'!$D$17*DQ154, IF(DM154="BENCH",'MAXES+CHART'!$D$18*DQ154, IF(DM154="DEADLIFT",'MAXES+CHART'!$D$19*DQ154,))),2.5))),"")</f>
        <v/>
      </c>
      <c r="DT154" s="63"/>
      <c r="DV154" s="63"/>
      <c r="DX154" s="63"/>
      <c r="DY154" s="63"/>
      <c r="DZ154" s="63"/>
      <c r="EA154" s="63"/>
      <c r="EB154" s="63"/>
      <c r="EC154" s="63"/>
      <c r="EE154" s="39"/>
      <c r="EF154" s="54" t="str">
        <f t="shared" ref="EF154:EF214" si="924">IF(ISBLANK($CB154),"",$CB154)</f>
        <v/>
      </c>
      <c r="EG154" s="60" t="str">
        <f t="shared" ref="EG154:EG214" si="925">IF(ISBLANK($CC154),"",$CC154)</f>
        <v/>
      </c>
      <c r="EH154" s="61" t="str">
        <f t="shared" ref="EH154:EH217" si="926">IF(ISBLANK($CD154),"",$CD154)</f>
        <v/>
      </c>
      <c r="EI154" s="61" t="str">
        <f t="shared" ref="EI154:EI217" si="927">IF(ISBLANK($CE154),"",$CE154)</f>
        <v/>
      </c>
      <c r="EJ154" s="62" t="str">
        <f t="shared" ref="EJ154:EJ217" si="928">IF(ISBLANK($CF154),"",$CF154)</f>
        <v/>
      </c>
      <c r="EK154" s="61" t="str">
        <f>IFERROR(IF(EF154="ACC"," ",IF('MAXES+CHART'!$D$16="lbs",MROUND(IF(EF154="SQUAT",'MAXES+CHART'!$D$17*EJ154, IF(EF154="BENCH",'MAXES+CHART'!$D$18*EJ154, IF(EF154="DEADLIFT",'MAXES+CHART'!$D$19*EJ154,))),5),MROUND(IF(EF154="SQUAT",'MAXES+CHART'!$D$17*EJ154, IF(EF154="BENCH",'MAXES+CHART'!$D$18*EJ154, IF(EF154="DEADLIFT",'MAXES+CHART'!$D$19*EJ154,))),2.5))),"")</f>
        <v/>
      </c>
      <c r="EM154" s="63"/>
      <c r="EO154" s="63"/>
      <c r="EQ154" s="63"/>
      <c r="ER154" s="63"/>
      <c r="ES154" s="63"/>
      <c r="ET154" s="63"/>
      <c r="EU154" s="63"/>
      <c r="EV154" s="63"/>
      <c r="EY154" s="39"/>
      <c r="EZ154" s="54"/>
      <c r="FA154" s="60"/>
      <c r="FB154" s="61"/>
      <c r="FC154" s="61"/>
      <c r="FD154" s="62"/>
      <c r="FE154" s="61"/>
      <c r="FG154" s="127"/>
      <c r="FI154" s="63"/>
      <c r="FK154" s="63"/>
      <c r="FL154" s="63"/>
      <c r="FM154" s="63"/>
      <c r="FN154" s="63"/>
      <c r="FO154" s="63"/>
      <c r="FP154" s="63"/>
      <c r="FQ154" s="39"/>
      <c r="FR154" s="54" t="str">
        <f t="shared" ref="FR154:FR214" si="929">IF(ISBLANK($EZ154),"",$EZ154)</f>
        <v/>
      </c>
      <c r="FS154" s="60" t="str">
        <f t="shared" ref="FS154:FS214" si="930">IF(ISBLANK($FA154),"",$FA154)</f>
        <v/>
      </c>
      <c r="FT154" s="61" t="str">
        <f t="shared" ref="FT154:FT217" si="931">IF(ISBLANK($FB154),"",$FB154)</f>
        <v/>
      </c>
      <c r="FU154" s="61" t="str">
        <f t="shared" ref="FU154:FU217" si="932">IF(ISBLANK($FC154),"",$FC154)</f>
        <v/>
      </c>
      <c r="FV154" s="62" t="str">
        <f t="shared" ref="FV154:FV217" si="933">IF(ISBLANK($FD154),"",$FD154)</f>
        <v/>
      </c>
      <c r="FW154" s="61" t="str">
        <f>IFERROR(IF(FR154="ACC"," ",IF('MAXES+CHART'!$D$16="lbs",MROUND(IF(FR154="SQUAT",'MAXES+CHART'!$D$17*FV154, IF(FR154="BENCH",'MAXES+CHART'!$D$18*FV154, IF(FR154="DEADLIFT",'MAXES+CHART'!$D$19*FV154,))),5),MROUND(IF(FR154="SQUAT",'MAXES+CHART'!$D$17*FV154, IF(FR154="BENCH",'MAXES+CHART'!$D$18*FV154, IF(FR154="DEADLIFT",'MAXES+CHART'!$D$19*FV154,))),2.5))),"")</f>
        <v/>
      </c>
      <c r="FY154" s="63"/>
      <c r="GA154" s="63"/>
      <c r="GC154" s="63"/>
      <c r="GD154" s="63"/>
      <c r="GE154" s="63"/>
      <c r="GF154" s="63"/>
      <c r="GG154" s="63"/>
      <c r="GH154" s="63"/>
      <c r="GJ154" s="39"/>
      <c r="GK154" s="54" t="str">
        <f t="shared" ref="GK154:GK214" si="934">IF(ISBLANK($EZ154),"",$EZ154)</f>
        <v/>
      </c>
      <c r="GL154" s="60" t="str">
        <f t="shared" ref="GL154:GL214" si="935">IF(ISBLANK($FA154),"",$FA154)</f>
        <v/>
      </c>
      <c r="GM154" s="61" t="str">
        <f t="shared" ref="GM154:GM217" si="936">IF(ISBLANK($FB154),"",$FB154)</f>
        <v/>
      </c>
      <c r="GN154" s="61" t="str">
        <f t="shared" ref="GN154:GN217" si="937">IF(ISBLANK($FC154),"",$FC154)</f>
        <v/>
      </c>
      <c r="GO154" s="62" t="str">
        <f t="shared" ref="GO154:GO217" si="938">IF(ISBLANK($FD154),"",$FD154)</f>
        <v/>
      </c>
      <c r="GP154" s="61" t="str">
        <f>IFERROR(IF(GK154="ACC"," ",IF('MAXES+CHART'!$D$16="lbs",MROUND(IF(GK154="SQUAT",'MAXES+CHART'!$D$17*GO154, IF(GK154="BENCH",'MAXES+CHART'!$D$18*GO154, IF(GK154="DEADLIFT",'MAXES+CHART'!$D$19*GO154,))),5),MROUND(IF(GK154="SQUAT",'MAXES+CHART'!$D$17*GO154, IF(GK154="BENCH",'MAXES+CHART'!$D$18*GO154, IF(GK154="DEADLIFT",'MAXES+CHART'!$D$19*GO154,))),2.5))),"")</f>
        <v/>
      </c>
      <c r="GR154" s="63"/>
      <c r="GT154" s="63"/>
      <c r="GV154" s="63"/>
      <c r="GW154" s="63"/>
      <c r="GX154" s="63"/>
      <c r="GY154" s="63"/>
      <c r="GZ154" s="63"/>
      <c r="HA154" s="63"/>
      <c r="HC154" s="39"/>
      <c r="HD154" s="54" t="str">
        <f t="shared" ref="HD154:HD214" si="939">IF(ISBLANK($EZ154),"",$EZ154)</f>
        <v/>
      </c>
      <c r="HE154" s="60" t="str">
        <f t="shared" ref="HE154:HE214" si="940">IF(ISBLANK($FA154),"",$FA154)</f>
        <v/>
      </c>
      <c r="HF154" s="61" t="str">
        <f t="shared" ref="HF154:HF217" si="941">IF(ISBLANK($FB154),"",$FB154)</f>
        <v/>
      </c>
      <c r="HG154" s="61" t="str">
        <f t="shared" ref="HG154:HG217" si="942">IF(ISBLANK($FC154),"",$FC154)</f>
        <v/>
      </c>
      <c r="HH154" s="62" t="str">
        <f t="shared" ref="HH154:HH217" si="943">IF(ISBLANK($FD154),"",$FD154)</f>
        <v/>
      </c>
      <c r="HI154" s="61" t="str">
        <f>IFERROR(IF(HD154="ACC"," ",IF('MAXES+CHART'!$D$16="lbs",MROUND(IF(HD154="SQUAT",'MAXES+CHART'!$D$17*HH154, IF(HD154="BENCH",'MAXES+CHART'!$D$18*HH154, IF(HD154="DEADLIFT",'MAXES+CHART'!$D$19*HH154,))),5),MROUND(IF(HD154="SQUAT",'MAXES+CHART'!$D$17*HH154, IF(HD154="BENCH",'MAXES+CHART'!$D$18*HH154, IF(HD154="DEADLIFT",'MAXES+CHART'!$D$19*HH154,))),2.5))),"")</f>
        <v/>
      </c>
      <c r="HK154" s="63"/>
      <c r="HM154" s="63"/>
      <c r="HO154" s="63"/>
      <c r="HP154" s="63"/>
      <c r="HQ154" s="63"/>
      <c r="HR154" s="63"/>
      <c r="HS154" s="63"/>
      <c r="HT154" s="63"/>
    </row>
    <row r="155" spans="3:228">
      <c r="C155" s="39"/>
      <c r="D155" s="54"/>
      <c r="E155" s="60"/>
      <c r="F155" s="61"/>
      <c r="G155" s="61"/>
      <c r="H155" s="62"/>
      <c r="I155" s="61"/>
      <c r="K155" s="63"/>
      <c r="M155" s="63"/>
      <c r="O155" s="63"/>
      <c r="P155" s="63"/>
      <c r="Q155" s="63"/>
      <c r="R155" s="63"/>
      <c r="S155" s="63"/>
      <c r="T155" s="63"/>
      <c r="U155" s="39"/>
      <c r="V155" s="54"/>
      <c r="W155" s="60"/>
      <c r="X155" s="61"/>
      <c r="Y155" s="61"/>
      <c r="Z155" s="62"/>
      <c r="AA155" s="61"/>
      <c r="AC155" s="63"/>
      <c r="AE155" s="63"/>
      <c r="AG155" s="63"/>
      <c r="AH155" s="63"/>
      <c r="AI155" s="63"/>
      <c r="AJ155" s="63"/>
      <c r="AK155" s="63"/>
      <c r="AL155" s="63"/>
      <c r="AN155" s="39"/>
      <c r="AO155" s="54"/>
      <c r="AP155" s="60"/>
      <c r="AQ155" s="61"/>
      <c r="AR155" s="61"/>
      <c r="AS155" s="62"/>
      <c r="AT155" s="61"/>
      <c r="AV155" s="63"/>
      <c r="AX155" s="63"/>
      <c r="AZ155" s="63"/>
      <c r="BA155" s="63"/>
      <c r="BB155" s="63"/>
      <c r="BC155" s="63"/>
      <c r="BD155" s="63"/>
      <c r="BE155" s="63"/>
      <c r="BG155" s="39"/>
      <c r="BH155" s="54"/>
      <c r="BI155" s="60"/>
      <c r="BJ155" s="61"/>
      <c r="BK155" s="61"/>
      <c r="BL155" s="62"/>
      <c r="BM155" s="61"/>
      <c r="BO155" s="63"/>
      <c r="BQ155" s="63"/>
      <c r="BS155" s="63"/>
      <c r="BT155" s="63"/>
      <c r="BU155" s="63"/>
      <c r="BV155" s="63"/>
      <c r="BW155" s="63"/>
      <c r="BX155" s="63"/>
      <c r="CA155" s="39"/>
      <c r="CB155" s="54"/>
      <c r="CC155" s="60"/>
      <c r="CD155" s="61"/>
      <c r="CE155" s="61"/>
      <c r="CF155" s="62"/>
      <c r="CG155" s="61"/>
      <c r="CI155" s="63"/>
      <c r="CK155" s="63"/>
      <c r="CM155" s="63"/>
      <c r="CN155" s="63"/>
      <c r="CO155" s="63"/>
      <c r="CP155" s="63"/>
      <c r="CQ155" s="63"/>
      <c r="CR155" s="63"/>
      <c r="CS155" s="39"/>
      <c r="CT155" s="54" t="str">
        <f t="shared" si="914"/>
        <v/>
      </c>
      <c r="CU155" s="60" t="str">
        <f t="shared" si="915"/>
        <v/>
      </c>
      <c r="CV155" s="61" t="str">
        <f t="shared" si="916"/>
        <v/>
      </c>
      <c r="CW155" s="61" t="str">
        <f t="shared" si="917"/>
        <v/>
      </c>
      <c r="CX155" s="62" t="str">
        <f t="shared" si="918"/>
        <v/>
      </c>
      <c r="CY155" s="61" t="str">
        <f>IFERROR(IF(CT155="ACC"," ",IF('MAXES+CHART'!$D$16="lbs",MROUND(IF(CT155="SQUAT",'MAXES+CHART'!$D$17*CX155, IF(CT155="BENCH",'MAXES+CHART'!$D$18*CX155, IF(CT155="DEADLIFT",'MAXES+CHART'!$D$19*CX155,))),5),MROUND(IF(CT155="SQUAT",'MAXES+CHART'!$D$17*CX155, IF(CT155="BENCH",'MAXES+CHART'!$D$18*CX155, IF(CT155="DEADLIFT",'MAXES+CHART'!$D$19*CX155,))),2.5))),"")</f>
        <v/>
      </c>
      <c r="DA155" s="63"/>
      <c r="DC155" s="63"/>
      <c r="DE155" s="63"/>
      <c r="DF155" s="63"/>
      <c r="DG155" s="63"/>
      <c r="DH155" s="63"/>
      <c r="DI155" s="63"/>
      <c r="DJ155" s="63"/>
      <c r="DL155" s="39"/>
      <c r="DM155" s="54" t="str">
        <f t="shared" si="919"/>
        <v/>
      </c>
      <c r="DN155" s="60" t="str">
        <f t="shared" si="920"/>
        <v/>
      </c>
      <c r="DO155" s="61" t="str">
        <f t="shared" si="921"/>
        <v/>
      </c>
      <c r="DP155" s="61" t="str">
        <f t="shared" si="922"/>
        <v/>
      </c>
      <c r="DQ155" s="62" t="str">
        <f t="shared" si="923"/>
        <v/>
      </c>
      <c r="DR155" s="61" t="str">
        <f>IFERROR(IF(DM155="ACC"," ",IF('MAXES+CHART'!$D$16="lbs",MROUND(IF(DM155="SQUAT",'MAXES+CHART'!$D$17*DQ155, IF(DM155="BENCH",'MAXES+CHART'!$D$18*DQ155, IF(DM155="DEADLIFT",'MAXES+CHART'!$D$19*DQ155,))),5),MROUND(IF(DM155="SQUAT",'MAXES+CHART'!$D$17*DQ155, IF(DM155="BENCH",'MAXES+CHART'!$D$18*DQ155, IF(DM155="DEADLIFT",'MAXES+CHART'!$D$19*DQ155,))),2.5))),"")</f>
        <v/>
      </c>
      <c r="DT155" s="63"/>
      <c r="DV155" s="63"/>
      <c r="DX155" s="63"/>
      <c r="DY155" s="63"/>
      <c r="DZ155" s="63"/>
      <c r="EA155" s="63"/>
      <c r="EB155" s="63"/>
      <c r="EC155" s="63"/>
      <c r="EE155" s="39"/>
      <c r="EF155" s="54" t="str">
        <f t="shared" si="924"/>
        <v/>
      </c>
      <c r="EG155" s="60" t="str">
        <f t="shared" si="925"/>
        <v/>
      </c>
      <c r="EH155" s="61" t="str">
        <f t="shared" si="926"/>
        <v/>
      </c>
      <c r="EI155" s="61" t="str">
        <f t="shared" si="927"/>
        <v/>
      </c>
      <c r="EJ155" s="62" t="str">
        <f t="shared" si="928"/>
        <v/>
      </c>
      <c r="EK155" s="61" t="str">
        <f>IFERROR(IF(EF155="ACC"," ",IF('MAXES+CHART'!$D$16="lbs",MROUND(IF(EF155="SQUAT",'MAXES+CHART'!$D$17*EJ155, IF(EF155="BENCH",'MAXES+CHART'!$D$18*EJ155, IF(EF155="DEADLIFT",'MAXES+CHART'!$D$19*EJ155,))),5),MROUND(IF(EF155="SQUAT",'MAXES+CHART'!$D$17*EJ155, IF(EF155="BENCH",'MAXES+CHART'!$D$18*EJ155, IF(EF155="DEADLIFT",'MAXES+CHART'!$D$19*EJ155,))),2.5))),"")</f>
        <v/>
      </c>
      <c r="EM155" s="63"/>
      <c r="EO155" s="63"/>
      <c r="EQ155" s="63"/>
      <c r="ER155" s="63"/>
      <c r="ES155" s="63"/>
      <c r="ET155" s="63"/>
      <c r="EU155" s="63"/>
      <c r="EV155" s="63"/>
      <c r="EY155" s="39"/>
      <c r="EZ155" s="54"/>
      <c r="FA155" s="60"/>
      <c r="FB155" s="61"/>
      <c r="FC155" s="61"/>
      <c r="FD155" s="62"/>
      <c r="FE155" s="61"/>
      <c r="FG155" s="127"/>
      <c r="FI155" s="63"/>
      <c r="FK155" s="63"/>
      <c r="FL155" s="63"/>
      <c r="FM155" s="63"/>
      <c r="FN155" s="63"/>
      <c r="FO155" s="63"/>
      <c r="FP155" s="63"/>
      <c r="FQ155" s="39"/>
      <c r="FR155" s="54" t="str">
        <f t="shared" si="929"/>
        <v/>
      </c>
      <c r="FS155" s="60" t="str">
        <f t="shared" si="930"/>
        <v/>
      </c>
      <c r="FT155" s="61" t="str">
        <f t="shared" si="931"/>
        <v/>
      </c>
      <c r="FU155" s="61" t="str">
        <f t="shared" si="932"/>
        <v/>
      </c>
      <c r="FV155" s="62" t="str">
        <f t="shared" si="933"/>
        <v/>
      </c>
      <c r="FW155" s="61" t="str">
        <f>IFERROR(IF(FR155="ACC"," ",IF('MAXES+CHART'!$D$16="lbs",MROUND(IF(FR155="SQUAT",'MAXES+CHART'!$D$17*FV155, IF(FR155="BENCH",'MAXES+CHART'!$D$18*FV155, IF(FR155="DEADLIFT",'MAXES+CHART'!$D$19*FV155,))),5),MROUND(IF(FR155="SQUAT",'MAXES+CHART'!$D$17*FV155, IF(FR155="BENCH",'MAXES+CHART'!$D$18*FV155, IF(FR155="DEADLIFT",'MAXES+CHART'!$D$19*FV155,))),2.5))),"")</f>
        <v/>
      </c>
      <c r="FY155" s="63"/>
      <c r="GA155" s="63"/>
      <c r="GC155" s="63"/>
      <c r="GD155" s="63"/>
      <c r="GE155" s="63"/>
      <c r="GF155" s="63"/>
      <c r="GG155" s="63"/>
      <c r="GH155" s="63"/>
      <c r="GJ155" s="39"/>
      <c r="GK155" s="54" t="str">
        <f t="shared" si="934"/>
        <v/>
      </c>
      <c r="GL155" s="60" t="str">
        <f t="shared" si="935"/>
        <v/>
      </c>
      <c r="GM155" s="61" t="str">
        <f t="shared" si="936"/>
        <v/>
      </c>
      <c r="GN155" s="61" t="str">
        <f t="shared" si="937"/>
        <v/>
      </c>
      <c r="GO155" s="62" t="str">
        <f t="shared" si="938"/>
        <v/>
      </c>
      <c r="GP155" s="61" t="str">
        <f>IFERROR(IF(GK155="ACC"," ",IF('MAXES+CHART'!$D$16="lbs",MROUND(IF(GK155="SQUAT",'MAXES+CHART'!$D$17*GO155, IF(GK155="BENCH",'MAXES+CHART'!$D$18*GO155, IF(GK155="DEADLIFT",'MAXES+CHART'!$D$19*GO155,))),5),MROUND(IF(GK155="SQUAT",'MAXES+CHART'!$D$17*GO155, IF(GK155="BENCH",'MAXES+CHART'!$D$18*GO155, IF(GK155="DEADLIFT",'MAXES+CHART'!$D$19*GO155,))),2.5))),"")</f>
        <v/>
      </c>
      <c r="GR155" s="63"/>
      <c r="GT155" s="63"/>
      <c r="GV155" s="63"/>
      <c r="GW155" s="63"/>
      <c r="GX155" s="63"/>
      <c r="GY155" s="63"/>
      <c r="GZ155" s="63"/>
      <c r="HA155" s="63"/>
      <c r="HC155" s="39"/>
      <c r="HD155" s="54" t="str">
        <f t="shared" si="939"/>
        <v/>
      </c>
      <c r="HE155" s="60" t="str">
        <f t="shared" si="940"/>
        <v/>
      </c>
      <c r="HF155" s="61" t="str">
        <f t="shared" si="941"/>
        <v/>
      </c>
      <c r="HG155" s="61" t="str">
        <f t="shared" si="942"/>
        <v/>
      </c>
      <c r="HH155" s="62" t="str">
        <f t="shared" si="943"/>
        <v/>
      </c>
      <c r="HI155" s="61" t="str">
        <f>IFERROR(IF(HD155="ACC"," ",IF('MAXES+CHART'!$D$16="lbs",MROUND(IF(HD155="SQUAT",'MAXES+CHART'!$D$17*HH155, IF(HD155="BENCH",'MAXES+CHART'!$D$18*HH155, IF(HD155="DEADLIFT",'MAXES+CHART'!$D$19*HH155,))),5),MROUND(IF(HD155="SQUAT",'MAXES+CHART'!$D$17*HH155, IF(HD155="BENCH",'MAXES+CHART'!$D$18*HH155, IF(HD155="DEADLIFT",'MAXES+CHART'!$D$19*HH155,))),2.5))),"")</f>
        <v/>
      </c>
      <c r="HK155" s="63"/>
      <c r="HM155" s="63"/>
      <c r="HO155" s="63"/>
      <c r="HP155" s="63"/>
      <c r="HQ155" s="63"/>
      <c r="HR155" s="63"/>
      <c r="HS155" s="63"/>
      <c r="HT155" s="63"/>
    </row>
    <row r="156" spans="3:228" hidden="1">
      <c r="D156" s="47" t="s">
        <v>20</v>
      </c>
      <c r="O156" s="59"/>
      <c r="P156" s="59"/>
      <c r="Q156" s="59"/>
      <c r="R156" s="59"/>
      <c r="S156" s="59"/>
      <c r="T156" s="59"/>
      <c r="V156" s="47" t="s">
        <v>20</v>
      </c>
      <c r="AG156" s="59"/>
      <c r="AH156" s="59"/>
      <c r="AI156" s="59"/>
      <c r="AJ156" s="59"/>
      <c r="AK156" s="59"/>
      <c r="AL156" s="59"/>
      <c r="AO156" s="47" t="s">
        <v>20</v>
      </c>
      <c r="AZ156" s="59"/>
      <c r="BA156" s="59"/>
      <c r="BB156" s="59"/>
      <c r="BC156" s="59"/>
      <c r="BD156" s="59"/>
      <c r="BE156" s="59"/>
      <c r="BH156" s="47" t="s">
        <v>20</v>
      </c>
      <c r="BS156" s="59"/>
      <c r="BT156" s="59"/>
      <c r="BU156" s="59"/>
      <c r="BV156" s="59"/>
      <c r="BW156" s="59"/>
      <c r="BX156" s="59"/>
      <c r="CB156" s="47" t="s">
        <v>20</v>
      </c>
      <c r="CM156" s="59"/>
      <c r="CN156" s="59"/>
      <c r="CO156" s="59"/>
      <c r="CP156" s="59"/>
      <c r="CQ156" s="59"/>
      <c r="CR156" s="59"/>
      <c r="CT156" s="47" t="str">
        <f t="shared" si="914"/>
        <v>DAY 5</v>
      </c>
      <c r="CU156" s="45" t="str">
        <f t="shared" si="915"/>
        <v/>
      </c>
      <c r="CV156" s="41" t="str">
        <f t="shared" si="916"/>
        <v/>
      </c>
      <c r="CW156" s="41" t="str">
        <f t="shared" si="917"/>
        <v/>
      </c>
      <c r="CX156" s="41" t="str">
        <f t="shared" si="918"/>
        <v/>
      </c>
      <c r="CY156" s="41" t="str">
        <f>IFERROR(IF(CT156="ACC"," ",IF('MAXES+CHART'!$D$16="lbs",MROUND(IF(CT156="SQUAT",'MAXES+CHART'!$D$17*CX156, IF(CT156="BENCH",'MAXES+CHART'!$D$18*CX156, IF(CT156="DEADLIFT",'MAXES+CHART'!$D$19*CX156,))),5),MROUND(IF(CT156="SQUAT",'MAXES+CHART'!$D$17*CX156, IF(CT156="BENCH",'MAXES+CHART'!$D$18*CX156, IF(CT156="DEADLIFT",'MAXES+CHART'!$D$19*CX156,))),2.5))),"")</f>
        <v/>
      </c>
      <c r="DE156" s="59"/>
      <c r="DF156" s="59"/>
      <c r="DG156" s="59"/>
      <c r="DH156" s="59"/>
      <c r="DI156" s="59"/>
      <c r="DJ156" s="59"/>
      <c r="DM156" s="47" t="str">
        <f t="shared" si="919"/>
        <v>DAY 5</v>
      </c>
      <c r="DN156" s="45" t="str">
        <f t="shared" si="920"/>
        <v/>
      </c>
      <c r="DO156" s="41" t="str">
        <f t="shared" si="921"/>
        <v/>
      </c>
      <c r="DP156" s="41" t="str">
        <f t="shared" si="922"/>
        <v/>
      </c>
      <c r="DQ156" s="41" t="str">
        <f t="shared" si="923"/>
        <v/>
      </c>
      <c r="DR156" s="41" t="str">
        <f>IFERROR(IF(DM156="ACC"," ",IF('MAXES+CHART'!$D$16="lbs",MROUND(IF(DM156="SQUAT",'MAXES+CHART'!$D$17*DQ156, IF(DM156="BENCH",'MAXES+CHART'!$D$18*DQ156, IF(DM156="DEADLIFT",'MAXES+CHART'!$D$19*DQ156,))),5),MROUND(IF(DM156="SQUAT",'MAXES+CHART'!$D$17*DQ156, IF(DM156="BENCH",'MAXES+CHART'!$D$18*DQ156, IF(DM156="DEADLIFT",'MAXES+CHART'!$D$19*DQ156,))),2.5))),"")</f>
        <v/>
      </c>
      <c r="DX156" s="59"/>
      <c r="DY156" s="59"/>
      <c r="DZ156" s="59"/>
      <c r="EA156" s="59"/>
      <c r="EB156" s="59"/>
      <c r="EC156" s="59"/>
      <c r="EF156" s="47" t="str">
        <f t="shared" si="924"/>
        <v>DAY 5</v>
      </c>
      <c r="EG156" s="45" t="str">
        <f t="shared" si="925"/>
        <v/>
      </c>
      <c r="EH156" s="41" t="str">
        <f t="shared" si="926"/>
        <v/>
      </c>
      <c r="EI156" s="41" t="str">
        <f t="shared" si="927"/>
        <v/>
      </c>
      <c r="EJ156" s="41" t="str">
        <f t="shared" si="928"/>
        <v/>
      </c>
      <c r="EK156" s="41" t="str">
        <f>IFERROR(IF(EF156="ACC"," ",IF('MAXES+CHART'!$D$16="lbs",MROUND(IF(EF156="SQUAT",'MAXES+CHART'!$D$17*EJ156, IF(EF156="BENCH",'MAXES+CHART'!$D$18*EJ156, IF(EF156="DEADLIFT",'MAXES+CHART'!$D$19*EJ156,))),5),MROUND(IF(EF156="SQUAT",'MAXES+CHART'!$D$17*EJ156, IF(EF156="BENCH",'MAXES+CHART'!$D$18*EJ156, IF(EF156="DEADLIFT",'MAXES+CHART'!$D$19*EJ156,))),2.5))),"")</f>
        <v/>
      </c>
      <c r="EQ156" s="59"/>
      <c r="ER156" s="59"/>
      <c r="ES156" s="59"/>
      <c r="ET156" s="59"/>
      <c r="EU156" s="59"/>
      <c r="EV156" s="59"/>
      <c r="EZ156" s="47" t="s">
        <v>20</v>
      </c>
      <c r="FG156" s="126"/>
      <c r="FK156" s="59"/>
      <c r="FL156" s="59"/>
      <c r="FM156" s="59"/>
      <c r="FN156" s="59"/>
      <c r="FO156" s="59"/>
      <c r="FP156" s="59"/>
      <c r="FR156" s="47" t="str">
        <f t="shared" si="929"/>
        <v>DAY 5</v>
      </c>
      <c r="FS156" s="45" t="str">
        <f t="shared" si="930"/>
        <v/>
      </c>
      <c r="FT156" s="41" t="str">
        <f t="shared" si="931"/>
        <v/>
      </c>
      <c r="FU156" s="41" t="str">
        <f t="shared" si="932"/>
        <v/>
      </c>
      <c r="FV156" s="41" t="str">
        <f t="shared" si="933"/>
        <v/>
      </c>
      <c r="FW156" s="41" t="str">
        <f>IFERROR(IF(FR156="ACC"," ",IF('MAXES+CHART'!$D$16="lbs",MROUND(IF(FR156="SQUAT",'MAXES+CHART'!$D$17*FV156, IF(FR156="BENCH",'MAXES+CHART'!$D$18*FV156, IF(FR156="DEADLIFT",'MAXES+CHART'!$D$19*FV156,))),5),MROUND(IF(FR156="SQUAT",'MAXES+CHART'!$D$17*FV156, IF(FR156="BENCH",'MAXES+CHART'!$D$18*FV156, IF(FR156="DEADLIFT",'MAXES+CHART'!$D$19*FV156,))),2.5))),"")</f>
        <v/>
      </c>
      <c r="GC156" s="59"/>
      <c r="GD156" s="59"/>
      <c r="GE156" s="59"/>
      <c r="GF156" s="59"/>
      <c r="GG156" s="59"/>
      <c r="GH156" s="59"/>
      <c r="GK156" s="47" t="str">
        <f t="shared" si="934"/>
        <v>DAY 5</v>
      </c>
      <c r="GL156" s="45" t="str">
        <f t="shared" si="935"/>
        <v/>
      </c>
      <c r="GM156" s="41" t="str">
        <f t="shared" si="936"/>
        <v/>
      </c>
      <c r="GN156" s="41" t="str">
        <f t="shared" si="937"/>
        <v/>
      </c>
      <c r="GO156" s="41" t="str">
        <f t="shared" si="938"/>
        <v/>
      </c>
      <c r="GP156" s="41" t="str">
        <f>IFERROR(IF(GK156="ACC"," ",IF('MAXES+CHART'!$D$16="lbs",MROUND(IF(GK156="SQUAT",'MAXES+CHART'!$D$17*GO156, IF(GK156="BENCH",'MAXES+CHART'!$D$18*GO156, IF(GK156="DEADLIFT",'MAXES+CHART'!$D$19*GO156,))),5),MROUND(IF(GK156="SQUAT",'MAXES+CHART'!$D$17*GO156, IF(GK156="BENCH",'MAXES+CHART'!$D$18*GO156, IF(GK156="DEADLIFT",'MAXES+CHART'!$D$19*GO156,))),2.5))),"")</f>
        <v/>
      </c>
      <c r="GV156" s="59"/>
      <c r="GW156" s="59"/>
      <c r="GX156" s="59"/>
      <c r="GY156" s="59"/>
      <c r="GZ156" s="59"/>
      <c r="HA156" s="59"/>
      <c r="HD156" s="47" t="str">
        <f t="shared" si="939"/>
        <v>DAY 5</v>
      </c>
      <c r="HE156" s="45" t="str">
        <f t="shared" si="940"/>
        <v/>
      </c>
      <c r="HF156" s="41" t="str">
        <f t="shared" si="941"/>
        <v/>
      </c>
      <c r="HG156" s="41" t="str">
        <f t="shared" si="942"/>
        <v/>
      </c>
      <c r="HH156" s="41" t="str">
        <f t="shared" si="943"/>
        <v/>
      </c>
      <c r="HI156" s="41" t="str">
        <f>IFERROR(IF(HD156="ACC"," ",IF('MAXES+CHART'!$D$16="lbs",MROUND(IF(HD156="SQUAT",'MAXES+CHART'!$D$17*HH156, IF(HD156="BENCH",'MAXES+CHART'!$D$18*HH156, IF(HD156="DEADLIFT",'MAXES+CHART'!$D$19*HH156,))),5),MROUND(IF(HD156="SQUAT",'MAXES+CHART'!$D$17*HH156, IF(HD156="BENCH",'MAXES+CHART'!$D$18*HH156, IF(HD156="DEADLIFT",'MAXES+CHART'!$D$19*HH156,))),2.5))),"")</f>
        <v/>
      </c>
      <c r="HO156" s="59"/>
      <c r="HP156" s="59"/>
      <c r="HQ156" s="59"/>
      <c r="HR156" s="59"/>
      <c r="HS156" s="59"/>
      <c r="HT156" s="59"/>
    </row>
    <row r="157" spans="3:228" hidden="1" outlineLevel="1">
      <c r="C157" s="39"/>
      <c r="D157" s="54" t="s">
        <v>14</v>
      </c>
      <c r="E157" s="89"/>
      <c r="F157" s="85"/>
      <c r="G157" s="76"/>
      <c r="H157" s="77"/>
      <c r="I157" s="76" t="str">
        <f>IF(D157="ACC"," ",IF('MAXES+CHART'!$D$16="lbs",MROUND(IF(D157="SQUAT",'MAXES+CHART'!$D$17*H157, IF(D157="BENCH",'MAXES+CHART'!$D$18*H157, IF(D157="DEADLIFT",'MAXES+CHART'!$D$19*H157,))),5),MROUND(IF(D157="SQUAT",'MAXES+CHART'!$D$17*H157, IF(D157="BENCH",'MAXES+CHART'!$D$18*H157, IF(D157="DEADLIFT",'MAXES+CHART'!$D$19*H157,))),2.5)))</f>
        <v xml:space="preserve"> </v>
      </c>
      <c r="J157" s="55"/>
      <c r="K157" s="95"/>
      <c r="M157" s="200"/>
      <c r="O157" s="57" t="str">
        <f t="shared" ref="O157:O186" si="944">IF(D157="SQUAT",F157*G157, "")</f>
        <v/>
      </c>
      <c r="P157" s="57" t="str">
        <f t="shared" ref="P157:P186" si="945">IF(D157="SQUAT",I157*O157,"")</f>
        <v/>
      </c>
      <c r="Q157" s="57" t="str">
        <f t="shared" ref="Q157:Q186" si="946">IF(D157="BENCH",F157*G157, "")</f>
        <v/>
      </c>
      <c r="R157" s="57" t="str">
        <f t="shared" ref="R157:R186" si="947">IF(D157="BENCH",I157*Q157,"")</f>
        <v/>
      </c>
      <c r="S157" s="57" t="str">
        <f t="shared" ref="S157:S186" si="948">IF(D157="DEADLIFT",F157*G157, "")</f>
        <v/>
      </c>
      <c r="T157" s="57" t="str">
        <f t="shared" ref="T157:T186" si="949">IF(D157="DEADLIFT",I157*S157,"")</f>
        <v/>
      </c>
      <c r="U157" s="39" t="str">
        <f>IF(ISBLANK($C157),"",$C157)</f>
        <v/>
      </c>
      <c r="V157" s="54" t="str">
        <f>IF(ISBLANK($D157),"",$D157)</f>
        <v>ACC</v>
      </c>
      <c r="W157" s="89" t="str">
        <f>IF(ISBLANK($E157),"",$E157)</f>
        <v/>
      </c>
      <c r="X157" s="85" t="str">
        <f>IF(ISBLANK($F157),"",$F157)</f>
        <v/>
      </c>
      <c r="Y157" s="76" t="str">
        <f>IF(ISBLANK($G157),"",$G157)</f>
        <v/>
      </c>
      <c r="Z157" s="77" t="str">
        <f>IF(ISBLANK($H157),"",$H157)</f>
        <v/>
      </c>
      <c r="AA157" s="76" t="str">
        <f>IFERROR(IF(V157="ACC"," ",IF('MAXES+CHART'!$D$16="lbs",MROUND(IF(V157="SQUAT",'MAXES+CHART'!$D$17*Z157, IF(V157="BENCH",'MAXES+CHART'!$D$18*Z157, IF(V157="DEADLIFT",'MAXES+CHART'!$D$19*Z157,))),5),MROUND(IF(V157="SQUAT",'MAXES+CHART'!$D$17*Z157, IF(V157="BENCH",'MAXES+CHART'!$D$18*Z157, IF(V157="DEADLIFT",'MAXES+CHART'!$D$19*Z157,))),2.5))),"")</f>
        <v xml:space="preserve"> </v>
      </c>
      <c r="AB157" s="55"/>
      <c r="AC157" s="95"/>
      <c r="AE157" s="200"/>
      <c r="AG157" s="57" t="str">
        <f t="shared" ref="AG157:AG219" si="950">IFERROR(IF(V157="SQUAT",X157*Y157,""),"")</f>
        <v/>
      </c>
      <c r="AH157" s="57" t="str">
        <f t="shared" ref="AH157:AH219" si="951">IFERROR(IF(V157="SQUAT",AA157*AG157,""),"")</f>
        <v/>
      </c>
      <c r="AI157" s="57" t="str">
        <f t="shared" ref="AI157:AI219" si="952">IFERROR(IF(V157="BENCH",X157*Y157, ""),"")</f>
        <v/>
      </c>
      <c r="AJ157" s="57" t="str">
        <f t="shared" ref="AJ157:AJ219" si="953">IFERROR(IF(V157="BENCH",AA157*AI157,""),"")</f>
        <v/>
      </c>
      <c r="AK157" s="57" t="str">
        <f t="shared" ref="AK157:AK219" si="954">IFERROR(IF(V157="DEADLIFT",X157*Y157, ""),"")</f>
        <v/>
      </c>
      <c r="AL157" s="57" t="str">
        <f t="shared" ref="AL157:AL219" si="955">IFERROR(IF(V157="DEADLIFT",AA157*AK157,""),"")</f>
        <v/>
      </c>
      <c r="AN157" s="39" t="str">
        <f>IF(ISBLANK($C157),"",$C157)</f>
        <v/>
      </c>
      <c r="AO157" s="54" t="str">
        <f>IF(ISBLANK($D157),"",$D157)</f>
        <v>ACC</v>
      </c>
      <c r="AP157" s="89" t="str">
        <f>IF(ISBLANK($E157),"",$E157)</f>
        <v/>
      </c>
      <c r="AQ157" s="85" t="str">
        <f>IF(ISBLANK($F157),"",$F157)</f>
        <v/>
      </c>
      <c r="AR157" s="76" t="str">
        <f>IF(ISBLANK($G157),"",$G157)</f>
        <v/>
      </c>
      <c r="AS157" s="77" t="str">
        <f>IF(ISBLANK($H157),"",$H157)</f>
        <v/>
      </c>
      <c r="AT157" s="76" t="str">
        <f>IFERROR(IF(AO157="ACC"," ",IF('MAXES+CHART'!$D$16="lbs",MROUND(IF(AO157="SQUAT",'MAXES+CHART'!$D$17*AS157, IF(AO157="BENCH",'MAXES+CHART'!$D$18*AS157, IF(AO157="DEADLIFT",'MAXES+CHART'!$D$19*AS157,))),5),MROUND(IF(AO157="SQUAT",'MAXES+CHART'!$D$17*AS157, IF(AO157="BENCH",'MAXES+CHART'!$D$18*AS157, IF(AO157="DEADLIFT",'MAXES+CHART'!$D$19*AS157,))),2.5))),"")</f>
        <v xml:space="preserve"> </v>
      </c>
      <c r="AU157" s="55"/>
      <c r="AV157" s="95"/>
      <c r="AX157" s="200"/>
      <c r="AZ157" s="57" t="str">
        <f t="shared" ref="AZ157:AZ186" si="956">IFERROR(IF(AO157="SQUAT",AQ157*AR157,""),"")</f>
        <v/>
      </c>
      <c r="BA157" s="57" t="str">
        <f t="shared" ref="BA157:BA186" si="957">IFERROR(IF(AO157="SQUAT",AT157*AZ157,""),"")</f>
        <v/>
      </c>
      <c r="BB157" s="57" t="str">
        <f t="shared" ref="BB157:BB186" si="958">IFERROR(IF(AO157="BENCH",AQ157*AR157, ""),"")</f>
        <v/>
      </c>
      <c r="BC157" s="57" t="str">
        <f t="shared" ref="BC157:BC186" si="959">IFERROR(IF(AO157="BENCH",AT157*BB157,""),"")</f>
        <v/>
      </c>
      <c r="BD157" s="57" t="str">
        <f t="shared" ref="BD157:BD186" si="960">IFERROR(IF(AO157="DEADLIFT",AQ157*AR157, ""),"")</f>
        <v/>
      </c>
      <c r="BE157" s="57" t="str">
        <f t="shared" ref="BE157:BE186" si="961">IFERROR(IF(AO157="DEADLIFT",AT157*BD157,""),"")</f>
        <v/>
      </c>
      <c r="BG157" s="39" t="str">
        <f>IF(ISBLANK($C157),"",$C157)</f>
        <v/>
      </c>
      <c r="BH157" s="54" t="str">
        <f>IF(ISBLANK($D157),"",$D157)</f>
        <v>ACC</v>
      </c>
      <c r="BI157" s="89" t="str">
        <f>IF(ISBLANK($E157),"",$E157)</f>
        <v/>
      </c>
      <c r="BJ157" s="85" t="str">
        <f>IF(ISBLANK($F157),"",$F157)</f>
        <v/>
      </c>
      <c r="BK157" s="76" t="str">
        <f>IF(ISBLANK($G157),"",$G157)</f>
        <v/>
      </c>
      <c r="BL157" s="77" t="str">
        <f>IF(ISBLANK($H157),"",$H157)</f>
        <v/>
      </c>
      <c r="BM157" s="76" t="str">
        <f>IFERROR(IF(BH157="ACC"," ",IF('MAXES+CHART'!$D$16="lbs",MROUND(IF(BH157="SQUAT",'MAXES+CHART'!$D$17*BL157, IF(BH157="BENCH",'MAXES+CHART'!$D$18*BL157, IF(BH157="DEADLIFT",'MAXES+CHART'!$D$19*BL157,))),5),MROUND(IF(BH157="SQUAT",'MAXES+CHART'!$D$17*BL157, IF(BH157="BENCH",'MAXES+CHART'!$D$18*BL157, IF(BH157="DEADLIFT",'MAXES+CHART'!$D$19*BL157,))),2.5))),"")</f>
        <v xml:space="preserve"> </v>
      </c>
      <c r="BN157" s="55"/>
      <c r="BO157" s="95"/>
      <c r="BQ157" s="200"/>
      <c r="BS157" s="57" t="str">
        <f t="shared" ref="BS157:BS186" si="962">IFERROR(IF(BH157="SQUAT",BJ157*BK157,""),"")</f>
        <v/>
      </c>
      <c r="BT157" s="57" t="str">
        <f t="shared" ref="BT157:BT186" si="963">IFERROR(IF(BH157="SQUAT",BM157*BS157,""),"")</f>
        <v/>
      </c>
      <c r="BU157" s="57" t="str">
        <f t="shared" ref="BU157:BU186" si="964">IFERROR(IF(BH157="BENCH",BJ157*BK157, ""),"")</f>
        <v/>
      </c>
      <c r="BV157" s="57" t="str">
        <f t="shared" ref="BV157:BV186" si="965">IFERROR(IF(BH157="BENCH",BM157*BU157,""),"")</f>
        <v/>
      </c>
      <c r="BW157" s="57" t="str">
        <f t="shared" ref="BW157:BW186" si="966">IFERROR(IF(BH157="DEADLIFT",BJ157*BK157, ""),"")</f>
        <v/>
      </c>
      <c r="BX157" s="57" t="str">
        <f t="shared" ref="BX157:BX186" si="967">IFERROR(IF(BH157="DEADLIFT",BM157*BW157,""),"")</f>
        <v/>
      </c>
      <c r="CA157" s="39" t="str">
        <f>IF(ISBLANK($C157),"",$C157)</f>
        <v/>
      </c>
      <c r="CB157" s="54" t="str">
        <f>IF(ISBLANK($D157),"",$D157)</f>
        <v>ACC</v>
      </c>
      <c r="CC157" s="89" t="str">
        <f>IF(ISBLANK($E157),"",$E157)</f>
        <v/>
      </c>
      <c r="CD157" s="85" t="str">
        <f>IF(ISBLANK($F157),"",$F157)</f>
        <v/>
      </c>
      <c r="CE157" s="76" t="str">
        <f>IF(ISBLANK($G157),"",$G157)</f>
        <v/>
      </c>
      <c r="CF157" s="77" t="str">
        <f>IF(ISBLANK($H157),"",$H157)</f>
        <v/>
      </c>
      <c r="CG157" s="76" t="str">
        <f>IFERROR(IF(CB157="ACC"," ",IF('MAXES+CHART'!$D$16="lbs",MROUND(IF(CB157="SQUAT",'MAXES+CHART'!$D$17*CF157, IF(CB157="BENCH",'MAXES+CHART'!$D$18*CF157, IF(CB157="DEADLIFT",'MAXES+CHART'!$D$19*CF157,))),5),MROUND(IF(CB157="SQUAT",'MAXES+CHART'!$D$17*CF157, IF(CB157="BENCH",'MAXES+CHART'!$D$18*CF157, IF(CB157="DEADLIFT",'MAXES+CHART'!$D$19*CF157,))),2.5))),"")</f>
        <v xml:space="preserve"> </v>
      </c>
      <c r="CH157" s="55"/>
      <c r="CI157" s="95"/>
      <c r="CK157" s="200"/>
      <c r="CM157" s="57" t="str">
        <f t="shared" ref="CM157:CM186" si="968">IFERROR(IF(CB157="SQUAT",CD157*CE157,""),"")</f>
        <v/>
      </c>
      <c r="CN157" s="57" t="str">
        <f t="shared" ref="CN157:CN186" si="969">IFERROR(IF(CB157="SQUAT",CG157*CM157,""),"")</f>
        <v/>
      </c>
      <c r="CO157" s="57" t="str">
        <f t="shared" ref="CO157:CO186" si="970">IFERROR(IF(CB157="BENCH",CD157*CE157, ""),"")</f>
        <v/>
      </c>
      <c r="CP157" s="57" t="str">
        <f t="shared" ref="CP157:CP186" si="971">IFERROR(IF(CB157="BENCH",CG157*CO157,""),"")</f>
        <v/>
      </c>
      <c r="CQ157" s="57" t="str">
        <f t="shared" ref="CQ157:CQ186" si="972">IFERROR(IF(CB157="DEADLIFT",CD157*CE157, ""),"")</f>
        <v/>
      </c>
      <c r="CR157" s="57" t="str">
        <f t="shared" ref="CR157:CR186" si="973">IFERROR(IF(CB157="DEADLIFT",CG157*CQ157,""),"")</f>
        <v/>
      </c>
      <c r="CS157" s="39" t="str">
        <f>IF(ISBLANK($C157),"",$C157)</f>
        <v/>
      </c>
      <c r="CT157" s="54" t="str">
        <f t="shared" si="914"/>
        <v>ACC</v>
      </c>
      <c r="CU157" s="89" t="str">
        <f t="shared" si="915"/>
        <v/>
      </c>
      <c r="CV157" s="85" t="str">
        <f t="shared" si="916"/>
        <v/>
      </c>
      <c r="CW157" s="76" t="str">
        <f t="shared" si="917"/>
        <v/>
      </c>
      <c r="CX157" s="77" t="str">
        <f t="shared" si="918"/>
        <v/>
      </c>
      <c r="CY157" s="76" t="str">
        <f>IFERROR(IF(CT157="ACC"," ",IF('MAXES+CHART'!$D$16="lbs",MROUND(IF(CT157="SQUAT",'MAXES+CHART'!$D$17*CX157, IF(CT157="BENCH",'MAXES+CHART'!$D$18*CX157, IF(CT157="DEADLIFT",'MAXES+CHART'!$D$19*CX157,))),5),MROUND(IF(CT157="SQUAT",'MAXES+CHART'!$D$17*CX157, IF(CT157="BENCH",'MAXES+CHART'!$D$18*CX157, IF(CT157="DEADLIFT",'MAXES+CHART'!$D$19*CX157,))),2.5))),"")</f>
        <v xml:space="preserve"> </v>
      </c>
      <c r="CZ157" s="55"/>
      <c r="DA157" s="95"/>
      <c r="DC157" s="200"/>
      <c r="DE157" s="57" t="str">
        <f t="shared" ref="DE157:DE186" si="974">IFERROR(IF(CT157="SQUAT",CV157*CW157,""),"")</f>
        <v/>
      </c>
      <c r="DF157" s="57" t="str">
        <f t="shared" ref="DF157:DF186" si="975">IFERROR(IF(CT157="SQUAT",CY157*DE157,""),"")</f>
        <v/>
      </c>
      <c r="DG157" s="57" t="str">
        <f t="shared" ref="DG157:DG186" si="976">IFERROR(IF(CT157="BENCH",CV157*CW157, ""),"")</f>
        <v/>
      </c>
      <c r="DH157" s="57" t="str">
        <f t="shared" ref="DH157:DH186" si="977">IFERROR(IF(CT157="BENCH",CY157*DG157,""),"")</f>
        <v/>
      </c>
      <c r="DI157" s="57" t="str">
        <f t="shared" ref="DI157:DI186" si="978">IFERROR(IF(CT157="DEADLIFT",CV157*CW157, ""),"")</f>
        <v/>
      </c>
      <c r="DJ157" s="57" t="str">
        <f t="shared" ref="DJ157:DJ186" si="979">IFERROR(IF(CT157="DEADLIFT",CY157*DI157,""),"")</f>
        <v/>
      </c>
      <c r="DL157" s="39" t="str">
        <f>IF(ISBLANK($C157),"",$C157)</f>
        <v/>
      </c>
      <c r="DM157" s="54" t="str">
        <f t="shared" si="919"/>
        <v>ACC</v>
      </c>
      <c r="DN157" s="89" t="str">
        <f t="shared" si="920"/>
        <v/>
      </c>
      <c r="DO157" s="85" t="str">
        <f t="shared" si="921"/>
        <v/>
      </c>
      <c r="DP157" s="76" t="str">
        <f t="shared" si="922"/>
        <v/>
      </c>
      <c r="DQ157" s="77" t="str">
        <f t="shared" si="923"/>
        <v/>
      </c>
      <c r="DR157" s="76" t="str">
        <f>IFERROR(IF(DM157="ACC"," ",IF('MAXES+CHART'!$D$16="lbs",MROUND(IF(DM157="SQUAT",'MAXES+CHART'!$D$17*DQ157, IF(DM157="BENCH",'MAXES+CHART'!$D$18*DQ157, IF(DM157="DEADLIFT",'MAXES+CHART'!$D$19*DQ157,))),5),MROUND(IF(DM157="SQUAT",'MAXES+CHART'!$D$17*DQ157, IF(DM157="BENCH",'MAXES+CHART'!$D$18*DQ157, IF(DM157="DEADLIFT",'MAXES+CHART'!$D$19*DQ157,))),2.5))),"")</f>
        <v xml:space="preserve"> </v>
      </c>
      <c r="DS157" s="55"/>
      <c r="DT157" s="95"/>
      <c r="DV157" s="200"/>
      <c r="DX157" s="57" t="str">
        <f t="shared" ref="DX157:DX186" si="980">IFERROR(IF(DM157="SQUAT",DO157*DP157,""),"")</f>
        <v/>
      </c>
      <c r="DY157" s="57" t="str">
        <f t="shared" ref="DY157:DY186" si="981">IFERROR(IF(DM157="SQUAT",DR157*DX157,""),"")</f>
        <v/>
      </c>
      <c r="DZ157" s="57" t="str">
        <f t="shared" ref="DZ157:DZ186" si="982">IFERROR(IF(DM157="BENCH",DO157*DP157, ""),"")</f>
        <v/>
      </c>
      <c r="EA157" s="57" t="str">
        <f t="shared" ref="EA157:EA186" si="983">IFERROR(IF(DM157="BENCH",DR157*DZ157,""),"")</f>
        <v/>
      </c>
      <c r="EB157" s="57" t="str">
        <f t="shared" ref="EB157:EB186" si="984">IFERROR(IF(DM157="DEADLIFT",DO157*DP157, ""),"")</f>
        <v/>
      </c>
      <c r="EC157" s="57" t="str">
        <f t="shared" ref="EC157:EC186" si="985">IFERROR(IF(DM157="DEADLIFT",DR157*EB157,""),"")</f>
        <v/>
      </c>
      <c r="EE157" s="39" t="str">
        <f>IF(ISBLANK($C157),"",$C157)</f>
        <v/>
      </c>
      <c r="EF157" s="54" t="str">
        <f t="shared" si="924"/>
        <v>ACC</v>
      </c>
      <c r="EG157" s="89" t="str">
        <f t="shared" si="925"/>
        <v/>
      </c>
      <c r="EH157" s="85" t="str">
        <f t="shared" si="926"/>
        <v/>
      </c>
      <c r="EI157" s="76" t="str">
        <f t="shared" si="927"/>
        <v/>
      </c>
      <c r="EJ157" s="77" t="str">
        <f t="shared" si="928"/>
        <v/>
      </c>
      <c r="EK157" s="76" t="str">
        <f>IFERROR(IF(EF157="ACC"," ",IF('MAXES+CHART'!$D$16="lbs",MROUND(IF(EF157="SQUAT",'MAXES+CHART'!$D$17*EJ157, IF(EF157="BENCH",'MAXES+CHART'!$D$18*EJ157, IF(EF157="DEADLIFT",'MAXES+CHART'!$D$19*EJ157,))),5),MROUND(IF(EF157="SQUAT",'MAXES+CHART'!$D$17*EJ157, IF(EF157="BENCH",'MAXES+CHART'!$D$18*EJ157, IF(EF157="DEADLIFT",'MAXES+CHART'!$D$19*EJ157,))),2.5))),"")</f>
        <v xml:space="preserve"> </v>
      </c>
      <c r="EL157" s="55"/>
      <c r="EM157" s="95"/>
      <c r="EO157" s="200"/>
      <c r="EQ157" s="57" t="str">
        <f t="shared" ref="EQ157:EQ186" si="986">IFERROR(IF(EF157="SQUAT",EH157*EI157,""),"")</f>
        <v/>
      </c>
      <c r="ER157" s="57" t="str">
        <f t="shared" ref="ER157:ER186" si="987">IFERROR(IF(EF157="SQUAT",EK157*EQ157,""),"")</f>
        <v/>
      </c>
      <c r="ES157" s="57" t="str">
        <f t="shared" ref="ES157:ES186" si="988">IFERROR(IF(EF157="BENCH",EH157*EI157, ""),"")</f>
        <v/>
      </c>
      <c r="ET157" s="57" t="str">
        <f t="shared" ref="ET157:ET186" si="989">IFERROR(IF(EF157="BENCH",EK157*ES157,""),"")</f>
        <v/>
      </c>
      <c r="EU157" s="57" t="str">
        <f t="shared" ref="EU157:EU186" si="990">IFERROR(IF(EF157="DEADLIFT",EH157*EI157, ""),"")</f>
        <v/>
      </c>
      <c r="EV157" s="57" t="str">
        <f t="shared" ref="EV157:EV186" si="991">IFERROR(IF(EF157="DEADLIFT",EK157*EU157,""),"")</f>
        <v/>
      </c>
      <c r="EY157" s="39" t="str">
        <f>IF(ISBLANK($C157),"",$C157)</f>
        <v/>
      </c>
      <c r="EZ157" s="54" t="str">
        <f>IF(ISBLANK($D157),"",$D157)</f>
        <v>ACC</v>
      </c>
      <c r="FA157" s="89" t="str">
        <f>IF(ISBLANK($E157),"",$E157)</f>
        <v/>
      </c>
      <c r="FB157" s="85" t="str">
        <f>IF(ISBLANK($F157),"",$F157)</f>
        <v/>
      </c>
      <c r="FC157" s="76" t="str">
        <f>IF(ISBLANK($G157),"",$G157)</f>
        <v/>
      </c>
      <c r="FD157" s="77" t="str">
        <f>IF(ISBLANK($H157),"",$H157)</f>
        <v/>
      </c>
      <c r="FE157" s="76" t="str">
        <f>IFERROR(IF(EZ157="ACC"," ",IF('MAXES+CHART'!$D$16="lbs",MROUND(IF(EZ157="SQUAT",'MAXES+CHART'!$D$17*FD157, IF(EZ157="BENCH",'MAXES+CHART'!$D$18*FD157, IF(EZ157="DEADLIFT",'MAXES+CHART'!$D$19*FD157,))),5),MROUND(IF(EZ157="SQUAT",'MAXES+CHART'!$D$17*FD157, IF(EZ157="BENCH",'MAXES+CHART'!$D$18*FD157, IF(EZ157="DEADLIFT",'MAXES+CHART'!$D$19*FD157,))),2.5))),"")</f>
        <v xml:space="preserve"> </v>
      </c>
      <c r="FF157" s="55"/>
      <c r="FG157" s="124"/>
      <c r="FI157" s="200"/>
      <c r="FK157" s="57" t="str">
        <f t="shared" ref="FK157:FK186" si="992">IFERROR(IF(EZ157="SQUAT",FB157*FC157,""),"")</f>
        <v/>
      </c>
      <c r="FL157" s="57" t="str">
        <f t="shared" ref="FL157:FL186" si="993">IFERROR(IF(EZ157="SQUAT",FE157*FK157,""),"")</f>
        <v/>
      </c>
      <c r="FM157" s="57" t="str">
        <f t="shared" ref="FM157:FM186" si="994">IFERROR(IF(EZ157="BENCH",FB157*FC157, ""),"")</f>
        <v/>
      </c>
      <c r="FN157" s="57" t="str">
        <f t="shared" ref="FN157:FN186" si="995">IFERROR(IF(EZ157="BENCH",FE157*FM157,""),"")</f>
        <v/>
      </c>
      <c r="FO157" s="57" t="str">
        <f t="shared" ref="FO157:FO186" si="996">IFERROR(IF(EZ157="DEADLIFT",FB157*FC157, ""),"")</f>
        <v/>
      </c>
      <c r="FP157" s="57" t="str">
        <f t="shared" ref="FP157:FP186" si="997">IFERROR(IF(EZ157="DEADLIFT",FE157*FO157,""),"")</f>
        <v/>
      </c>
      <c r="FQ157" s="39" t="str">
        <f>IF(ISBLANK($C157),"",$C157)</f>
        <v/>
      </c>
      <c r="FR157" s="54" t="str">
        <f t="shared" si="929"/>
        <v>ACC</v>
      </c>
      <c r="FS157" s="89" t="str">
        <f t="shared" si="930"/>
        <v/>
      </c>
      <c r="FT157" s="85" t="str">
        <f t="shared" si="931"/>
        <v/>
      </c>
      <c r="FU157" s="76" t="str">
        <f t="shared" si="932"/>
        <v/>
      </c>
      <c r="FV157" s="77" t="str">
        <f t="shared" si="933"/>
        <v/>
      </c>
      <c r="FW157" s="76" t="str">
        <f>IFERROR(IF(FR157="ACC"," ",IF('MAXES+CHART'!$D$16="lbs",MROUND(IF(FR157="SQUAT",'MAXES+CHART'!$D$17*FV157, IF(FR157="BENCH",'MAXES+CHART'!$D$18*FV157, IF(FR157="DEADLIFT",'MAXES+CHART'!$D$19*FV157,))),5),MROUND(IF(FR157="SQUAT",'MAXES+CHART'!$D$17*FV157, IF(FR157="BENCH",'MAXES+CHART'!$D$18*FV157, IF(FR157="DEADLIFT",'MAXES+CHART'!$D$19*FV157,))),2.5))),"")</f>
        <v xml:space="preserve"> </v>
      </c>
      <c r="FX157" s="55"/>
      <c r="FY157" s="95"/>
      <c r="GA157" s="200"/>
      <c r="GC157" s="57" t="str">
        <f t="shared" ref="GC157:GC186" si="998">IFERROR(IF(FR157="SQUAT",FT157*FU157,""),"")</f>
        <v/>
      </c>
      <c r="GD157" s="57" t="str">
        <f t="shared" ref="GD157:GD186" si="999">IFERROR(IF(FR157="SQUAT",FW157*GC157,""),"")</f>
        <v/>
      </c>
      <c r="GE157" s="57" t="str">
        <f t="shared" ref="GE157:GE186" si="1000">IFERROR(IF(FR157="BENCH",FT157*FU157, ""),"")</f>
        <v/>
      </c>
      <c r="GF157" s="57" t="str">
        <f t="shared" ref="GF157:GF186" si="1001">IFERROR(IF(FR157="BENCH",FW157*GE157,""),"")</f>
        <v/>
      </c>
      <c r="GG157" s="57" t="str">
        <f t="shared" ref="GG157:GG186" si="1002">IFERROR(IF(FR157="DEADLIFT",FT157*FU157, ""),"")</f>
        <v/>
      </c>
      <c r="GH157" s="57" t="str">
        <f t="shared" ref="GH157:GH186" si="1003">IFERROR(IF(FR157="DEADLIFT",FW157*GG157,""),"")</f>
        <v/>
      </c>
      <c r="GJ157" s="39" t="str">
        <f>IF(ISBLANK($C157),"",$C157)</f>
        <v/>
      </c>
      <c r="GK157" s="54" t="str">
        <f t="shared" si="934"/>
        <v>ACC</v>
      </c>
      <c r="GL157" s="89" t="str">
        <f t="shared" si="935"/>
        <v/>
      </c>
      <c r="GM157" s="85" t="str">
        <f t="shared" si="936"/>
        <v/>
      </c>
      <c r="GN157" s="76" t="str">
        <f t="shared" si="937"/>
        <v/>
      </c>
      <c r="GO157" s="77" t="str">
        <f t="shared" si="938"/>
        <v/>
      </c>
      <c r="GP157" s="76" t="str">
        <f>IFERROR(IF(GK157="ACC"," ",IF('MAXES+CHART'!$D$16="lbs",MROUND(IF(GK157="SQUAT",'MAXES+CHART'!$D$17*GO157, IF(GK157="BENCH",'MAXES+CHART'!$D$18*GO157, IF(GK157="DEADLIFT",'MAXES+CHART'!$D$19*GO157,))),5),MROUND(IF(GK157="SQUAT",'MAXES+CHART'!$D$17*GO157, IF(GK157="BENCH",'MAXES+CHART'!$D$18*GO157, IF(GK157="DEADLIFT",'MAXES+CHART'!$D$19*GO157,))),2.5))),"")</f>
        <v xml:space="preserve"> </v>
      </c>
      <c r="GQ157" s="55"/>
      <c r="GR157" s="95"/>
      <c r="GT157" s="200"/>
      <c r="GV157" s="57" t="str">
        <f t="shared" ref="GV157:GV186" si="1004">IFERROR(IF(GK157="SQUAT",GM157*GN157,""),"")</f>
        <v/>
      </c>
      <c r="GW157" s="57" t="str">
        <f t="shared" ref="GW157:GW186" si="1005">IFERROR(IF(GK157="SQUAT",GP157*GV157,""),"")</f>
        <v/>
      </c>
      <c r="GX157" s="57" t="str">
        <f t="shared" ref="GX157:GX186" si="1006">IFERROR(IF(GK157="BENCH",GM157*GN157, ""),"")</f>
        <v/>
      </c>
      <c r="GY157" s="57" t="str">
        <f t="shared" ref="GY157:GY186" si="1007">IFERROR(IF(GK157="BENCH",GP157*GX157,""),"")</f>
        <v/>
      </c>
      <c r="GZ157" s="57" t="str">
        <f t="shared" ref="GZ157:GZ186" si="1008">IFERROR(IF(GK157="DEADLIFT",GM157*GN157, ""),"")</f>
        <v/>
      </c>
      <c r="HA157" s="57" t="str">
        <f t="shared" ref="HA157:HA186" si="1009">IFERROR(IF(GK157="DEADLIFT",GP157*GZ157,""),"")</f>
        <v/>
      </c>
      <c r="HC157" s="39" t="str">
        <f>IF(ISBLANK($C157),"",$C157)</f>
        <v/>
      </c>
      <c r="HD157" s="54" t="str">
        <f t="shared" si="939"/>
        <v>ACC</v>
      </c>
      <c r="HE157" s="89" t="str">
        <f t="shared" si="940"/>
        <v/>
      </c>
      <c r="HF157" s="85" t="str">
        <f t="shared" si="941"/>
        <v/>
      </c>
      <c r="HG157" s="76" t="str">
        <f t="shared" si="942"/>
        <v/>
      </c>
      <c r="HH157" s="77" t="str">
        <f t="shared" si="943"/>
        <v/>
      </c>
      <c r="HI157" s="76" t="str">
        <f>IFERROR(IF(HD157="ACC"," ",IF('MAXES+CHART'!$D$16="lbs",MROUND(IF(HD157="SQUAT",'MAXES+CHART'!$D$17*HH157, IF(HD157="BENCH",'MAXES+CHART'!$D$18*HH157, IF(HD157="DEADLIFT",'MAXES+CHART'!$D$19*HH157,))),5),MROUND(IF(HD157="SQUAT",'MAXES+CHART'!$D$17*HH157, IF(HD157="BENCH",'MAXES+CHART'!$D$18*HH157, IF(HD157="DEADLIFT",'MAXES+CHART'!$D$19*HH157,))),2.5))),"")</f>
        <v xml:space="preserve"> </v>
      </c>
      <c r="HJ157" s="55"/>
      <c r="HK157" s="95"/>
      <c r="HM157" s="200"/>
      <c r="HO157" s="57" t="str">
        <f t="shared" ref="HO157:HO186" si="1010">IFERROR(IF(HD157="SQUAT",HF157*HG157,""),"")</f>
        <v/>
      </c>
      <c r="HP157" s="57" t="str">
        <f t="shared" ref="HP157:HP186" si="1011">IFERROR(IF(HD157="SQUAT",HI157*HO157,""),"")</f>
        <v/>
      </c>
      <c r="HQ157" s="57" t="str">
        <f t="shared" ref="HQ157:HQ186" si="1012">IFERROR(IF(HD157="BENCH",HF157*HG157, ""),"")</f>
        <v/>
      </c>
      <c r="HR157" s="57" t="str">
        <f t="shared" ref="HR157:HR186" si="1013">IFERROR(IF(HD157="BENCH",HI157*HQ157,""),"")</f>
        <v/>
      </c>
      <c r="HS157" s="57" t="str">
        <f t="shared" ref="HS157:HS186" si="1014">IFERROR(IF(HD157="DEADLIFT",HF157*HG157, ""),"")</f>
        <v/>
      </c>
      <c r="HT157" s="57" t="str">
        <f t="shared" ref="HT157:HT186" si="1015">IFERROR(IF(HD157="DEADLIFT",HI157*HS157,""),"")</f>
        <v/>
      </c>
    </row>
    <row r="158" spans="3:228" hidden="1" outlineLevel="2">
      <c r="C158" s="39"/>
      <c r="D158" s="58" t="str">
        <f>$D$157</f>
        <v>ACC</v>
      </c>
      <c r="E158" s="90">
        <f>$E157</f>
        <v>0</v>
      </c>
      <c r="F158" s="86"/>
      <c r="G158" s="78"/>
      <c r="H158" s="79"/>
      <c r="I158" s="78" t="str">
        <f>IF(D158="ACC"," ",IF('MAXES+CHART'!$D$16="lbs",MROUND(IF(D158="SQUAT",'MAXES+CHART'!$D$17*H158, IF(D158="BENCH",'MAXES+CHART'!$D$18*H158, IF(D158="DEADLIFT",'MAXES+CHART'!$D$19*H158,))),5),MROUND(IF(D158="SQUAT",'MAXES+CHART'!$D$17*H158, IF(D158="BENCH",'MAXES+CHART'!$D$18*H158, IF(D158="DEADLIFT",'MAXES+CHART'!$D$19*H158,))),2.5)))</f>
        <v xml:space="preserve"> </v>
      </c>
      <c r="J158" s="55"/>
      <c r="K158" s="95"/>
      <c r="M158" s="201"/>
      <c r="O158" s="57" t="str">
        <f t="shared" si="944"/>
        <v/>
      </c>
      <c r="P158" s="57" t="str">
        <f t="shared" si="945"/>
        <v/>
      </c>
      <c r="Q158" s="57" t="str">
        <f t="shared" si="946"/>
        <v/>
      </c>
      <c r="R158" s="57" t="str">
        <f t="shared" si="947"/>
        <v/>
      </c>
      <c r="S158" s="57" t="str">
        <f t="shared" si="948"/>
        <v/>
      </c>
      <c r="T158" s="57" t="str">
        <f t="shared" si="949"/>
        <v/>
      </c>
      <c r="U158" s="39"/>
      <c r="V158" s="58" t="str">
        <f t="shared" ref="V158:V162" si="1016">$V$157</f>
        <v>ACC</v>
      </c>
      <c r="W158" s="90" t="str">
        <f t="shared" ref="W158:W162" si="1017">$W$157</f>
        <v/>
      </c>
      <c r="X158" s="86" t="str">
        <f t="shared" ref="X158:X186" si="1018">IF(ISBLANK($F158),"",$F158)</f>
        <v/>
      </c>
      <c r="Y158" s="78" t="str">
        <f t="shared" ref="Y158:Y186" si="1019">IF(ISBLANK($G158),"",$G158)</f>
        <v/>
      </c>
      <c r="Z158" s="79" t="str">
        <f t="shared" ref="Z158:Z186" si="1020">IF(ISBLANK($H158),"",$H158)</f>
        <v/>
      </c>
      <c r="AA158" s="78" t="str">
        <f>IFERROR(IF(V158="ACC"," ",IF('MAXES+CHART'!$D$16="lbs",MROUND(IF(V158="SQUAT",'MAXES+CHART'!$D$17*Z158, IF(V158="BENCH",'MAXES+CHART'!$D$18*Z158, IF(V158="DEADLIFT",'MAXES+CHART'!$D$19*Z158,))),5),MROUND(IF(V158="SQUAT",'MAXES+CHART'!$D$17*Z158, IF(V158="BENCH",'MAXES+CHART'!$D$18*Z158, IF(V158="DEADLIFT",'MAXES+CHART'!$D$19*Z158,))),2.5))),"")</f>
        <v xml:space="preserve"> </v>
      </c>
      <c r="AB158" s="55"/>
      <c r="AC158" s="95"/>
      <c r="AE158" s="201"/>
      <c r="AG158" s="57" t="str">
        <f t="shared" si="950"/>
        <v/>
      </c>
      <c r="AH158" s="57" t="str">
        <f t="shared" si="951"/>
        <v/>
      </c>
      <c r="AI158" s="57" t="str">
        <f t="shared" si="952"/>
        <v/>
      </c>
      <c r="AJ158" s="57" t="str">
        <f t="shared" si="953"/>
        <v/>
      </c>
      <c r="AK158" s="57" t="str">
        <f t="shared" si="954"/>
        <v/>
      </c>
      <c r="AL158" s="57" t="str">
        <f t="shared" si="955"/>
        <v/>
      </c>
      <c r="AN158" s="39"/>
      <c r="AO158" s="58" t="str">
        <f t="shared" ref="AO158:AO162" si="1021">$AO$157</f>
        <v>ACC</v>
      </c>
      <c r="AP158" s="90" t="str">
        <f t="shared" ref="AP158:AP162" si="1022">$AP$157</f>
        <v/>
      </c>
      <c r="AQ158" s="86" t="str">
        <f t="shared" ref="AQ158:AQ186" si="1023">IF(ISBLANK($F158),"",$F158)</f>
        <v/>
      </c>
      <c r="AR158" s="78" t="str">
        <f t="shared" ref="AR158:AR186" si="1024">IF(ISBLANK($G158),"",$G158)</f>
        <v/>
      </c>
      <c r="AS158" s="79" t="str">
        <f t="shared" ref="AS158:AS186" si="1025">IF(ISBLANK($H158),"",$H158)</f>
        <v/>
      </c>
      <c r="AT158" s="78" t="str">
        <f>IFERROR(IF(AO158="ACC"," ",IF('MAXES+CHART'!$D$16="lbs",MROUND(IF(AO158="SQUAT",'MAXES+CHART'!$D$17*AS158, IF(AO158="BENCH",'MAXES+CHART'!$D$18*AS158, IF(AO158="DEADLIFT",'MAXES+CHART'!$D$19*AS158,))),5),MROUND(IF(AO158="SQUAT",'MAXES+CHART'!$D$17*AS158, IF(AO158="BENCH",'MAXES+CHART'!$D$18*AS158, IF(AO158="DEADLIFT",'MAXES+CHART'!$D$19*AS158,))),2.5))),"")</f>
        <v xml:space="preserve"> </v>
      </c>
      <c r="AU158" s="55"/>
      <c r="AV158" s="95"/>
      <c r="AX158" s="201"/>
      <c r="AZ158" s="57" t="str">
        <f t="shared" si="956"/>
        <v/>
      </c>
      <c r="BA158" s="57" t="str">
        <f t="shared" si="957"/>
        <v/>
      </c>
      <c r="BB158" s="57" t="str">
        <f t="shared" si="958"/>
        <v/>
      </c>
      <c r="BC158" s="57" t="str">
        <f t="shared" si="959"/>
        <v/>
      </c>
      <c r="BD158" s="57" t="str">
        <f t="shared" si="960"/>
        <v/>
      </c>
      <c r="BE158" s="57" t="str">
        <f t="shared" si="961"/>
        <v/>
      </c>
      <c r="BG158" s="39"/>
      <c r="BH158" s="58" t="str">
        <f t="shared" ref="BH158:BH162" si="1026">$BH$157</f>
        <v>ACC</v>
      </c>
      <c r="BI158" s="90" t="str">
        <f t="shared" ref="BI158:BI162" si="1027">$BI$157</f>
        <v/>
      </c>
      <c r="BJ158" s="86" t="str">
        <f t="shared" ref="BJ158:BJ186" si="1028">IF(ISBLANK($F158),"",$F158)</f>
        <v/>
      </c>
      <c r="BK158" s="78" t="str">
        <f t="shared" ref="BK158:BK186" si="1029">IF(ISBLANK($G158),"",$G158)</f>
        <v/>
      </c>
      <c r="BL158" s="79" t="str">
        <f t="shared" ref="BL158:BL186" si="1030">IF(ISBLANK($H158),"",$H158)</f>
        <v/>
      </c>
      <c r="BM158" s="78" t="str">
        <f>IFERROR(IF(BH158="ACC"," ",IF('MAXES+CHART'!$D$16="lbs",MROUND(IF(BH158="SQUAT",'MAXES+CHART'!$D$17*BL158, IF(BH158="BENCH",'MAXES+CHART'!$D$18*BL158, IF(BH158="DEADLIFT",'MAXES+CHART'!$D$19*BL158,))),5),MROUND(IF(BH158="SQUAT",'MAXES+CHART'!$D$17*BL158, IF(BH158="BENCH",'MAXES+CHART'!$D$18*BL158, IF(BH158="DEADLIFT",'MAXES+CHART'!$D$19*BL158,))),2.5))),"")</f>
        <v xml:space="preserve"> </v>
      </c>
      <c r="BN158" s="55"/>
      <c r="BO158" s="95"/>
      <c r="BQ158" s="201"/>
      <c r="BS158" s="57" t="str">
        <f t="shared" si="962"/>
        <v/>
      </c>
      <c r="BT158" s="57" t="str">
        <f t="shared" si="963"/>
        <v/>
      </c>
      <c r="BU158" s="57" t="str">
        <f t="shared" si="964"/>
        <v/>
      </c>
      <c r="BV158" s="57" t="str">
        <f t="shared" si="965"/>
        <v/>
      </c>
      <c r="BW158" s="57" t="str">
        <f t="shared" si="966"/>
        <v/>
      </c>
      <c r="BX158" s="57" t="str">
        <f t="shared" si="967"/>
        <v/>
      </c>
      <c r="CA158" s="39"/>
      <c r="CB158" s="58" t="str">
        <f t="shared" ref="CB158:CB162" si="1031">$CB$157</f>
        <v>ACC</v>
      </c>
      <c r="CC158" s="90" t="str">
        <f t="shared" ref="CC158:CC162" si="1032">$CC$157</f>
        <v/>
      </c>
      <c r="CD158" s="86" t="str">
        <f t="shared" ref="CD158:CD186" si="1033">IF(ISBLANK($F158),"",$F158)</f>
        <v/>
      </c>
      <c r="CE158" s="78" t="str">
        <f t="shared" ref="CE158:CE186" si="1034">IF(ISBLANK($G158),"",$G158)</f>
        <v/>
      </c>
      <c r="CF158" s="79" t="str">
        <f t="shared" ref="CF158:CF186" si="1035">IF(ISBLANK($H158),"",$H158)</f>
        <v/>
      </c>
      <c r="CG158" s="78" t="str">
        <f>IFERROR(IF(CB158="ACC"," ",IF('MAXES+CHART'!$D$16="lbs",MROUND(IF(CB158="SQUAT",'MAXES+CHART'!$D$17*CF158, IF(CB158="BENCH",'MAXES+CHART'!$D$18*CF158, IF(CB158="DEADLIFT",'MAXES+CHART'!$D$19*CF158,))),5),MROUND(IF(CB158="SQUAT",'MAXES+CHART'!$D$17*CF158, IF(CB158="BENCH",'MAXES+CHART'!$D$18*CF158, IF(CB158="DEADLIFT",'MAXES+CHART'!$D$19*CF158,))),2.5))),"")</f>
        <v xml:space="preserve"> </v>
      </c>
      <c r="CH158" s="55"/>
      <c r="CI158" s="95"/>
      <c r="CK158" s="201"/>
      <c r="CM158" s="57" t="str">
        <f t="shared" si="968"/>
        <v/>
      </c>
      <c r="CN158" s="57" t="str">
        <f t="shared" si="969"/>
        <v/>
      </c>
      <c r="CO158" s="57" t="str">
        <f t="shared" si="970"/>
        <v/>
      </c>
      <c r="CP158" s="57" t="str">
        <f t="shared" si="971"/>
        <v/>
      </c>
      <c r="CQ158" s="57" t="str">
        <f t="shared" si="972"/>
        <v/>
      </c>
      <c r="CR158" s="57" t="str">
        <f t="shared" si="973"/>
        <v/>
      </c>
      <c r="CS158" s="39"/>
      <c r="CT158" s="58" t="str">
        <f t="shared" ref="CT158:CT162" si="1036">$CT$157</f>
        <v>ACC</v>
      </c>
      <c r="CU158" s="90" t="str">
        <f t="shared" ref="CU158:CU162" si="1037">$CU$157</f>
        <v/>
      </c>
      <c r="CV158" s="86" t="str">
        <f t="shared" si="916"/>
        <v/>
      </c>
      <c r="CW158" s="78" t="str">
        <f t="shared" si="917"/>
        <v/>
      </c>
      <c r="CX158" s="79" t="str">
        <f t="shared" si="918"/>
        <v/>
      </c>
      <c r="CY158" s="78" t="str">
        <f>IFERROR(IF(CT158="ACC"," ",IF('MAXES+CHART'!$D$16="lbs",MROUND(IF(CT158="SQUAT",'MAXES+CHART'!$D$17*CX158, IF(CT158="BENCH",'MAXES+CHART'!$D$18*CX158, IF(CT158="DEADLIFT",'MAXES+CHART'!$D$19*CX158,))),5),MROUND(IF(CT158="SQUAT",'MAXES+CHART'!$D$17*CX158, IF(CT158="BENCH",'MAXES+CHART'!$D$18*CX158, IF(CT158="DEADLIFT",'MAXES+CHART'!$D$19*CX158,))),2.5))),"")</f>
        <v xml:space="preserve"> </v>
      </c>
      <c r="CZ158" s="55"/>
      <c r="DA158" s="95"/>
      <c r="DC158" s="201"/>
      <c r="DE158" s="57" t="str">
        <f t="shared" si="974"/>
        <v/>
      </c>
      <c r="DF158" s="57" t="str">
        <f t="shared" si="975"/>
        <v/>
      </c>
      <c r="DG158" s="57" t="str">
        <f t="shared" si="976"/>
        <v/>
      </c>
      <c r="DH158" s="57" t="str">
        <f t="shared" si="977"/>
        <v/>
      </c>
      <c r="DI158" s="57" t="str">
        <f t="shared" si="978"/>
        <v/>
      </c>
      <c r="DJ158" s="57" t="str">
        <f t="shared" si="979"/>
        <v/>
      </c>
      <c r="DL158" s="39"/>
      <c r="DM158" s="58" t="str">
        <f t="shared" ref="DM158:DM162" si="1038">$DM$157</f>
        <v>ACC</v>
      </c>
      <c r="DN158" s="90" t="str">
        <f t="shared" ref="DN158:DN162" si="1039">$DN$157</f>
        <v/>
      </c>
      <c r="DO158" s="86" t="str">
        <f t="shared" si="921"/>
        <v/>
      </c>
      <c r="DP158" s="78" t="str">
        <f t="shared" si="922"/>
        <v/>
      </c>
      <c r="DQ158" s="79" t="str">
        <f t="shared" si="923"/>
        <v/>
      </c>
      <c r="DR158" s="78" t="str">
        <f>IFERROR(IF(DM158="ACC"," ",IF('MAXES+CHART'!$D$16="lbs",MROUND(IF(DM158="SQUAT",'MAXES+CHART'!$D$17*DQ158, IF(DM158="BENCH",'MAXES+CHART'!$D$18*DQ158, IF(DM158="DEADLIFT",'MAXES+CHART'!$D$19*DQ158,))),5),MROUND(IF(DM158="SQUAT",'MAXES+CHART'!$D$17*DQ158, IF(DM158="BENCH",'MAXES+CHART'!$D$18*DQ158, IF(DM158="DEADLIFT",'MAXES+CHART'!$D$19*DQ158,))),2.5))),"")</f>
        <v xml:space="preserve"> </v>
      </c>
      <c r="DS158" s="55"/>
      <c r="DT158" s="95"/>
      <c r="DV158" s="201"/>
      <c r="DX158" s="57" t="str">
        <f t="shared" si="980"/>
        <v/>
      </c>
      <c r="DY158" s="57" t="str">
        <f t="shared" si="981"/>
        <v/>
      </c>
      <c r="DZ158" s="57" t="str">
        <f t="shared" si="982"/>
        <v/>
      </c>
      <c r="EA158" s="57" t="str">
        <f t="shared" si="983"/>
        <v/>
      </c>
      <c r="EB158" s="57" t="str">
        <f t="shared" si="984"/>
        <v/>
      </c>
      <c r="EC158" s="57" t="str">
        <f t="shared" si="985"/>
        <v/>
      </c>
      <c r="EE158" s="39"/>
      <c r="EF158" s="58" t="str">
        <f t="shared" ref="EF158:EF162" si="1040">$EF$157</f>
        <v>ACC</v>
      </c>
      <c r="EG158" s="90" t="str">
        <f t="shared" ref="EG158:EG162" si="1041">$EG$157</f>
        <v/>
      </c>
      <c r="EH158" s="86" t="str">
        <f t="shared" si="926"/>
        <v/>
      </c>
      <c r="EI158" s="78" t="str">
        <f t="shared" si="927"/>
        <v/>
      </c>
      <c r="EJ158" s="79" t="str">
        <f t="shared" si="928"/>
        <v/>
      </c>
      <c r="EK158" s="78" t="str">
        <f>IFERROR(IF(EF158="ACC"," ",IF('MAXES+CHART'!$D$16="lbs",MROUND(IF(EF158="SQUAT",'MAXES+CHART'!$D$17*EJ158, IF(EF158="BENCH",'MAXES+CHART'!$D$18*EJ158, IF(EF158="DEADLIFT",'MAXES+CHART'!$D$19*EJ158,))),5),MROUND(IF(EF158="SQUAT",'MAXES+CHART'!$D$17*EJ158, IF(EF158="BENCH",'MAXES+CHART'!$D$18*EJ158, IF(EF158="DEADLIFT",'MAXES+CHART'!$D$19*EJ158,))),2.5))),"")</f>
        <v xml:space="preserve"> </v>
      </c>
      <c r="EL158" s="55"/>
      <c r="EM158" s="95"/>
      <c r="EO158" s="201"/>
      <c r="EQ158" s="57" t="str">
        <f t="shared" si="986"/>
        <v/>
      </c>
      <c r="ER158" s="57" t="str">
        <f t="shared" si="987"/>
        <v/>
      </c>
      <c r="ES158" s="57" t="str">
        <f t="shared" si="988"/>
        <v/>
      </c>
      <c r="ET158" s="57" t="str">
        <f t="shared" si="989"/>
        <v/>
      </c>
      <c r="EU158" s="57" t="str">
        <f t="shared" si="990"/>
        <v/>
      </c>
      <c r="EV158" s="57" t="str">
        <f t="shared" si="991"/>
        <v/>
      </c>
      <c r="EY158" s="39"/>
      <c r="EZ158" s="58" t="str">
        <f t="shared" ref="EZ158:EZ162" si="1042">$EZ$157</f>
        <v>ACC</v>
      </c>
      <c r="FA158" s="90" t="str">
        <f t="shared" ref="FA158:FA162" si="1043">$FA$157</f>
        <v/>
      </c>
      <c r="FB158" s="86" t="str">
        <f t="shared" ref="FB158:FB186" si="1044">IF(ISBLANK($F158),"",$F158)</f>
        <v/>
      </c>
      <c r="FC158" s="78" t="str">
        <f t="shared" ref="FC158:FC186" si="1045">IF(ISBLANK($G158),"",$G158)</f>
        <v/>
      </c>
      <c r="FD158" s="79" t="str">
        <f t="shared" ref="FD158:FD186" si="1046">IF(ISBLANK($H158),"",$H158)</f>
        <v/>
      </c>
      <c r="FE158" s="78" t="str">
        <f>IFERROR(IF(EZ158="ACC"," ",IF('MAXES+CHART'!$D$16="lbs",MROUND(IF(EZ158="SQUAT",'MAXES+CHART'!$D$17*FD158, IF(EZ158="BENCH",'MAXES+CHART'!$D$18*FD158, IF(EZ158="DEADLIFT",'MAXES+CHART'!$D$19*FD158,))),5),MROUND(IF(EZ158="SQUAT",'MAXES+CHART'!$D$17*FD158, IF(EZ158="BENCH",'MAXES+CHART'!$D$18*FD158, IF(EZ158="DEADLIFT",'MAXES+CHART'!$D$19*FD158,))),2.5))),"")</f>
        <v xml:space="preserve"> </v>
      </c>
      <c r="FF158" s="55"/>
      <c r="FG158" s="124"/>
      <c r="FI158" s="201"/>
      <c r="FK158" s="57" t="str">
        <f t="shared" si="992"/>
        <v/>
      </c>
      <c r="FL158" s="57" t="str">
        <f t="shared" si="993"/>
        <v/>
      </c>
      <c r="FM158" s="57" t="str">
        <f t="shared" si="994"/>
        <v/>
      </c>
      <c r="FN158" s="57" t="str">
        <f t="shared" si="995"/>
        <v/>
      </c>
      <c r="FO158" s="57" t="str">
        <f t="shared" si="996"/>
        <v/>
      </c>
      <c r="FP158" s="57" t="str">
        <f t="shared" si="997"/>
        <v/>
      </c>
      <c r="FQ158" s="39"/>
      <c r="FR158" s="58" t="str">
        <f t="shared" ref="FR158:FR162" si="1047">$FR$157</f>
        <v>ACC</v>
      </c>
      <c r="FS158" s="90" t="str">
        <f t="shared" ref="FS158:FS162" si="1048">$FS$157</f>
        <v/>
      </c>
      <c r="FT158" s="86" t="str">
        <f t="shared" si="931"/>
        <v/>
      </c>
      <c r="FU158" s="78" t="str">
        <f t="shared" si="932"/>
        <v/>
      </c>
      <c r="FV158" s="79" t="str">
        <f t="shared" si="933"/>
        <v/>
      </c>
      <c r="FW158" s="78" t="str">
        <f>IFERROR(IF(FR158="ACC"," ",IF('MAXES+CHART'!$D$16="lbs",MROUND(IF(FR158="SQUAT",'MAXES+CHART'!$D$17*FV158, IF(FR158="BENCH",'MAXES+CHART'!$D$18*FV158, IF(FR158="DEADLIFT",'MAXES+CHART'!$D$19*FV158,))),5),MROUND(IF(FR158="SQUAT",'MAXES+CHART'!$D$17*FV158, IF(FR158="BENCH",'MAXES+CHART'!$D$18*FV158, IF(FR158="DEADLIFT",'MAXES+CHART'!$D$19*FV158,))),2.5))),"")</f>
        <v xml:space="preserve"> </v>
      </c>
      <c r="FX158" s="55"/>
      <c r="FY158" s="95"/>
      <c r="GA158" s="201"/>
      <c r="GC158" s="57" t="str">
        <f t="shared" si="998"/>
        <v/>
      </c>
      <c r="GD158" s="57" t="str">
        <f t="shared" si="999"/>
        <v/>
      </c>
      <c r="GE158" s="57" t="str">
        <f t="shared" si="1000"/>
        <v/>
      </c>
      <c r="GF158" s="57" t="str">
        <f t="shared" si="1001"/>
        <v/>
      </c>
      <c r="GG158" s="57" t="str">
        <f t="shared" si="1002"/>
        <v/>
      </c>
      <c r="GH158" s="57" t="str">
        <f t="shared" si="1003"/>
        <v/>
      </c>
      <c r="GJ158" s="39"/>
      <c r="GK158" s="58" t="str">
        <f t="shared" ref="GK158:GK162" si="1049">$GK$157</f>
        <v>ACC</v>
      </c>
      <c r="GL158" s="90" t="str">
        <f t="shared" ref="GL158:GL162" si="1050">$GL$157</f>
        <v/>
      </c>
      <c r="GM158" s="86" t="str">
        <f t="shared" si="936"/>
        <v/>
      </c>
      <c r="GN158" s="78" t="str">
        <f t="shared" si="937"/>
        <v/>
      </c>
      <c r="GO158" s="79" t="str">
        <f t="shared" si="938"/>
        <v/>
      </c>
      <c r="GP158" s="78" t="str">
        <f>IFERROR(IF(GK158="ACC"," ",IF('MAXES+CHART'!$D$16="lbs",MROUND(IF(GK158="SQUAT",'MAXES+CHART'!$D$17*GO158, IF(GK158="BENCH",'MAXES+CHART'!$D$18*GO158, IF(GK158="DEADLIFT",'MAXES+CHART'!$D$19*GO158,))),5),MROUND(IF(GK158="SQUAT",'MAXES+CHART'!$D$17*GO158, IF(GK158="BENCH",'MAXES+CHART'!$D$18*GO158, IF(GK158="DEADLIFT",'MAXES+CHART'!$D$19*GO158,))),2.5))),"")</f>
        <v xml:space="preserve"> </v>
      </c>
      <c r="GQ158" s="55"/>
      <c r="GR158" s="95"/>
      <c r="GT158" s="201"/>
      <c r="GV158" s="57" t="str">
        <f t="shared" si="1004"/>
        <v/>
      </c>
      <c r="GW158" s="57" t="str">
        <f t="shared" si="1005"/>
        <v/>
      </c>
      <c r="GX158" s="57" t="str">
        <f t="shared" si="1006"/>
        <v/>
      </c>
      <c r="GY158" s="57" t="str">
        <f t="shared" si="1007"/>
        <v/>
      </c>
      <c r="GZ158" s="57" t="str">
        <f t="shared" si="1008"/>
        <v/>
      </c>
      <c r="HA158" s="57" t="str">
        <f t="shared" si="1009"/>
        <v/>
      </c>
      <c r="HC158" s="39"/>
      <c r="HD158" s="58" t="str">
        <f t="shared" ref="HD158:HD162" si="1051">$HD$157</f>
        <v>ACC</v>
      </c>
      <c r="HE158" s="90" t="str">
        <f t="shared" ref="HE158:HE162" si="1052">$HE$157</f>
        <v/>
      </c>
      <c r="HF158" s="86" t="str">
        <f t="shared" si="941"/>
        <v/>
      </c>
      <c r="HG158" s="78" t="str">
        <f t="shared" si="942"/>
        <v/>
      </c>
      <c r="HH158" s="79" t="str">
        <f t="shared" si="943"/>
        <v/>
      </c>
      <c r="HI158" s="78" t="str">
        <f>IFERROR(IF(HD158="ACC"," ",IF('MAXES+CHART'!$D$16="lbs",MROUND(IF(HD158="SQUAT",'MAXES+CHART'!$D$17*HH158, IF(HD158="BENCH",'MAXES+CHART'!$D$18*HH158, IF(HD158="DEADLIFT",'MAXES+CHART'!$D$19*HH158,))),5),MROUND(IF(HD158="SQUAT",'MAXES+CHART'!$D$17*HH158, IF(HD158="BENCH",'MAXES+CHART'!$D$18*HH158, IF(HD158="DEADLIFT",'MAXES+CHART'!$D$19*HH158,))),2.5))),"")</f>
        <v xml:space="preserve"> </v>
      </c>
      <c r="HJ158" s="55"/>
      <c r="HK158" s="95"/>
      <c r="HM158" s="201"/>
      <c r="HO158" s="57" t="str">
        <f t="shared" si="1010"/>
        <v/>
      </c>
      <c r="HP158" s="57" t="str">
        <f t="shared" si="1011"/>
        <v/>
      </c>
      <c r="HQ158" s="57" t="str">
        <f t="shared" si="1012"/>
        <v/>
      </c>
      <c r="HR158" s="57" t="str">
        <f t="shared" si="1013"/>
        <v/>
      </c>
      <c r="HS158" s="57" t="str">
        <f t="shared" si="1014"/>
        <v/>
      </c>
      <c r="HT158" s="57" t="str">
        <f t="shared" si="1015"/>
        <v/>
      </c>
    </row>
    <row r="159" spans="3:228" hidden="1" outlineLevel="2">
      <c r="C159" s="39"/>
      <c r="D159" s="58" t="str">
        <f t="shared" ref="D159:D162" si="1053">$D$157</f>
        <v>ACC</v>
      </c>
      <c r="E159" s="91">
        <f t="shared" ref="E159:E162" si="1054">$E158</f>
        <v>0</v>
      </c>
      <c r="F159" s="85"/>
      <c r="G159" s="76"/>
      <c r="H159" s="77"/>
      <c r="I159" s="76" t="str">
        <f>IF(D159="ACC"," ",IF('MAXES+CHART'!$D$16="lbs",MROUND(IF(D159="SQUAT",'MAXES+CHART'!$D$17*H159, IF(D159="BENCH",'MAXES+CHART'!$D$18*H159, IF(D159="DEADLIFT",'MAXES+CHART'!$D$19*H159,))),5),MROUND(IF(D159="SQUAT",'MAXES+CHART'!$D$17*H159, IF(D159="BENCH",'MAXES+CHART'!$D$18*H159, IF(D159="DEADLIFT",'MAXES+CHART'!$D$19*H159,))),2.5)))</f>
        <v xml:space="preserve"> </v>
      </c>
      <c r="J159" s="55"/>
      <c r="K159" s="95"/>
      <c r="M159" s="202"/>
      <c r="O159" s="57" t="str">
        <f t="shared" si="944"/>
        <v/>
      </c>
      <c r="P159" s="57" t="str">
        <f t="shared" si="945"/>
        <v/>
      </c>
      <c r="Q159" s="57" t="str">
        <f t="shared" si="946"/>
        <v/>
      </c>
      <c r="R159" s="57" t="str">
        <f t="shared" si="947"/>
        <v/>
      </c>
      <c r="S159" s="57" t="str">
        <f t="shared" si="948"/>
        <v/>
      </c>
      <c r="T159" s="57" t="str">
        <f t="shared" si="949"/>
        <v/>
      </c>
      <c r="U159" s="39"/>
      <c r="V159" s="58" t="str">
        <f t="shared" si="1016"/>
        <v>ACC</v>
      </c>
      <c r="W159" s="91" t="str">
        <f t="shared" si="1017"/>
        <v/>
      </c>
      <c r="X159" s="85" t="str">
        <f t="shared" si="1018"/>
        <v/>
      </c>
      <c r="Y159" s="76" t="str">
        <f t="shared" si="1019"/>
        <v/>
      </c>
      <c r="Z159" s="77" t="str">
        <f t="shared" si="1020"/>
        <v/>
      </c>
      <c r="AA159" s="76" t="str">
        <f>IFERROR(IF(V159="ACC"," ",IF('MAXES+CHART'!$D$16="lbs",MROUND(IF(V159="SQUAT",'MAXES+CHART'!$D$17*Z159, IF(V159="BENCH",'MAXES+CHART'!$D$18*Z159, IF(V159="DEADLIFT",'MAXES+CHART'!$D$19*Z159,))),5),MROUND(IF(V159="SQUAT",'MAXES+CHART'!$D$17*Z159, IF(V159="BENCH",'MAXES+CHART'!$D$18*Z159, IF(V159="DEADLIFT",'MAXES+CHART'!$D$19*Z159,))),2.5))),"")</f>
        <v xml:space="preserve"> </v>
      </c>
      <c r="AB159" s="55"/>
      <c r="AC159" s="95"/>
      <c r="AE159" s="202"/>
      <c r="AG159" s="57" t="str">
        <f t="shared" si="950"/>
        <v/>
      </c>
      <c r="AH159" s="57" t="str">
        <f t="shared" si="951"/>
        <v/>
      </c>
      <c r="AI159" s="57" t="str">
        <f t="shared" si="952"/>
        <v/>
      </c>
      <c r="AJ159" s="57" t="str">
        <f t="shared" si="953"/>
        <v/>
      </c>
      <c r="AK159" s="57" t="str">
        <f t="shared" si="954"/>
        <v/>
      </c>
      <c r="AL159" s="57" t="str">
        <f t="shared" si="955"/>
        <v/>
      </c>
      <c r="AN159" s="39"/>
      <c r="AO159" s="58" t="str">
        <f t="shared" si="1021"/>
        <v>ACC</v>
      </c>
      <c r="AP159" s="91" t="str">
        <f t="shared" si="1022"/>
        <v/>
      </c>
      <c r="AQ159" s="85" t="str">
        <f t="shared" si="1023"/>
        <v/>
      </c>
      <c r="AR159" s="76" t="str">
        <f t="shared" si="1024"/>
        <v/>
      </c>
      <c r="AS159" s="77" t="str">
        <f t="shared" si="1025"/>
        <v/>
      </c>
      <c r="AT159" s="76" t="str">
        <f>IFERROR(IF(AO159="ACC"," ",IF('MAXES+CHART'!$D$16="lbs",MROUND(IF(AO159="SQUAT",'MAXES+CHART'!$D$17*AS159, IF(AO159="BENCH",'MAXES+CHART'!$D$18*AS159, IF(AO159="DEADLIFT",'MAXES+CHART'!$D$19*AS159,))),5),MROUND(IF(AO159="SQUAT",'MAXES+CHART'!$D$17*AS159, IF(AO159="BENCH",'MAXES+CHART'!$D$18*AS159, IF(AO159="DEADLIFT",'MAXES+CHART'!$D$19*AS159,))),2.5))),"")</f>
        <v xml:space="preserve"> </v>
      </c>
      <c r="AU159" s="55"/>
      <c r="AV159" s="95"/>
      <c r="AX159" s="202"/>
      <c r="AZ159" s="57" t="str">
        <f t="shared" si="956"/>
        <v/>
      </c>
      <c r="BA159" s="57" t="str">
        <f t="shared" si="957"/>
        <v/>
      </c>
      <c r="BB159" s="57" t="str">
        <f t="shared" si="958"/>
        <v/>
      </c>
      <c r="BC159" s="57" t="str">
        <f t="shared" si="959"/>
        <v/>
      </c>
      <c r="BD159" s="57" t="str">
        <f t="shared" si="960"/>
        <v/>
      </c>
      <c r="BE159" s="57" t="str">
        <f t="shared" si="961"/>
        <v/>
      </c>
      <c r="BG159" s="39"/>
      <c r="BH159" s="58" t="str">
        <f t="shared" si="1026"/>
        <v>ACC</v>
      </c>
      <c r="BI159" s="91" t="str">
        <f t="shared" si="1027"/>
        <v/>
      </c>
      <c r="BJ159" s="85" t="str">
        <f t="shared" si="1028"/>
        <v/>
      </c>
      <c r="BK159" s="76" t="str">
        <f t="shared" si="1029"/>
        <v/>
      </c>
      <c r="BL159" s="77" t="str">
        <f t="shared" si="1030"/>
        <v/>
      </c>
      <c r="BM159" s="76" t="str">
        <f>IFERROR(IF(BH159="ACC"," ",IF('MAXES+CHART'!$D$16="lbs",MROUND(IF(BH159="SQUAT",'MAXES+CHART'!$D$17*BL159, IF(BH159="BENCH",'MAXES+CHART'!$D$18*BL159, IF(BH159="DEADLIFT",'MAXES+CHART'!$D$19*BL159,))),5),MROUND(IF(BH159="SQUAT",'MAXES+CHART'!$D$17*BL159, IF(BH159="BENCH",'MAXES+CHART'!$D$18*BL159, IF(BH159="DEADLIFT",'MAXES+CHART'!$D$19*BL159,))),2.5))),"")</f>
        <v xml:space="preserve"> </v>
      </c>
      <c r="BN159" s="55"/>
      <c r="BO159" s="95"/>
      <c r="BQ159" s="202"/>
      <c r="BS159" s="57" t="str">
        <f t="shared" si="962"/>
        <v/>
      </c>
      <c r="BT159" s="57" t="str">
        <f t="shared" si="963"/>
        <v/>
      </c>
      <c r="BU159" s="57" t="str">
        <f t="shared" si="964"/>
        <v/>
      </c>
      <c r="BV159" s="57" t="str">
        <f t="shared" si="965"/>
        <v/>
      </c>
      <c r="BW159" s="57" t="str">
        <f t="shared" si="966"/>
        <v/>
      </c>
      <c r="BX159" s="57" t="str">
        <f t="shared" si="967"/>
        <v/>
      </c>
      <c r="CA159" s="39"/>
      <c r="CB159" s="58" t="str">
        <f t="shared" si="1031"/>
        <v>ACC</v>
      </c>
      <c r="CC159" s="91" t="str">
        <f t="shared" si="1032"/>
        <v/>
      </c>
      <c r="CD159" s="85" t="str">
        <f t="shared" si="1033"/>
        <v/>
      </c>
      <c r="CE159" s="76" t="str">
        <f t="shared" si="1034"/>
        <v/>
      </c>
      <c r="CF159" s="77" t="str">
        <f t="shared" si="1035"/>
        <v/>
      </c>
      <c r="CG159" s="76" t="str">
        <f>IFERROR(IF(CB159="ACC"," ",IF('MAXES+CHART'!$D$16="lbs",MROUND(IF(CB159="SQUAT",'MAXES+CHART'!$D$17*CF159, IF(CB159="BENCH",'MAXES+CHART'!$D$18*CF159, IF(CB159="DEADLIFT",'MAXES+CHART'!$D$19*CF159,))),5),MROUND(IF(CB159="SQUAT",'MAXES+CHART'!$D$17*CF159, IF(CB159="BENCH",'MAXES+CHART'!$D$18*CF159, IF(CB159="DEADLIFT",'MAXES+CHART'!$D$19*CF159,))),2.5))),"")</f>
        <v xml:space="preserve"> </v>
      </c>
      <c r="CH159" s="55"/>
      <c r="CI159" s="95"/>
      <c r="CK159" s="202"/>
      <c r="CM159" s="57" t="str">
        <f t="shared" si="968"/>
        <v/>
      </c>
      <c r="CN159" s="57" t="str">
        <f t="shared" si="969"/>
        <v/>
      </c>
      <c r="CO159" s="57" t="str">
        <f t="shared" si="970"/>
        <v/>
      </c>
      <c r="CP159" s="57" t="str">
        <f t="shared" si="971"/>
        <v/>
      </c>
      <c r="CQ159" s="57" t="str">
        <f t="shared" si="972"/>
        <v/>
      </c>
      <c r="CR159" s="57" t="str">
        <f t="shared" si="973"/>
        <v/>
      </c>
      <c r="CS159" s="39"/>
      <c r="CT159" s="58" t="str">
        <f t="shared" si="1036"/>
        <v>ACC</v>
      </c>
      <c r="CU159" s="91" t="str">
        <f t="shared" si="1037"/>
        <v/>
      </c>
      <c r="CV159" s="85" t="str">
        <f t="shared" si="916"/>
        <v/>
      </c>
      <c r="CW159" s="76" t="str">
        <f t="shared" si="917"/>
        <v/>
      </c>
      <c r="CX159" s="77" t="str">
        <f t="shared" si="918"/>
        <v/>
      </c>
      <c r="CY159" s="76" t="str">
        <f>IFERROR(IF(CT159="ACC"," ",IF('MAXES+CHART'!$D$16="lbs",MROUND(IF(CT159="SQUAT",'MAXES+CHART'!$D$17*CX159, IF(CT159="BENCH",'MAXES+CHART'!$D$18*CX159, IF(CT159="DEADLIFT",'MAXES+CHART'!$D$19*CX159,))),5),MROUND(IF(CT159="SQUAT",'MAXES+CHART'!$D$17*CX159, IF(CT159="BENCH",'MAXES+CHART'!$D$18*CX159, IF(CT159="DEADLIFT",'MAXES+CHART'!$D$19*CX159,))),2.5))),"")</f>
        <v xml:space="preserve"> </v>
      </c>
      <c r="CZ159" s="55"/>
      <c r="DA159" s="95"/>
      <c r="DC159" s="202"/>
      <c r="DE159" s="57" t="str">
        <f t="shared" si="974"/>
        <v/>
      </c>
      <c r="DF159" s="57" t="str">
        <f t="shared" si="975"/>
        <v/>
      </c>
      <c r="DG159" s="57" t="str">
        <f t="shared" si="976"/>
        <v/>
      </c>
      <c r="DH159" s="57" t="str">
        <f t="shared" si="977"/>
        <v/>
      </c>
      <c r="DI159" s="57" t="str">
        <f t="shared" si="978"/>
        <v/>
      </c>
      <c r="DJ159" s="57" t="str">
        <f t="shared" si="979"/>
        <v/>
      </c>
      <c r="DL159" s="39"/>
      <c r="DM159" s="58" t="str">
        <f t="shared" si="1038"/>
        <v>ACC</v>
      </c>
      <c r="DN159" s="91" t="str">
        <f t="shared" si="1039"/>
        <v/>
      </c>
      <c r="DO159" s="85" t="str">
        <f t="shared" si="921"/>
        <v/>
      </c>
      <c r="DP159" s="76" t="str">
        <f t="shared" si="922"/>
        <v/>
      </c>
      <c r="DQ159" s="77" t="str">
        <f t="shared" si="923"/>
        <v/>
      </c>
      <c r="DR159" s="76" t="str">
        <f>IFERROR(IF(DM159="ACC"," ",IF('MAXES+CHART'!$D$16="lbs",MROUND(IF(DM159="SQUAT",'MAXES+CHART'!$D$17*DQ159, IF(DM159="BENCH",'MAXES+CHART'!$D$18*DQ159, IF(DM159="DEADLIFT",'MAXES+CHART'!$D$19*DQ159,))),5),MROUND(IF(DM159="SQUAT",'MAXES+CHART'!$D$17*DQ159, IF(DM159="BENCH",'MAXES+CHART'!$D$18*DQ159, IF(DM159="DEADLIFT",'MAXES+CHART'!$D$19*DQ159,))),2.5))),"")</f>
        <v xml:space="preserve"> </v>
      </c>
      <c r="DS159" s="55"/>
      <c r="DT159" s="95"/>
      <c r="DV159" s="202"/>
      <c r="DX159" s="57" t="str">
        <f t="shared" si="980"/>
        <v/>
      </c>
      <c r="DY159" s="57" t="str">
        <f t="shared" si="981"/>
        <v/>
      </c>
      <c r="DZ159" s="57" t="str">
        <f t="shared" si="982"/>
        <v/>
      </c>
      <c r="EA159" s="57" t="str">
        <f t="shared" si="983"/>
        <v/>
      </c>
      <c r="EB159" s="57" t="str">
        <f t="shared" si="984"/>
        <v/>
      </c>
      <c r="EC159" s="57" t="str">
        <f t="shared" si="985"/>
        <v/>
      </c>
      <c r="EE159" s="39"/>
      <c r="EF159" s="58" t="str">
        <f t="shared" si="1040"/>
        <v>ACC</v>
      </c>
      <c r="EG159" s="91" t="str">
        <f t="shared" si="1041"/>
        <v/>
      </c>
      <c r="EH159" s="85" t="str">
        <f t="shared" si="926"/>
        <v/>
      </c>
      <c r="EI159" s="76" t="str">
        <f t="shared" si="927"/>
        <v/>
      </c>
      <c r="EJ159" s="77" t="str">
        <f t="shared" si="928"/>
        <v/>
      </c>
      <c r="EK159" s="76" t="str">
        <f>IFERROR(IF(EF159="ACC"," ",IF('MAXES+CHART'!$D$16="lbs",MROUND(IF(EF159="SQUAT",'MAXES+CHART'!$D$17*EJ159, IF(EF159="BENCH",'MAXES+CHART'!$D$18*EJ159, IF(EF159="DEADLIFT",'MAXES+CHART'!$D$19*EJ159,))),5),MROUND(IF(EF159="SQUAT",'MAXES+CHART'!$D$17*EJ159, IF(EF159="BENCH",'MAXES+CHART'!$D$18*EJ159, IF(EF159="DEADLIFT",'MAXES+CHART'!$D$19*EJ159,))),2.5))),"")</f>
        <v xml:space="preserve"> </v>
      </c>
      <c r="EL159" s="55"/>
      <c r="EM159" s="95"/>
      <c r="EO159" s="202"/>
      <c r="EQ159" s="57" t="str">
        <f t="shared" si="986"/>
        <v/>
      </c>
      <c r="ER159" s="57" t="str">
        <f t="shared" si="987"/>
        <v/>
      </c>
      <c r="ES159" s="57" t="str">
        <f t="shared" si="988"/>
        <v/>
      </c>
      <c r="ET159" s="57" t="str">
        <f t="shared" si="989"/>
        <v/>
      </c>
      <c r="EU159" s="57" t="str">
        <f t="shared" si="990"/>
        <v/>
      </c>
      <c r="EV159" s="57" t="str">
        <f t="shared" si="991"/>
        <v/>
      </c>
      <c r="EY159" s="39"/>
      <c r="EZ159" s="58" t="str">
        <f t="shared" si="1042"/>
        <v>ACC</v>
      </c>
      <c r="FA159" s="91" t="str">
        <f t="shared" si="1043"/>
        <v/>
      </c>
      <c r="FB159" s="85" t="str">
        <f t="shared" si="1044"/>
        <v/>
      </c>
      <c r="FC159" s="76" t="str">
        <f t="shared" si="1045"/>
        <v/>
      </c>
      <c r="FD159" s="77" t="str">
        <f t="shared" si="1046"/>
        <v/>
      </c>
      <c r="FE159" s="76" t="str">
        <f>IFERROR(IF(EZ159="ACC"," ",IF('MAXES+CHART'!$D$16="lbs",MROUND(IF(EZ159="SQUAT",'MAXES+CHART'!$D$17*FD159, IF(EZ159="BENCH",'MAXES+CHART'!$D$18*FD159, IF(EZ159="DEADLIFT",'MAXES+CHART'!$D$19*FD159,))),5),MROUND(IF(EZ159="SQUAT",'MAXES+CHART'!$D$17*FD159, IF(EZ159="BENCH",'MAXES+CHART'!$D$18*FD159, IF(EZ159="DEADLIFT",'MAXES+CHART'!$D$19*FD159,))),2.5))),"")</f>
        <v xml:space="preserve"> </v>
      </c>
      <c r="FF159" s="55"/>
      <c r="FG159" s="124"/>
      <c r="FI159" s="202"/>
      <c r="FK159" s="57" t="str">
        <f t="shared" si="992"/>
        <v/>
      </c>
      <c r="FL159" s="57" t="str">
        <f t="shared" si="993"/>
        <v/>
      </c>
      <c r="FM159" s="57" t="str">
        <f t="shared" si="994"/>
        <v/>
      </c>
      <c r="FN159" s="57" t="str">
        <f t="shared" si="995"/>
        <v/>
      </c>
      <c r="FO159" s="57" t="str">
        <f t="shared" si="996"/>
        <v/>
      </c>
      <c r="FP159" s="57" t="str">
        <f t="shared" si="997"/>
        <v/>
      </c>
      <c r="FQ159" s="39"/>
      <c r="FR159" s="58" t="str">
        <f t="shared" si="1047"/>
        <v>ACC</v>
      </c>
      <c r="FS159" s="91" t="str">
        <f t="shared" si="1048"/>
        <v/>
      </c>
      <c r="FT159" s="85" t="str">
        <f t="shared" si="931"/>
        <v/>
      </c>
      <c r="FU159" s="76" t="str">
        <f t="shared" si="932"/>
        <v/>
      </c>
      <c r="FV159" s="77" t="str">
        <f t="shared" si="933"/>
        <v/>
      </c>
      <c r="FW159" s="76" t="str">
        <f>IFERROR(IF(FR159="ACC"," ",IF('MAXES+CHART'!$D$16="lbs",MROUND(IF(FR159="SQUAT",'MAXES+CHART'!$D$17*FV159, IF(FR159="BENCH",'MAXES+CHART'!$D$18*FV159, IF(FR159="DEADLIFT",'MAXES+CHART'!$D$19*FV159,))),5),MROUND(IF(FR159="SQUAT",'MAXES+CHART'!$D$17*FV159, IF(FR159="BENCH",'MAXES+CHART'!$D$18*FV159, IF(FR159="DEADLIFT",'MAXES+CHART'!$D$19*FV159,))),2.5))),"")</f>
        <v xml:space="preserve"> </v>
      </c>
      <c r="FX159" s="55"/>
      <c r="FY159" s="95"/>
      <c r="GA159" s="202"/>
      <c r="GC159" s="57" t="str">
        <f t="shared" si="998"/>
        <v/>
      </c>
      <c r="GD159" s="57" t="str">
        <f t="shared" si="999"/>
        <v/>
      </c>
      <c r="GE159" s="57" t="str">
        <f t="shared" si="1000"/>
        <v/>
      </c>
      <c r="GF159" s="57" t="str">
        <f t="shared" si="1001"/>
        <v/>
      </c>
      <c r="GG159" s="57" t="str">
        <f t="shared" si="1002"/>
        <v/>
      </c>
      <c r="GH159" s="57" t="str">
        <f t="shared" si="1003"/>
        <v/>
      </c>
      <c r="GJ159" s="39"/>
      <c r="GK159" s="58" t="str">
        <f t="shared" si="1049"/>
        <v>ACC</v>
      </c>
      <c r="GL159" s="91" t="str">
        <f t="shared" si="1050"/>
        <v/>
      </c>
      <c r="GM159" s="85" t="str">
        <f t="shared" si="936"/>
        <v/>
      </c>
      <c r="GN159" s="76" t="str">
        <f t="shared" si="937"/>
        <v/>
      </c>
      <c r="GO159" s="77" t="str">
        <f t="shared" si="938"/>
        <v/>
      </c>
      <c r="GP159" s="76" t="str">
        <f>IFERROR(IF(GK159="ACC"," ",IF('MAXES+CHART'!$D$16="lbs",MROUND(IF(GK159="SQUAT",'MAXES+CHART'!$D$17*GO159, IF(GK159="BENCH",'MAXES+CHART'!$D$18*GO159, IF(GK159="DEADLIFT",'MAXES+CHART'!$D$19*GO159,))),5),MROUND(IF(GK159="SQUAT",'MAXES+CHART'!$D$17*GO159, IF(GK159="BENCH",'MAXES+CHART'!$D$18*GO159, IF(GK159="DEADLIFT",'MAXES+CHART'!$D$19*GO159,))),2.5))),"")</f>
        <v xml:space="preserve"> </v>
      </c>
      <c r="GQ159" s="55"/>
      <c r="GR159" s="95"/>
      <c r="GT159" s="202"/>
      <c r="GV159" s="57" t="str">
        <f t="shared" si="1004"/>
        <v/>
      </c>
      <c r="GW159" s="57" t="str">
        <f t="shared" si="1005"/>
        <v/>
      </c>
      <c r="GX159" s="57" t="str">
        <f t="shared" si="1006"/>
        <v/>
      </c>
      <c r="GY159" s="57" t="str">
        <f t="shared" si="1007"/>
        <v/>
      </c>
      <c r="GZ159" s="57" t="str">
        <f t="shared" si="1008"/>
        <v/>
      </c>
      <c r="HA159" s="57" t="str">
        <f t="shared" si="1009"/>
        <v/>
      </c>
      <c r="HC159" s="39"/>
      <c r="HD159" s="58" t="str">
        <f t="shared" si="1051"/>
        <v>ACC</v>
      </c>
      <c r="HE159" s="91" t="str">
        <f t="shared" si="1052"/>
        <v/>
      </c>
      <c r="HF159" s="85" t="str">
        <f t="shared" si="941"/>
        <v/>
      </c>
      <c r="HG159" s="76" t="str">
        <f t="shared" si="942"/>
        <v/>
      </c>
      <c r="HH159" s="77" t="str">
        <f t="shared" si="943"/>
        <v/>
      </c>
      <c r="HI159" s="76" t="str">
        <f>IFERROR(IF(HD159="ACC"," ",IF('MAXES+CHART'!$D$16="lbs",MROUND(IF(HD159="SQUAT",'MAXES+CHART'!$D$17*HH159, IF(HD159="BENCH",'MAXES+CHART'!$D$18*HH159, IF(HD159="DEADLIFT",'MAXES+CHART'!$D$19*HH159,))),5),MROUND(IF(HD159="SQUAT",'MAXES+CHART'!$D$17*HH159, IF(HD159="BENCH",'MAXES+CHART'!$D$18*HH159, IF(HD159="DEADLIFT",'MAXES+CHART'!$D$19*HH159,))),2.5))),"")</f>
        <v xml:space="preserve"> </v>
      </c>
      <c r="HJ159" s="55"/>
      <c r="HK159" s="95"/>
      <c r="HM159" s="202"/>
      <c r="HO159" s="57" t="str">
        <f t="shared" si="1010"/>
        <v/>
      </c>
      <c r="HP159" s="57" t="str">
        <f t="shared" si="1011"/>
        <v/>
      </c>
      <c r="HQ159" s="57" t="str">
        <f t="shared" si="1012"/>
        <v/>
      </c>
      <c r="HR159" s="57" t="str">
        <f t="shared" si="1013"/>
        <v/>
      </c>
      <c r="HS159" s="57" t="str">
        <f t="shared" si="1014"/>
        <v/>
      </c>
      <c r="HT159" s="57" t="str">
        <f t="shared" si="1015"/>
        <v/>
      </c>
    </row>
    <row r="160" spans="3:228" hidden="1" outlineLevel="2">
      <c r="C160" s="39"/>
      <c r="D160" s="58" t="str">
        <f t="shared" si="1053"/>
        <v>ACC</v>
      </c>
      <c r="E160" s="90">
        <f t="shared" si="1054"/>
        <v>0</v>
      </c>
      <c r="F160" s="86"/>
      <c r="G160" s="78"/>
      <c r="H160" s="79"/>
      <c r="I160" s="78" t="str">
        <f>IF(D160="ACC"," ",IF('MAXES+CHART'!$D$16="lbs",MROUND(IF(D160="SQUAT",'MAXES+CHART'!$D$17*H160, IF(D160="BENCH",'MAXES+CHART'!$D$18*H160, IF(D160="DEADLIFT",'MAXES+CHART'!$D$19*H160,))),5),MROUND(IF(D160="SQUAT",'MAXES+CHART'!$D$17*H160, IF(D160="BENCH",'MAXES+CHART'!$D$18*H160, IF(D160="DEADLIFT",'MAXES+CHART'!$D$19*H160,))),2.5)))</f>
        <v xml:space="preserve"> </v>
      </c>
      <c r="J160" s="55"/>
      <c r="K160" s="95"/>
      <c r="M160" s="117"/>
      <c r="O160" s="57" t="str">
        <f t="shared" si="944"/>
        <v/>
      </c>
      <c r="P160" s="57" t="str">
        <f t="shared" si="945"/>
        <v/>
      </c>
      <c r="Q160" s="57" t="str">
        <f t="shared" si="946"/>
        <v/>
      </c>
      <c r="R160" s="57" t="str">
        <f t="shared" si="947"/>
        <v/>
      </c>
      <c r="S160" s="57" t="str">
        <f t="shared" si="948"/>
        <v/>
      </c>
      <c r="T160" s="57" t="str">
        <f t="shared" si="949"/>
        <v/>
      </c>
      <c r="U160" s="39"/>
      <c r="V160" s="58" t="str">
        <f t="shared" si="1016"/>
        <v>ACC</v>
      </c>
      <c r="W160" s="90" t="str">
        <f t="shared" si="1017"/>
        <v/>
      </c>
      <c r="X160" s="86" t="str">
        <f t="shared" si="1018"/>
        <v/>
      </c>
      <c r="Y160" s="78" t="str">
        <f t="shared" si="1019"/>
        <v/>
      </c>
      <c r="Z160" s="79" t="str">
        <f t="shared" si="1020"/>
        <v/>
      </c>
      <c r="AA160" s="78" t="str">
        <f>IFERROR(IF(V160="ACC"," ",IF('MAXES+CHART'!$D$16="lbs",MROUND(IF(V160="SQUAT",'MAXES+CHART'!$D$17*Z160, IF(V160="BENCH",'MAXES+CHART'!$D$18*Z160, IF(V160="DEADLIFT",'MAXES+CHART'!$D$19*Z160,))),5),MROUND(IF(V160="SQUAT",'MAXES+CHART'!$D$17*Z160, IF(V160="BENCH",'MAXES+CHART'!$D$18*Z160, IF(V160="DEADLIFT",'MAXES+CHART'!$D$19*Z160,))),2.5))),"")</f>
        <v xml:space="preserve"> </v>
      </c>
      <c r="AB160" s="55"/>
      <c r="AC160" s="95"/>
      <c r="AE160" s="117"/>
      <c r="AG160" s="57" t="str">
        <f t="shared" si="950"/>
        <v/>
      </c>
      <c r="AH160" s="57" t="str">
        <f t="shared" si="951"/>
        <v/>
      </c>
      <c r="AI160" s="57" t="str">
        <f t="shared" si="952"/>
        <v/>
      </c>
      <c r="AJ160" s="57" t="str">
        <f t="shared" si="953"/>
        <v/>
      </c>
      <c r="AK160" s="57" t="str">
        <f t="shared" si="954"/>
        <v/>
      </c>
      <c r="AL160" s="57" t="str">
        <f t="shared" si="955"/>
        <v/>
      </c>
      <c r="AN160" s="39"/>
      <c r="AO160" s="58" t="str">
        <f t="shared" si="1021"/>
        <v>ACC</v>
      </c>
      <c r="AP160" s="90" t="str">
        <f t="shared" si="1022"/>
        <v/>
      </c>
      <c r="AQ160" s="86" t="str">
        <f t="shared" si="1023"/>
        <v/>
      </c>
      <c r="AR160" s="78" t="str">
        <f t="shared" si="1024"/>
        <v/>
      </c>
      <c r="AS160" s="79" t="str">
        <f t="shared" si="1025"/>
        <v/>
      </c>
      <c r="AT160" s="78" t="str">
        <f>IFERROR(IF(AO160="ACC"," ",IF('MAXES+CHART'!$D$16="lbs",MROUND(IF(AO160="SQUAT",'MAXES+CHART'!$D$17*AS160, IF(AO160="BENCH",'MAXES+CHART'!$D$18*AS160, IF(AO160="DEADLIFT",'MAXES+CHART'!$D$19*AS160,))),5),MROUND(IF(AO160="SQUAT",'MAXES+CHART'!$D$17*AS160, IF(AO160="BENCH",'MAXES+CHART'!$D$18*AS160, IF(AO160="DEADLIFT",'MAXES+CHART'!$D$19*AS160,))),2.5))),"")</f>
        <v xml:space="preserve"> </v>
      </c>
      <c r="AU160" s="55"/>
      <c r="AV160" s="95"/>
      <c r="AX160" s="117"/>
      <c r="AZ160" s="57" t="str">
        <f t="shared" si="956"/>
        <v/>
      </c>
      <c r="BA160" s="57" t="str">
        <f t="shared" si="957"/>
        <v/>
      </c>
      <c r="BB160" s="57" t="str">
        <f t="shared" si="958"/>
        <v/>
      </c>
      <c r="BC160" s="57" t="str">
        <f t="shared" si="959"/>
        <v/>
      </c>
      <c r="BD160" s="57" t="str">
        <f t="shared" si="960"/>
        <v/>
      </c>
      <c r="BE160" s="57" t="str">
        <f t="shared" si="961"/>
        <v/>
      </c>
      <c r="BG160" s="39"/>
      <c r="BH160" s="58" t="str">
        <f t="shared" si="1026"/>
        <v>ACC</v>
      </c>
      <c r="BI160" s="90" t="str">
        <f t="shared" si="1027"/>
        <v/>
      </c>
      <c r="BJ160" s="86" t="str">
        <f t="shared" si="1028"/>
        <v/>
      </c>
      <c r="BK160" s="78" t="str">
        <f t="shared" si="1029"/>
        <v/>
      </c>
      <c r="BL160" s="79" t="str">
        <f t="shared" si="1030"/>
        <v/>
      </c>
      <c r="BM160" s="78" t="str">
        <f>IFERROR(IF(BH160="ACC"," ",IF('MAXES+CHART'!$D$16="lbs",MROUND(IF(BH160="SQUAT",'MAXES+CHART'!$D$17*BL160, IF(BH160="BENCH",'MAXES+CHART'!$D$18*BL160, IF(BH160="DEADLIFT",'MAXES+CHART'!$D$19*BL160,))),5),MROUND(IF(BH160="SQUAT",'MAXES+CHART'!$D$17*BL160, IF(BH160="BENCH",'MAXES+CHART'!$D$18*BL160, IF(BH160="DEADLIFT",'MAXES+CHART'!$D$19*BL160,))),2.5))),"")</f>
        <v xml:space="preserve"> </v>
      </c>
      <c r="BN160" s="55"/>
      <c r="BO160" s="95"/>
      <c r="BQ160" s="117"/>
      <c r="BS160" s="57" t="str">
        <f t="shared" si="962"/>
        <v/>
      </c>
      <c r="BT160" s="57" t="str">
        <f t="shared" si="963"/>
        <v/>
      </c>
      <c r="BU160" s="57" t="str">
        <f t="shared" si="964"/>
        <v/>
      </c>
      <c r="BV160" s="57" t="str">
        <f t="shared" si="965"/>
        <v/>
      </c>
      <c r="BW160" s="57" t="str">
        <f t="shared" si="966"/>
        <v/>
      </c>
      <c r="BX160" s="57" t="str">
        <f t="shared" si="967"/>
        <v/>
      </c>
      <c r="CA160" s="39"/>
      <c r="CB160" s="58" t="str">
        <f t="shared" si="1031"/>
        <v>ACC</v>
      </c>
      <c r="CC160" s="90" t="str">
        <f t="shared" si="1032"/>
        <v/>
      </c>
      <c r="CD160" s="86" t="str">
        <f t="shared" si="1033"/>
        <v/>
      </c>
      <c r="CE160" s="78" t="str">
        <f t="shared" si="1034"/>
        <v/>
      </c>
      <c r="CF160" s="79" t="str">
        <f t="shared" si="1035"/>
        <v/>
      </c>
      <c r="CG160" s="78" t="str">
        <f>IFERROR(IF(CB160="ACC"," ",IF('MAXES+CHART'!$D$16="lbs",MROUND(IF(CB160="SQUAT",'MAXES+CHART'!$D$17*CF160, IF(CB160="BENCH",'MAXES+CHART'!$D$18*CF160, IF(CB160="DEADLIFT",'MAXES+CHART'!$D$19*CF160,))),5),MROUND(IF(CB160="SQUAT",'MAXES+CHART'!$D$17*CF160, IF(CB160="BENCH",'MAXES+CHART'!$D$18*CF160, IF(CB160="DEADLIFT",'MAXES+CHART'!$D$19*CF160,))),2.5))),"")</f>
        <v xml:space="preserve"> </v>
      </c>
      <c r="CH160" s="55"/>
      <c r="CI160" s="95"/>
      <c r="CK160" s="117"/>
      <c r="CM160" s="57" t="str">
        <f t="shared" si="968"/>
        <v/>
      </c>
      <c r="CN160" s="57" t="str">
        <f t="shared" si="969"/>
        <v/>
      </c>
      <c r="CO160" s="57" t="str">
        <f t="shared" si="970"/>
        <v/>
      </c>
      <c r="CP160" s="57" t="str">
        <f t="shared" si="971"/>
        <v/>
      </c>
      <c r="CQ160" s="57" t="str">
        <f t="shared" si="972"/>
        <v/>
      </c>
      <c r="CR160" s="57" t="str">
        <f t="shared" si="973"/>
        <v/>
      </c>
      <c r="CS160" s="39"/>
      <c r="CT160" s="58" t="str">
        <f t="shared" si="1036"/>
        <v>ACC</v>
      </c>
      <c r="CU160" s="90" t="str">
        <f t="shared" si="1037"/>
        <v/>
      </c>
      <c r="CV160" s="86" t="str">
        <f t="shared" si="916"/>
        <v/>
      </c>
      <c r="CW160" s="78" t="str">
        <f t="shared" si="917"/>
        <v/>
      </c>
      <c r="CX160" s="79" t="str">
        <f t="shared" si="918"/>
        <v/>
      </c>
      <c r="CY160" s="78" t="str">
        <f>IFERROR(IF(CT160="ACC"," ",IF('MAXES+CHART'!$D$16="lbs",MROUND(IF(CT160="SQUAT",'MAXES+CHART'!$D$17*CX160, IF(CT160="BENCH",'MAXES+CHART'!$D$18*CX160, IF(CT160="DEADLIFT",'MAXES+CHART'!$D$19*CX160,))),5),MROUND(IF(CT160="SQUAT",'MAXES+CHART'!$D$17*CX160, IF(CT160="BENCH",'MAXES+CHART'!$D$18*CX160, IF(CT160="DEADLIFT",'MAXES+CHART'!$D$19*CX160,))),2.5))),"")</f>
        <v xml:space="preserve"> </v>
      </c>
      <c r="CZ160" s="55"/>
      <c r="DA160" s="95"/>
      <c r="DC160" s="117"/>
      <c r="DE160" s="57" t="str">
        <f t="shared" si="974"/>
        <v/>
      </c>
      <c r="DF160" s="57" t="str">
        <f t="shared" si="975"/>
        <v/>
      </c>
      <c r="DG160" s="57" t="str">
        <f t="shared" si="976"/>
        <v/>
      </c>
      <c r="DH160" s="57" t="str">
        <f t="shared" si="977"/>
        <v/>
      </c>
      <c r="DI160" s="57" t="str">
        <f t="shared" si="978"/>
        <v/>
      </c>
      <c r="DJ160" s="57" t="str">
        <f t="shared" si="979"/>
        <v/>
      </c>
      <c r="DL160" s="39"/>
      <c r="DM160" s="58" t="str">
        <f t="shared" si="1038"/>
        <v>ACC</v>
      </c>
      <c r="DN160" s="90" t="str">
        <f t="shared" si="1039"/>
        <v/>
      </c>
      <c r="DO160" s="86" t="str">
        <f t="shared" si="921"/>
        <v/>
      </c>
      <c r="DP160" s="78" t="str">
        <f t="shared" si="922"/>
        <v/>
      </c>
      <c r="DQ160" s="79" t="str">
        <f t="shared" si="923"/>
        <v/>
      </c>
      <c r="DR160" s="78" t="str">
        <f>IFERROR(IF(DM160="ACC"," ",IF('MAXES+CHART'!$D$16="lbs",MROUND(IF(DM160="SQUAT",'MAXES+CHART'!$D$17*DQ160, IF(DM160="BENCH",'MAXES+CHART'!$D$18*DQ160, IF(DM160="DEADLIFT",'MAXES+CHART'!$D$19*DQ160,))),5),MROUND(IF(DM160="SQUAT",'MAXES+CHART'!$D$17*DQ160, IF(DM160="BENCH",'MAXES+CHART'!$D$18*DQ160, IF(DM160="DEADLIFT",'MAXES+CHART'!$D$19*DQ160,))),2.5))),"")</f>
        <v xml:space="preserve"> </v>
      </c>
      <c r="DS160" s="55"/>
      <c r="DT160" s="95"/>
      <c r="DV160" s="117"/>
      <c r="DX160" s="57" t="str">
        <f t="shared" si="980"/>
        <v/>
      </c>
      <c r="DY160" s="57" t="str">
        <f t="shared" si="981"/>
        <v/>
      </c>
      <c r="DZ160" s="57" t="str">
        <f t="shared" si="982"/>
        <v/>
      </c>
      <c r="EA160" s="57" t="str">
        <f t="shared" si="983"/>
        <v/>
      </c>
      <c r="EB160" s="57" t="str">
        <f t="shared" si="984"/>
        <v/>
      </c>
      <c r="EC160" s="57" t="str">
        <f t="shared" si="985"/>
        <v/>
      </c>
      <c r="EE160" s="39"/>
      <c r="EF160" s="58" t="str">
        <f t="shared" si="1040"/>
        <v>ACC</v>
      </c>
      <c r="EG160" s="90" t="str">
        <f t="shared" si="1041"/>
        <v/>
      </c>
      <c r="EH160" s="86" t="str">
        <f t="shared" si="926"/>
        <v/>
      </c>
      <c r="EI160" s="78" t="str">
        <f t="shared" si="927"/>
        <v/>
      </c>
      <c r="EJ160" s="79" t="str">
        <f t="shared" si="928"/>
        <v/>
      </c>
      <c r="EK160" s="78" t="str">
        <f>IFERROR(IF(EF160="ACC"," ",IF('MAXES+CHART'!$D$16="lbs",MROUND(IF(EF160="SQUAT",'MAXES+CHART'!$D$17*EJ160, IF(EF160="BENCH",'MAXES+CHART'!$D$18*EJ160, IF(EF160="DEADLIFT",'MAXES+CHART'!$D$19*EJ160,))),5),MROUND(IF(EF160="SQUAT",'MAXES+CHART'!$D$17*EJ160, IF(EF160="BENCH",'MAXES+CHART'!$D$18*EJ160, IF(EF160="DEADLIFT",'MAXES+CHART'!$D$19*EJ160,))),2.5))),"")</f>
        <v xml:space="preserve"> </v>
      </c>
      <c r="EL160" s="55"/>
      <c r="EM160" s="95"/>
      <c r="EO160" s="117"/>
      <c r="EQ160" s="57" t="str">
        <f t="shared" si="986"/>
        <v/>
      </c>
      <c r="ER160" s="57" t="str">
        <f t="shared" si="987"/>
        <v/>
      </c>
      <c r="ES160" s="57" t="str">
        <f t="shared" si="988"/>
        <v/>
      </c>
      <c r="ET160" s="57" t="str">
        <f t="shared" si="989"/>
        <v/>
      </c>
      <c r="EU160" s="57" t="str">
        <f t="shared" si="990"/>
        <v/>
      </c>
      <c r="EV160" s="57" t="str">
        <f t="shared" si="991"/>
        <v/>
      </c>
      <c r="EY160" s="39"/>
      <c r="EZ160" s="58" t="str">
        <f t="shared" si="1042"/>
        <v>ACC</v>
      </c>
      <c r="FA160" s="90" t="str">
        <f t="shared" si="1043"/>
        <v/>
      </c>
      <c r="FB160" s="86" t="str">
        <f t="shared" si="1044"/>
        <v/>
      </c>
      <c r="FC160" s="78" t="str">
        <f t="shared" si="1045"/>
        <v/>
      </c>
      <c r="FD160" s="79" t="str">
        <f t="shared" si="1046"/>
        <v/>
      </c>
      <c r="FE160" s="78" t="str">
        <f>IFERROR(IF(EZ160="ACC"," ",IF('MAXES+CHART'!$D$16="lbs",MROUND(IF(EZ160="SQUAT",'MAXES+CHART'!$D$17*FD160, IF(EZ160="BENCH",'MAXES+CHART'!$D$18*FD160, IF(EZ160="DEADLIFT",'MAXES+CHART'!$D$19*FD160,))),5),MROUND(IF(EZ160="SQUAT",'MAXES+CHART'!$D$17*FD160, IF(EZ160="BENCH",'MAXES+CHART'!$D$18*FD160, IF(EZ160="DEADLIFT",'MAXES+CHART'!$D$19*FD160,))),2.5))),"")</f>
        <v xml:space="preserve"> </v>
      </c>
      <c r="FF160" s="55"/>
      <c r="FG160" s="124"/>
      <c r="FI160" s="117"/>
      <c r="FK160" s="57" t="str">
        <f t="shared" si="992"/>
        <v/>
      </c>
      <c r="FL160" s="57" t="str">
        <f t="shared" si="993"/>
        <v/>
      </c>
      <c r="FM160" s="57" t="str">
        <f t="shared" si="994"/>
        <v/>
      </c>
      <c r="FN160" s="57" t="str">
        <f t="shared" si="995"/>
        <v/>
      </c>
      <c r="FO160" s="57" t="str">
        <f t="shared" si="996"/>
        <v/>
      </c>
      <c r="FP160" s="57" t="str">
        <f t="shared" si="997"/>
        <v/>
      </c>
      <c r="FQ160" s="39"/>
      <c r="FR160" s="58" t="str">
        <f t="shared" si="1047"/>
        <v>ACC</v>
      </c>
      <c r="FS160" s="90" t="str">
        <f t="shared" si="1048"/>
        <v/>
      </c>
      <c r="FT160" s="86" t="str">
        <f t="shared" si="931"/>
        <v/>
      </c>
      <c r="FU160" s="78" t="str">
        <f t="shared" si="932"/>
        <v/>
      </c>
      <c r="FV160" s="79" t="str">
        <f t="shared" si="933"/>
        <v/>
      </c>
      <c r="FW160" s="78" t="str">
        <f>IFERROR(IF(FR160="ACC"," ",IF('MAXES+CHART'!$D$16="lbs",MROUND(IF(FR160="SQUAT",'MAXES+CHART'!$D$17*FV160, IF(FR160="BENCH",'MAXES+CHART'!$D$18*FV160, IF(FR160="DEADLIFT",'MAXES+CHART'!$D$19*FV160,))),5),MROUND(IF(FR160="SQUAT",'MAXES+CHART'!$D$17*FV160, IF(FR160="BENCH",'MAXES+CHART'!$D$18*FV160, IF(FR160="DEADLIFT",'MAXES+CHART'!$D$19*FV160,))),2.5))),"")</f>
        <v xml:space="preserve"> </v>
      </c>
      <c r="FX160" s="55"/>
      <c r="FY160" s="95"/>
      <c r="GA160" s="117"/>
      <c r="GC160" s="57" t="str">
        <f t="shared" si="998"/>
        <v/>
      </c>
      <c r="GD160" s="57" t="str">
        <f t="shared" si="999"/>
        <v/>
      </c>
      <c r="GE160" s="57" t="str">
        <f t="shared" si="1000"/>
        <v/>
      </c>
      <c r="GF160" s="57" t="str">
        <f t="shared" si="1001"/>
        <v/>
      </c>
      <c r="GG160" s="57" t="str">
        <f t="shared" si="1002"/>
        <v/>
      </c>
      <c r="GH160" s="57" t="str">
        <f t="shared" si="1003"/>
        <v/>
      </c>
      <c r="GJ160" s="39"/>
      <c r="GK160" s="58" t="str">
        <f t="shared" si="1049"/>
        <v>ACC</v>
      </c>
      <c r="GL160" s="90" t="str">
        <f t="shared" si="1050"/>
        <v/>
      </c>
      <c r="GM160" s="86" t="str">
        <f t="shared" si="936"/>
        <v/>
      </c>
      <c r="GN160" s="78" t="str">
        <f t="shared" si="937"/>
        <v/>
      </c>
      <c r="GO160" s="79" t="str">
        <f t="shared" si="938"/>
        <v/>
      </c>
      <c r="GP160" s="78" t="str">
        <f>IFERROR(IF(GK160="ACC"," ",IF('MAXES+CHART'!$D$16="lbs",MROUND(IF(GK160="SQUAT",'MAXES+CHART'!$D$17*GO160, IF(GK160="BENCH",'MAXES+CHART'!$D$18*GO160, IF(GK160="DEADLIFT",'MAXES+CHART'!$D$19*GO160,))),5),MROUND(IF(GK160="SQUAT",'MAXES+CHART'!$D$17*GO160, IF(GK160="BENCH",'MAXES+CHART'!$D$18*GO160, IF(GK160="DEADLIFT",'MAXES+CHART'!$D$19*GO160,))),2.5))),"")</f>
        <v xml:space="preserve"> </v>
      </c>
      <c r="GQ160" s="55"/>
      <c r="GR160" s="95"/>
      <c r="GT160" s="117"/>
      <c r="GV160" s="57" t="str">
        <f t="shared" si="1004"/>
        <v/>
      </c>
      <c r="GW160" s="57" t="str">
        <f t="shared" si="1005"/>
        <v/>
      </c>
      <c r="GX160" s="57" t="str">
        <f t="shared" si="1006"/>
        <v/>
      </c>
      <c r="GY160" s="57" t="str">
        <f t="shared" si="1007"/>
        <v/>
      </c>
      <c r="GZ160" s="57" t="str">
        <f t="shared" si="1008"/>
        <v/>
      </c>
      <c r="HA160" s="57" t="str">
        <f t="shared" si="1009"/>
        <v/>
      </c>
      <c r="HC160" s="39"/>
      <c r="HD160" s="58" t="str">
        <f t="shared" si="1051"/>
        <v>ACC</v>
      </c>
      <c r="HE160" s="90" t="str">
        <f t="shared" si="1052"/>
        <v/>
      </c>
      <c r="HF160" s="86" t="str">
        <f t="shared" si="941"/>
        <v/>
      </c>
      <c r="HG160" s="78" t="str">
        <f t="shared" si="942"/>
        <v/>
      </c>
      <c r="HH160" s="79" t="str">
        <f t="shared" si="943"/>
        <v/>
      </c>
      <c r="HI160" s="78" t="str">
        <f>IFERROR(IF(HD160="ACC"," ",IF('MAXES+CHART'!$D$16="lbs",MROUND(IF(HD160="SQUAT",'MAXES+CHART'!$D$17*HH160, IF(HD160="BENCH",'MAXES+CHART'!$D$18*HH160, IF(HD160="DEADLIFT",'MAXES+CHART'!$D$19*HH160,))),5),MROUND(IF(HD160="SQUAT",'MAXES+CHART'!$D$17*HH160, IF(HD160="BENCH",'MAXES+CHART'!$D$18*HH160, IF(HD160="DEADLIFT",'MAXES+CHART'!$D$19*HH160,))),2.5))),"")</f>
        <v xml:space="preserve"> </v>
      </c>
      <c r="HJ160" s="55"/>
      <c r="HK160" s="95"/>
      <c r="HM160" s="117"/>
      <c r="HO160" s="57" t="str">
        <f t="shared" si="1010"/>
        <v/>
      </c>
      <c r="HP160" s="57" t="str">
        <f t="shared" si="1011"/>
        <v/>
      </c>
      <c r="HQ160" s="57" t="str">
        <f t="shared" si="1012"/>
        <v/>
      </c>
      <c r="HR160" s="57" t="str">
        <f t="shared" si="1013"/>
        <v/>
      </c>
      <c r="HS160" s="57" t="str">
        <f t="shared" si="1014"/>
        <v/>
      </c>
      <c r="HT160" s="57" t="str">
        <f t="shared" si="1015"/>
        <v/>
      </c>
    </row>
    <row r="161" spans="3:228" hidden="1" outlineLevel="2">
      <c r="C161" s="39"/>
      <c r="D161" s="58" t="str">
        <f t="shared" si="1053"/>
        <v>ACC</v>
      </c>
      <c r="E161" s="91">
        <f t="shared" si="1054"/>
        <v>0</v>
      </c>
      <c r="F161" s="85"/>
      <c r="G161" s="76"/>
      <c r="H161" s="77"/>
      <c r="I161" s="76" t="str">
        <f>IF(D161="ACC"," ",IF('MAXES+CHART'!$D$16="lbs",MROUND(IF(D161="SQUAT",'MAXES+CHART'!$D$17*H161, IF(D161="BENCH",'MAXES+CHART'!$D$18*H161, IF(D161="DEADLIFT",'MAXES+CHART'!$D$19*H161,))),5),MROUND(IF(D161="SQUAT",'MAXES+CHART'!$D$17*H161, IF(D161="BENCH",'MAXES+CHART'!$D$18*H161, IF(D161="DEADLIFT",'MAXES+CHART'!$D$19*H161,))),2.5)))</f>
        <v xml:space="preserve"> </v>
      </c>
      <c r="J161" s="55"/>
      <c r="K161" s="95"/>
      <c r="M161" s="119" t="str">
        <f ca="1">"e1RM: "&amp;IFERROR(MROUND(IF(H158="",  I157/VLOOKUP(K157,'MAXES+CHART'!$B$3:$N$11,G157+1,FALSE),  OFFSET(H157,MATCH(MAX(H158:H162),H158:H162,0),1)/VLOOKUP(OFFSET(H157,MATCH(MAX(H158:H162),H158:H162,0),3),'MAXES+CHART'!$B$3:$N$11,OFFSET(H157,MATCH(MAX(H158:H162),H158:H162,0),-1)+1,FALSE)),1),"")</f>
        <v xml:space="preserve">e1RM: </v>
      </c>
      <c r="O161" s="57" t="str">
        <f t="shared" si="944"/>
        <v/>
      </c>
      <c r="P161" s="57" t="str">
        <f t="shared" si="945"/>
        <v/>
      </c>
      <c r="Q161" s="57" t="str">
        <f t="shared" si="946"/>
        <v/>
      </c>
      <c r="R161" s="57" t="str">
        <f t="shared" si="947"/>
        <v/>
      </c>
      <c r="S161" s="57" t="str">
        <f t="shared" si="948"/>
        <v/>
      </c>
      <c r="T161" s="57" t="str">
        <f t="shared" si="949"/>
        <v/>
      </c>
      <c r="U161" s="39"/>
      <c r="V161" s="58" t="str">
        <f t="shared" si="1016"/>
        <v>ACC</v>
      </c>
      <c r="W161" s="91" t="str">
        <f t="shared" si="1017"/>
        <v/>
      </c>
      <c r="X161" s="85" t="str">
        <f t="shared" si="1018"/>
        <v/>
      </c>
      <c r="Y161" s="76" t="str">
        <f t="shared" si="1019"/>
        <v/>
      </c>
      <c r="Z161" s="77" t="str">
        <f t="shared" si="1020"/>
        <v/>
      </c>
      <c r="AA161" s="76" t="str">
        <f>IFERROR(IF(V161="ACC"," ",IF('MAXES+CHART'!$D$16="lbs",MROUND(IF(V161="SQUAT",'MAXES+CHART'!$D$17*Z161, IF(V161="BENCH",'MAXES+CHART'!$D$18*Z161, IF(V161="DEADLIFT",'MAXES+CHART'!$D$19*Z161,))),5),MROUND(IF(V161="SQUAT",'MAXES+CHART'!$D$17*Z161, IF(V161="BENCH",'MAXES+CHART'!$D$18*Z161, IF(V161="DEADLIFT",'MAXES+CHART'!$D$19*Z161,))),2.5))),"")</f>
        <v xml:space="preserve"> </v>
      </c>
      <c r="AB161" s="55"/>
      <c r="AC161" s="95"/>
      <c r="AE161" s="119" t="str">
        <f ca="1">"e1RM: "&amp;IFERROR(MROUND(IF(Z158="",  AA157/VLOOKUP(AC157,'MAXES+CHART'!$B$3:$N$11,Y157+1,FALSE),  OFFSET(Z157,MATCH(MAX(Z158:Z162),Z158:Z162,0),1)/VLOOKUP(OFFSET(Z157,MATCH(MAX(Z158:Z162),Z158:Z162,0),3),'MAXES+CHART'!$B$3:$N$11,OFFSET(Z157,MATCH(MAX(Z158:Z162),Z158:Z162,0),-1)+1,FALSE)),1),"")</f>
        <v xml:space="preserve">e1RM: </v>
      </c>
      <c r="AG161" s="57" t="str">
        <f t="shared" si="950"/>
        <v/>
      </c>
      <c r="AH161" s="57" t="str">
        <f t="shared" si="951"/>
        <v/>
      </c>
      <c r="AI161" s="57" t="str">
        <f t="shared" si="952"/>
        <v/>
      </c>
      <c r="AJ161" s="57" t="str">
        <f t="shared" si="953"/>
        <v/>
      </c>
      <c r="AK161" s="57" t="str">
        <f t="shared" si="954"/>
        <v/>
      </c>
      <c r="AL161" s="57" t="str">
        <f t="shared" si="955"/>
        <v/>
      </c>
      <c r="AN161" s="39"/>
      <c r="AO161" s="58" t="str">
        <f t="shared" si="1021"/>
        <v>ACC</v>
      </c>
      <c r="AP161" s="91" t="str">
        <f t="shared" si="1022"/>
        <v/>
      </c>
      <c r="AQ161" s="85" t="str">
        <f t="shared" si="1023"/>
        <v/>
      </c>
      <c r="AR161" s="76" t="str">
        <f t="shared" si="1024"/>
        <v/>
      </c>
      <c r="AS161" s="77" t="str">
        <f t="shared" si="1025"/>
        <v/>
      </c>
      <c r="AT161" s="76" t="str">
        <f>IFERROR(IF(AO161="ACC"," ",IF('MAXES+CHART'!$D$16="lbs",MROUND(IF(AO161="SQUAT",'MAXES+CHART'!$D$17*AS161, IF(AO161="BENCH",'MAXES+CHART'!$D$18*AS161, IF(AO161="DEADLIFT",'MAXES+CHART'!$D$19*AS161,))),5),MROUND(IF(AO161="SQUAT",'MAXES+CHART'!$D$17*AS161, IF(AO161="BENCH",'MAXES+CHART'!$D$18*AS161, IF(AO161="DEADLIFT",'MAXES+CHART'!$D$19*AS161,))),2.5))),"")</f>
        <v xml:space="preserve"> </v>
      </c>
      <c r="AU161" s="55"/>
      <c r="AV161" s="95"/>
      <c r="AX161" s="119" t="str">
        <f ca="1">"e1RM: "&amp;IFERROR(MROUND(IF(AS158="",  AT157/VLOOKUP(AV157,'MAXES+CHART'!$B$3:$N$11,AR157+1,FALSE),  OFFSET(AS157,MATCH(MAX(AS158:AS162),AS158:AS162,0),1)/VLOOKUP(OFFSET(AS157,MATCH(MAX(AS158:AS162),AS158:AS162,0),3),'MAXES+CHART'!$B$3:$N$11,OFFSET(AS157,MATCH(MAX(AS158:AS162),AS158:AS162,0),-1)+1,FALSE)),1),"")</f>
        <v xml:space="preserve">e1RM: </v>
      </c>
      <c r="AZ161" s="57" t="str">
        <f t="shared" si="956"/>
        <v/>
      </c>
      <c r="BA161" s="57" t="str">
        <f t="shared" si="957"/>
        <v/>
      </c>
      <c r="BB161" s="57" t="str">
        <f t="shared" si="958"/>
        <v/>
      </c>
      <c r="BC161" s="57" t="str">
        <f t="shared" si="959"/>
        <v/>
      </c>
      <c r="BD161" s="57" t="str">
        <f t="shared" si="960"/>
        <v/>
      </c>
      <c r="BE161" s="57" t="str">
        <f t="shared" si="961"/>
        <v/>
      </c>
      <c r="BG161" s="39"/>
      <c r="BH161" s="58" t="str">
        <f t="shared" si="1026"/>
        <v>ACC</v>
      </c>
      <c r="BI161" s="91" t="str">
        <f t="shared" si="1027"/>
        <v/>
      </c>
      <c r="BJ161" s="85" t="str">
        <f t="shared" si="1028"/>
        <v/>
      </c>
      <c r="BK161" s="76" t="str">
        <f t="shared" si="1029"/>
        <v/>
      </c>
      <c r="BL161" s="77" t="str">
        <f t="shared" si="1030"/>
        <v/>
      </c>
      <c r="BM161" s="76" t="str">
        <f>IFERROR(IF(BH161="ACC"," ",IF('MAXES+CHART'!$D$16="lbs",MROUND(IF(BH161="SQUAT",'MAXES+CHART'!$D$17*BL161, IF(BH161="BENCH",'MAXES+CHART'!$D$18*BL161, IF(BH161="DEADLIFT",'MAXES+CHART'!$D$19*BL161,))),5),MROUND(IF(BH161="SQUAT",'MAXES+CHART'!$D$17*BL161, IF(BH161="BENCH",'MAXES+CHART'!$D$18*BL161, IF(BH161="DEADLIFT",'MAXES+CHART'!$D$19*BL161,))),2.5))),"")</f>
        <v xml:space="preserve"> </v>
      </c>
      <c r="BN161" s="55"/>
      <c r="BO161" s="95"/>
      <c r="BQ161" s="119" t="str">
        <f ca="1">"e1RM: "&amp;IFERROR(MROUND(IF(BL158="",  BM157/VLOOKUP(BO157,'MAXES+CHART'!$B$3:$N$11,BK157+1,FALSE),  OFFSET(BL157,MATCH(MAX(BL158:BL162),BL158:BL162,0),1)/VLOOKUP(OFFSET(BL157,MATCH(MAX(BL158:BL162),BL158:BL162,0),3),'MAXES+CHART'!$B$3:$N$11,OFFSET(BL157,MATCH(MAX(BL158:BL162),BL158:BL162,0),-1)+1,FALSE)),1),"")</f>
        <v xml:space="preserve">e1RM: </v>
      </c>
      <c r="BS161" s="57" t="str">
        <f t="shared" si="962"/>
        <v/>
      </c>
      <c r="BT161" s="57" t="str">
        <f t="shared" si="963"/>
        <v/>
      </c>
      <c r="BU161" s="57" t="str">
        <f t="shared" si="964"/>
        <v/>
      </c>
      <c r="BV161" s="57" t="str">
        <f t="shared" si="965"/>
        <v/>
      </c>
      <c r="BW161" s="57" t="str">
        <f t="shared" si="966"/>
        <v/>
      </c>
      <c r="BX161" s="57" t="str">
        <f t="shared" si="967"/>
        <v/>
      </c>
      <c r="CA161" s="39"/>
      <c r="CB161" s="58" t="str">
        <f t="shared" si="1031"/>
        <v>ACC</v>
      </c>
      <c r="CC161" s="91" t="str">
        <f t="shared" si="1032"/>
        <v/>
      </c>
      <c r="CD161" s="85" t="str">
        <f t="shared" si="1033"/>
        <v/>
      </c>
      <c r="CE161" s="76" t="str">
        <f t="shared" si="1034"/>
        <v/>
      </c>
      <c r="CF161" s="77" t="str">
        <f t="shared" si="1035"/>
        <v/>
      </c>
      <c r="CG161" s="76" t="str">
        <f>IFERROR(IF(CB161="ACC"," ",IF('MAXES+CHART'!$D$16="lbs",MROUND(IF(CB161="SQUAT",'MAXES+CHART'!$D$17*CF161, IF(CB161="BENCH",'MAXES+CHART'!$D$18*CF161, IF(CB161="DEADLIFT",'MAXES+CHART'!$D$19*CF161,))),5),MROUND(IF(CB161="SQUAT",'MAXES+CHART'!$D$17*CF161, IF(CB161="BENCH",'MAXES+CHART'!$D$18*CF161, IF(CB161="DEADLIFT",'MAXES+CHART'!$D$19*CF161,))),2.5))),"")</f>
        <v xml:space="preserve"> </v>
      </c>
      <c r="CH161" s="55"/>
      <c r="CI161" s="95"/>
      <c r="CK161" s="119" t="str">
        <f ca="1">"e1RM: "&amp;IFERROR(MROUND(IF(CF158="",  CG157/VLOOKUP(CI157,'MAXES+CHART'!$B$3:$N$11,CE157+1,FALSE),  OFFSET(CF157,MATCH(MAX(CF158:CF162),CF158:CF162,0),1)/VLOOKUP(OFFSET(CF157,MATCH(MAX(CF158:CF162),CF158:CF162,0),3),'MAXES+CHART'!$B$3:$N$11,OFFSET(CF157,MATCH(MAX(CF158:CF162),CF158:CF162,0),-1)+1,FALSE)),1),"")</f>
        <v xml:space="preserve">e1RM: </v>
      </c>
      <c r="CM161" s="57" t="str">
        <f t="shared" si="968"/>
        <v/>
      </c>
      <c r="CN161" s="57" t="str">
        <f t="shared" si="969"/>
        <v/>
      </c>
      <c r="CO161" s="57" t="str">
        <f t="shared" si="970"/>
        <v/>
      </c>
      <c r="CP161" s="57" t="str">
        <f t="shared" si="971"/>
        <v/>
      </c>
      <c r="CQ161" s="57" t="str">
        <f t="shared" si="972"/>
        <v/>
      </c>
      <c r="CR161" s="57" t="str">
        <f t="shared" si="973"/>
        <v/>
      </c>
      <c r="CS161" s="39"/>
      <c r="CT161" s="58" t="str">
        <f t="shared" si="1036"/>
        <v>ACC</v>
      </c>
      <c r="CU161" s="91" t="str">
        <f t="shared" si="1037"/>
        <v/>
      </c>
      <c r="CV161" s="85" t="str">
        <f t="shared" si="916"/>
        <v/>
      </c>
      <c r="CW161" s="76" t="str">
        <f t="shared" si="917"/>
        <v/>
      </c>
      <c r="CX161" s="77" t="str">
        <f t="shared" si="918"/>
        <v/>
      </c>
      <c r="CY161" s="76" t="str">
        <f>IFERROR(IF(CT161="ACC"," ",IF('MAXES+CHART'!$D$16="lbs",MROUND(IF(CT161="SQUAT",'MAXES+CHART'!$D$17*CX161, IF(CT161="BENCH",'MAXES+CHART'!$D$18*CX161, IF(CT161="DEADLIFT",'MAXES+CHART'!$D$19*CX161,))),5),MROUND(IF(CT161="SQUAT",'MAXES+CHART'!$D$17*CX161, IF(CT161="BENCH",'MAXES+CHART'!$D$18*CX161, IF(CT161="DEADLIFT",'MAXES+CHART'!$D$19*CX161,))),2.5))),"")</f>
        <v xml:space="preserve"> </v>
      </c>
      <c r="CZ161" s="55"/>
      <c r="DA161" s="95"/>
      <c r="DC161" s="119" t="str">
        <f ca="1">"e1RM: "&amp;IFERROR(MROUND(IF(CX158="",  CY157/VLOOKUP(DA157,'MAXES+CHART'!$B$3:$N$11,CW157+1,FALSE),  OFFSET(CX157,MATCH(MAX(CX158:CX162),CX158:CX162,0),1)/VLOOKUP(OFFSET(CX157,MATCH(MAX(CX158:CX162),CX158:CX162,0),3),'MAXES+CHART'!$B$3:$N$11,OFFSET(CX157,MATCH(MAX(CX158:CX162),CX158:CX162,0),-1)+1,FALSE)),1),"")</f>
        <v xml:space="preserve">e1RM: </v>
      </c>
      <c r="DE161" s="57" t="str">
        <f t="shared" si="974"/>
        <v/>
      </c>
      <c r="DF161" s="57" t="str">
        <f t="shared" si="975"/>
        <v/>
      </c>
      <c r="DG161" s="57" t="str">
        <f t="shared" si="976"/>
        <v/>
      </c>
      <c r="DH161" s="57" t="str">
        <f t="shared" si="977"/>
        <v/>
      </c>
      <c r="DI161" s="57" t="str">
        <f t="shared" si="978"/>
        <v/>
      </c>
      <c r="DJ161" s="57" t="str">
        <f t="shared" si="979"/>
        <v/>
      </c>
      <c r="DL161" s="39"/>
      <c r="DM161" s="58" t="str">
        <f t="shared" si="1038"/>
        <v>ACC</v>
      </c>
      <c r="DN161" s="91" t="str">
        <f t="shared" si="1039"/>
        <v/>
      </c>
      <c r="DO161" s="85" t="str">
        <f t="shared" si="921"/>
        <v/>
      </c>
      <c r="DP161" s="76" t="str">
        <f t="shared" si="922"/>
        <v/>
      </c>
      <c r="DQ161" s="77" t="str">
        <f t="shared" si="923"/>
        <v/>
      </c>
      <c r="DR161" s="76" t="str">
        <f>IFERROR(IF(DM161="ACC"," ",IF('MAXES+CHART'!$D$16="lbs",MROUND(IF(DM161="SQUAT",'MAXES+CHART'!$D$17*DQ161, IF(DM161="BENCH",'MAXES+CHART'!$D$18*DQ161, IF(DM161="DEADLIFT",'MAXES+CHART'!$D$19*DQ161,))),5),MROUND(IF(DM161="SQUAT",'MAXES+CHART'!$D$17*DQ161, IF(DM161="BENCH",'MAXES+CHART'!$D$18*DQ161, IF(DM161="DEADLIFT",'MAXES+CHART'!$D$19*DQ161,))),2.5))),"")</f>
        <v xml:space="preserve"> </v>
      </c>
      <c r="DS161" s="55"/>
      <c r="DT161" s="95"/>
      <c r="DV161" s="119" t="str">
        <f ca="1">"e1RM: "&amp;IFERROR(MROUND(IF(DQ158="",  DR157/VLOOKUP(DT157,'MAXES+CHART'!$B$3:$N$11,DP157+1,FALSE),  OFFSET(DQ157,MATCH(MAX(DQ158:DQ162),DQ158:DQ162,0),1)/VLOOKUP(OFFSET(DQ157,MATCH(MAX(DQ158:DQ162),DQ158:DQ162,0),3),'MAXES+CHART'!$B$3:$N$11,OFFSET(DQ157,MATCH(MAX(DQ158:DQ162),DQ158:DQ162,0),-1)+1,FALSE)),1),"")</f>
        <v xml:space="preserve">e1RM: </v>
      </c>
      <c r="DX161" s="57" t="str">
        <f t="shared" si="980"/>
        <v/>
      </c>
      <c r="DY161" s="57" t="str">
        <f t="shared" si="981"/>
        <v/>
      </c>
      <c r="DZ161" s="57" t="str">
        <f t="shared" si="982"/>
        <v/>
      </c>
      <c r="EA161" s="57" t="str">
        <f t="shared" si="983"/>
        <v/>
      </c>
      <c r="EB161" s="57" t="str">
        <f t="shared" si="984"/>
        <v/>
      </c>
      <c r="EC161" s="57" t="str">
        <f t="shared" si="985"/>
        <v/>
      </c>
      <c r="EE161" s="39"/>
      <c r="EF161" s="58" t="str">
        <f t="shared" si="1040"/>
        <v>ACC</v>
      </c>
      <c r="EG161" s="91" t="str">
        <f t="shared" si="1041"/>
        <v/>
      </c>
      <c r="EH161" s="85" t="str">
        <f t="shared" si="926"/>
        <v/>
      </c>
      <c r="EI161" s="76" t="str">
        <f t="shared" si="927"/>
        <v/>
      </c>
      <c r="EJ161" s="77" t="str">
        <f t="shared" si="928"/>
        <v/>
      </c>
      <c r="EK161" s="76" t="str">
        <f>IFERROR(IF(EF161="ACC"," ",IF('MAXES+CHART'!$D$16="lbs",MROUND(IF(EF161="SQUAT",'MAXES+CHART'!$D$17*EJ161, IF(EF161="BENCH",'MAXES+CHART'!$D$18*EJ161, IF(EF161="DEADLIFT",'MAXES+CHART'!$D$19*EJ161,))),5),MROUND(IF(EF161="SQUAT",'MAXES+CHART'!$D$17*EJ161, IF(EF161="BENCH",'MAXES+CHART'!$D$18*EJ161, IF(EF161="DEADLIFT",'MAXES+CHART'!$D$19*EJ161,))),2.5))),"")</f>
        <v xml:space="preserve"> </v>
      </c>
      <c r="EL161" s="55"/>
      <c r="EM161" s="95"/>
      <c r="EO161" s="119" t="str">
        <f ca="1">"e1RM: "&amp;IFERROR(MROUND(IF(EJ158="",  EK157/VLOOKUP(EM157,'MAXES+CHART'!$B$3:$N$11,EI157+1,FALSE),  OFFSET(EJ157,MATCH(MAX(EJ158:EJ162),EJ158:EJ162,0),1)/VLOOKUP(OFFSET(EJ157,MATCH(MAX(EJ158:EJ162),EJ158:EJ162,0),3),'MAXES+CHART'!$B$3:$N$11,OFFSET(EJ157,MATCH(MAX(EJ158:EJ162),EJ158:EJ162,0),-1)+1,FALSE)),1),"")</f>
        <v xml:space="preserve">e1RM: </v>
      </c>
      <c r="EQ161" s="57" t="str">
        <f t="shared" si="986"/>
        <v/>
      </c>
      <c r="ER161" s="57" t="str">
        <f t="shared" si="987"/>
        <v/>
      </c>
      <c r="ES161" s="57" t="str">
        <f t="shared" si="988"/>
        <v/>
      </c>
      <c r="ET161" s="57" t="str">
        <f t="shared" si="989"/>
        <v/>
      </c>
      <c r="EU161" s="57" t="str">
        <f t="shared" si="990"/>
        <v/>
      </c>
      <c r="EV161" s="57" t="str">
        <f t="shared" si="991"/>
        <v/>
      </c>
      <c r="EY161" s="39"/>
      <c r="EZ161" s="58" t="str">
        <f t="shared" si="1042"/>
        <v>ACC</v>
      </c>
      <c r="FA161" s="91" t="str">
        <f t="shared" si="1043"/>
        <v/>
      </c>
      <c r="FB161" s="85" t="str">
        <f t="shared" si="1044"/>
        <v/>
      </c>
      <c r="FC161" s="76" t="str">
        <f t="shared" si="1045"/>
        <v/>
      </c>
      <c r="FD161" s="77" t="str">
        <f t="shared" si="1046"/>
        <v/>
      </c>
      <c r="FE161" s="76" t="str">
        <f>IFERROR(IF(EZ161="ACC"," ",IF('MAXES+CHART'!$D$16="lbs",MROUND(IF(EZ161="SQUAT",'MAXES+CHART'!$D$17*FD161, IF(EZ161="BENCH",'MAXES+CHART'!$D$18*FD161, IF(EZ161="DEADLIFT",'MAXES+CHART'!$D$19*FD161,))),5),MROUND(IF(EZ161="SQUAT",'MAXES+CHART'!$D$17*FD161, IF(EZ161="BENCH",'MAXES+CHART'!$D$18*FD161, IF(EZ161="DEADLIFT",'MAXES+CHART'!$D$19*FD161,))),2.5))),"")</f>
        <v xml:space="preserve"> </v>
      </c>
      <c r="FF161" s="55"/>
      <c r="FG161" s="124"/>
      <c r="FI161" s="119" t="str">
        <f ca="1">"e1RM: "&amp;IFERROR(MROUND(IF(FD158="",  FE157/VLOOKUP(FG157,'MAXES+CHART'!$B$3:$N$11,FC157+1,FALSE),  OFFSET(FD157,MATCH(MAX(FD158:FD162),FD158:FD162,0),1)/VLOOKUP(OFFSET(FD157,MATCH(MAX(FD158:FD162),FD158:FD162,0),3),'MAXES+CHART'!$B$3:$N$11,OFFSET(FD157,MATCH(MAX(FD158:FD162),FD158:FD162,0),-1)+1,FALSE)),1),"")</f>
        <v xml:space="preserve">e1RM: </v>
      </c>
      <c r="FK161" s="57" t="str">
        <f t="shared" si="992"/>
        <v/>
      </c>
      <c r="FL161" s="57" t="str">
        <f t="shared" si="993"/>
        <v/>
      </c>
      <c r="FM161" s="57" t="str">
        <f t="shared" si="994"/>
        <v/>
      </c>
      <c r="FN161" s="57" t="str">
        <f t="shared" si="995"/>
        <v/>
      </c>
      <c r="FO161" s="57" t="str">
        <f t="shared" si="996"/>
        <v/>
      </c>
      <c r="FP161" s="57" t="str">
        <f t="shared" si="997"/>
        <v/>
      </c>
      <c r="FQ161" s="39"/>
      <c r="FR161" s="58" t="str">
        <f t="shared" si="1047"/>
        <v>ACC</v>
      </c>
      <c r="FS161" s="91" t="str">
        <f t="shared" si="1048"/>
        <v/>
      </c>
      <c r="FT161" s="85" t="str">
        <f t="shared" si="931"/>
        <v/>
      </c>
      <c r="FU161" s="76" t="str">
        <f t="shared" si="932"/>
        <v/>
      </c>
      <c r="FV161" s="77" t="str">
        <f t="shared" si="933"/>
        <v/>
      </c>
      <c r="FW161" s="76" t="str">
        <f>IFERROR(IF(FR161="ACC"," ",IF('MAXES+CHART'!$D$16="lbs",MROUND(IF(FR161="SQUAT",'MAXES+CHART'!$D$17*FV161, IF(FR161="BENCH",'MAXES+CHART'!$D$18*FV161, IF(FR161="DEADLIFT",'MAXES+CHART'!$D$19*FV161,))),5),MROUND(IF(FR161="SQUAT",'MAXES+CHART'!$D$17*FV161, IF(FR161="BENCH",'MAXES+CHART'!$D$18*FV161, IF(FR161="DEADLIFT",'MAXES+CHART'!$D$19*FV161,))),2.5))),"")</f>
        <v xml:space="preserve"> </v>
      </c>
      <c r="FX161" s="55"/>
      <c r="FY161" s="95"/>
      <c r="GA161" s="119" t="str">
        <f ca="1">"e1RM: "&amp;IFERROR(MROUND(IF(FV158="",  FW157/VLOOKUP(FY157,'MAXES+CHART'!$B$3:$N$11,FU157+1,FALSE),  OFFSET(FV157,MATCH(MAX(FV158:FV162),FV158:FV162,0),1)/VLOOKUP(OFFSET(FV157,MATCH(MAX(FV158:FV162),FV158:FV162,0),3),'MAXES+CHART'!$B$3:$N$11,OFFSET(FV157,MATCH(MAX(FV158:FV162),FV158:FV162,0),-1)+1,FALSE)),1),"")</f>
        <v xml:space="preserve">e1RM: </v>
      </c>
      <c r="GC161" s="57" t="str">
        <f t="shared" si="998"/>
        <v/>
      </c>
      <c r="GD161" s="57" t="str">
        <f t="shared" si="999"/>
        <v/>
      </c>
      <c r="GE161" s="57" t="str">
        <f t="shared" si="1000"/>
        <v/>
      </c>
      <c r="GF161" s="57" t="str">
        <f t="shared" si="1001"/>
        <v/>
      </c>
      <c r="GG161" s="57" t="str">
        <f t="shared" si="1002"/>
        <v/>
      </c>
      <c r="GH161" s="57" t="str">
        <f t="shared" si="1003"/>
        <v/>
      </c>
      <c r="GJ161" s="39"/>
      <c r="GK161" s="58" t="str">
        <f t="shared" si="1049"/>
        <v>ACC</v>
      </c>
      <c r="GL161" s="91" t="str">
        <f t="shared" si="1050"/>
        <v/>
      </c>
      <c r="GM161" s="85" t="str">
        <f t="shared" si="936"/>
        <v/>
      </c>
      <c r="GN161" s="76" t="str">
        <f t="shared" si="937"/>
        <v/>
      </c>
      <c r="GO161" s="77" t="str">
        <f t="shared" si="938"/>
        <v/>
      </c>
      <c r="GP161" s="76" t="str">
        <f>IFERROR(IF(GK161="ACC"," ",IF('MAXES+CHART'!$D$16="lbs",MROUND(IF(GK161="SQUAT",'MAXES+CHART'!$D$17*GO161, IF(GK161="BENCH",'MAXES+CHART'!$D$18*GO161, IF(GK161="DEADLIFT",'MAXES+CHART'!$D$19*GO161,))),5),MROUND(IF(GK161="SQUAT",'MAXES+CHART'!$D$17*GO161, IF(GK161="BENCH",'MAXES+CHART'!$D$18*GO161, IF(GK161="DEADLIFT",'MAXES+CHART'!$D$19*GO161,))),2.5))),"")</f>
        <v xml:space="preserve"> </v>
      </c>
      <c r="GQ161" s="55"/>
      <c r="GR161" s="95"/>
      <c r="GT161" s="119" t="str">
        <f ca="1">"e1RM: "&amp;IFERROR(MROUND(IF(GO158="",  GP157/VLOOKUP(GR157,'MAXES+CHART'!$B$3:$N$11,GN157+1,FALSE),  OFFSET(GO157,MATCH(MAX(GO158:GO162),GO158:GO162,0),1)/VLOOKUP(OFFSET(GO157,MATCH(MAX(GO158:GO162),GO158:GO162,0),3),'MAXES+CHART'!$B$3:$N$11,OFFSET(GO157,MATCH(MAX(GO158:GO162),GO158:GO162,0),-1)+1,FALSE)),1),"")</f>
        <v xml:space="preserve">e1RM: </v>
      </c>
      <c r="GV161" s="57" t="str">
        <f t="shared" si="1004"/>
        <v/>
      </c>
      <c r="GW161" s="57" t="str">
        <f t="shared" si="1005"/>
        <v/>
      </c>
      <c r="GX161" s="57" t="str">
        <f t="shared" si="1006"/>
        <v/>
      </c>
      <c r="GY161" s="57" t="str">
        <f t="shared" si="1007"/>
        <v/>
      </c>
      <c r="GZ161" s="57" t="str">
        <f t="shared" si="1008"/>
        <v/>
      </c>
      <c r="HA161" s="57" t="str">
        <f t="shared" si="1009"/>
        <v/>
      </c>
      <c r="HC161" s="39"/>
      <c r="HD161" s="58" t="str">
        <f t="shared" si="1051"/>
        <v>ACC</v>
      </c>
      <c r="HE161" s="91" t="str">
        <f t="shared" si="1052"/>
        <v/>
      </c>
      <c r="HF161" s="85" t="str">
        <f t="shared" si="941"/>
        <v/>
      </c>
      <c r="HG161" s="76" t="str">
        <f t="shared" si="942"/>
        <v/>
      </c>
      <c r="HH161" s="77" t="str">
        <f t="shared" si="943"/>
        <v/>
      </c>
      <c r="HI161" s="76" t="str">
        <f>IFERROR(IF(HD161="ACC"," ",IF('MAXES+CHART'!$D$16="lbs",MROUND(IF(HD161="SQUAT",'MAXES+CHART'!$D$17*HH161, IF(HD161="BENCH",'MAXES+CHART'!$D$18*HH161, IF(HD161="DEADLIFT",'MAXES+CHART'!$D$19*HH161,))),5),MROUND(IF(HD161="SQUAT",'MAXES+CHART'!$D$17*HH161, IF(HD161="BENCH",'MAXES+CHART'!$D$18*HH161, IF(HD161="DEADLIFT",'MAXES+CHART'!$D$19*HH161,))),2.5))),"")</f>
        <v xml:space="preserve"> </v>
      </c>
      <c r="HJ161" s="55"/>
      <c r="HK161" s="95"/>
      <c r="HM161" s="119" t="str">
        <f ca="1">"e1RM: "&amp;IFERROR(MROUND(IF(HH158="",  HI157/VLOOKUP(HK157,'MAXES+CHART'!$B$3:$N$11,HG157+1,FALSE),  OFFSET(HH157,MATCH(MAX(HH158:HH162),HH158:HH162,0),1)/VLOOKUP(OFFSET(HH157,MATCH(MAX(HH158:HH162),HH158:HH162,0),3),'MAXES+CHART'!$B$3:$N$11,OFFSET(HH157,MATCH(MAX(HH158:HH162),HH158:HH162,0),-1)+1,FALSE)),1),"")</f>
        <v xml:space="preserve">e1RM: </v>
      </c>
      <c r="HO161" s="57" t="str">
        <f t="shared" si="1010"/>
        <v/>
      </c>
      <c r="HP161" s="57" t="str">
        <f t="shared" si="1011"/>
        <v/>
      </c>
      <c r="HQ161" s="57" t="str">
        <f t="shared" si="1012"/>
        <v/>
      </c>
      <c r="HR161" s="57" t="str">
        <f t="shared" si="1013"/>
        <v/>
      </c>
      <c r="HS161" s="57" t="str">
        <f t="shared" si="1014"/>
        <v/>
      </c>
      <c r="HT161" s="57" t="str">
        <f t="shared" si="1015"/>
        <v/>
      </c>
    </row>
    <row r="162" spans="3:228" hidden="1" outlineLevel="2">
      <c r="C162" s="39"/>
      <c r="D162" s="58" t="str">
        <f t="shared" si="1053"/>
        <v>ACC</v>
      </c>
      <c r="E162" s="90">
        <f t="shared" si="1054"/>
        <v>0</v>
      </c>
      <c r="F162" s="86"/>
      <c r="G162" s="78"/>
      <c r="H162" s="79"/>
      <c r="I162" s="78" t="str">
        <f>IF(D162="ACC"," ",IF('MAXES+CHART'!$D$16="lbs",MROUND(IF(D162="SQUAT",'MAXES+CHART'!$D$17*H162, IF(D162="BENCH",'MAXES+CHART'!$D$18*H162, IF(D162="DEADLIFT",'MAXES+CHART'!$D$19*H162,))),5),MROUND(IF(D162="SQUAT",'MAXES+CHART'!$D$17*H162, IF(D162="BENCH",'MAXES+CHART'!$D$18*H162, IF(D162="DEADLIFT",'MAXES+CHART'!$D$19*H162,))),2.5)))</f>
        <v xml:space="preserve"> </v>
      </c>
      <c r="J162" s="55"/>
      <c r="K162" s="95"/>
      <c r="M162" s="118"/>
      <c r="O162" s="57" t="str">
        <f t="shared" si="944"/>
        <v/>
      </c>
      <c r="P162" s="57" t="str">
        <f t="shared" si="945"/>
        <v/>
      </c>
      <c r="Q162" s="57" t="str">
        <f t="shared" si="946"/>
        <v/>
      </c>
      <c r="R162" s="57" t="str">
        <f t="shared" si="947"/>
        <v/>
      </c>
      <c r="S162" s="57" t="str">
        <f t="shared" si="948"/>
        <v/>
      </c>
      <c r="T162" s="57" t="str">
        <f t="shared" si="949"/>
        <v/>
      </c>
      <c r="U162" s="39"/>
      <c r="V162" s="58" t="str">
        <f t="shared" si="1016"/>
        <v>ACC</v>
      </c>
      <c r="W162" s="90" t="str">
        <f t="shared" si="1017"/>
        <v/>
      </c>
      <c r="X162" s="86" t="str">
        <f t="shared" si="1018"/>
        <v/>
      </c>
      <c r="Y162" s="78" t="str">
        <f t="shared" si="1019"/>
        <v/>
      </c>
      <c r="Z162" s="79" t="str">
        <f t="shared" si="1020"/>
        <v/>
      </c>
      <c r="AA162" s="78" t="str">
        <f>IFERROR(IF(V162="ACC"," ",IF('MAXES+CHART'!$D$16="lbs",MROUND(IF(V162="SQUAT",'MAXES+CHART'!$D$17*Z162, IF(V162="BENCH",'MAXES+CHART'!$D$18*Z162, IF(V162="DEADLIFT",'MAXES+CHART'!$D$19*Z162,))),5),MROUND(IF(V162="SQUAT",'MAXES+CHART'!$D$17*Z162, IF(V162="BENCH",'MAXES+CHART'!$D$18*Z162, IF(V162="DEADLIFT",'MAXES+CHART'!$D$19*Z162,))),2.5))),"")</f>
        <v xml:space="preserve"> </v>
      </c>
      <c r="AB162" s="55"/>
      <c r="AC162" s="95"/>
      <c r="AE162" s="118"/>
      <c r="AG162" s="57" t="str">
        <f t="shared" si="950"/>
        <v/>
      </c>
      <c r="AH162" s="57" t="str">
        <f t="shared" si="951"/>
        <v/>
      </c>
      <c r="AI162" s="57" t="str">
        <f t="shared" si="952"/>
        <v/>
      </c>
      <c r="AJ162" s="57" t="str">
        <f t="shared" si="953"/>
        <v/>
      </c>
      <c r="AK162" s="57" t="str">
        <f t="shared" si="954"/>
        <v/>
      </c>
      <c r="AL162" s="57" t="str">
        <f t="shared" si="955"/>
        <v/>
      </c>
      <c r="AN162" s="39"/>
      <c r="AO162" s="58" t="str">
        <f t="shared" si="1021"/>
        <v>ACC</v>
      </c>
      <c r="AP162" s="90" t="str">
        <f t="shared" si="1022"/>
        <v/>
      </c>
      <c r="AQ162" s="86" t="str">
        <f t="shared" si="1023"/>
        <v/>
      </c>
      <c r="AR162" s="78" t="str">
        <f t="shared" si="1024"/>
        <v/>
      </c>
      <c r="AS162" s="79" t="str">
        <f t="shared" si="1025"/>
        <v/>
      </c>
      <c r="AT162" s="78" t="str">
        <f>IFERROR(IF(AO162="ACC"," ",IF('MAXES+CHART'!$D$16="lbs",MROUND(IF(AO162="SQUAT",'MAXES+CHART'!$D$17*AS162, IF(AO162="BENCH",'MAXES+CHART'!$D$18*AS162, IF(AO162="DEADLIFT",'MAXES+CHART'!$D$19*AS162,))),5),MROUND(IF(AO162="SQUAT",'MAXES+CHART'!$D$17*AS162, IF(AO162="BENCH",'MAXES+CHART'!$D$18*AS162, IF(AO162="DEADLIFT",'MAXES+CHART'!$D$19*AS162,))),2.5))),"")</f>
        <v xml:space="preserve"> </v>
      </c>
      <c r="AU162" s="55"/>
      <c r="AV162" s="95"/>
      <c r="AX162" s="118"/>
      <c r="AZ162" s="57" t="str">
        <f t="shared" si="956"/>
        <v/>
      </c>
      <c r="BA162" s="57" t="str">
        <f t="shared" si="957"/>
        <v/>
      </c>
      <c r="BB162" s="57" t="str">
        <f t="shared" si="958"/>
        <v/>
      </c>
      <c r="BC162" s="57" t="str">
        <f t="shared" si="959"/>
        <v/>
      </c>
      <c r="BD162" s="57" t="str">
        <f t="shared" si="960"/>
        <v/>
      </c>
      <c r="BE162" s="57" t="str">
        <f t="shared" si="961"/>
        <v/>
      </c>
      <c r="BG162" s="39"/>
      <c r="BH162" s="58" t="str">
        <f t="shared" si="1026"/>
        <v>ACC</v>
      </c>
      <c r="BI162" s="90" t="str">
        <f t="shared" si="1027"/>
        <v/>
      </c>
      <c r="BJ162" s="86" t="str">
        <f t="shared" si="1028"/>
        <v/>
      </c>
      <c r="BK162" s="78" t="str">
        <f t="shared" si="1029"/>
        <v/>
      </c>
      <c r="BL162" s="79" t="str">
        <f t="shared" si="1030"/>
        <v/>
      </c>
      <c r="BM162" s="78" t="str">
        <f>IFERROR(IF(BH162="ACC"," ",IF('MAXES+CHART'!$D$16="lbs",MROUND(IF(BH162="SQUAT",'MAXES+CHART'!$D$17*BL162, IF(BH162="BENCH",'MAXES+CHART'!$D$18*BL162, IF(BH162="DEADLIFT",'MAXES+CHART'!$D$19*BL162,))),5),MROUND(IF(BH162="SQUAT",'MAXES+CHART'!$D$17*BL162, IF(BH162="BENCH",'MAXES+CHART'!$D$18*BL162, IF(BH162="DEADLIFT",'MAXES+CHART'!$D$19*BL162,))),2.5))),"")</f>
        <v xml:space="preserve"> </v>
      </c>
      <c r="BN162" s="55"/>
      <c r="BO162" s="95"/>
      <c r="BQ162" s="118"/>
      <c r="BS162" s="57" t="str">
        <f t="shared" si="962"/>
        <v/>
      </c>
      <c r="BT162" s="57" t="str">
        <f t="shared" si="963"/>
        <v/>
      </c>
      <c r="BU162" s="57" t="str">
        <f t="shared" si="964"/>
        <v/>
      </c>
      <c r="BV162" s="57" t="str">
        <f t="shared" si="965"/>
        <v/>
      </c>
      <c r="BW162" s="57" t="str">
        <f t="shared" si="966"/>
        <v/>
      </c>
      <c r="BX162" s="57" t="str">
        <f t="shared" si="967"/>
        <v/>
      </c>
      <c r="CA162" s="39"/>
      <c r="CB162" s="58" t="str">
        <f t="shared" si="1031"/>
        <v>ACC</v>
      </c>
      <c r="CC162" s="90" t="str">
        <f t="shared" si="1032"/>
        <v/>
      </c>
      <c r="CD162" s="86" t="str">
        <f t="shared" si="1033"/>
        <v/>
      </c>
      <c r="CE162" s="78" t="str">
        <f t="shared" si="1034"/>
        <v/>
      </c>
      <c r="CF162" s="79" t="str">
        <f t="shared" si="1035"/>
        <v/>
      </c>
      <c r="CG162" s="78" t="str">
        <f>IFERROR(IF(CB162="ACC"," ",IF('MAXES+CHART'!$D$16="lbs",MROUND(IF(CB162="SQUAT",'MAXES+CHART'!$D$17*CF162, IF(CB162="BENCH",'MAXES+CHART'!$D$18*CF162, IF(CB162="DEADLIFT",'MAXES+CHART'!$D$19*CF162,))),5),MROUND(IF(CB162="SQUAT",'MAXES+CHART'!$D$17*CF162, IF(CB162="BENCH",'MAXES+CHART'!$D$18*CF162, IF(CB162="DEADLIFT",'MAXES+CHART'!$D$19*CF162,))),2.5))),"")</f>
        <v xml:space="preserve"> </v>
      </c>
      <c r="CH162" s="55"/>
      <c r="CI162" s="95"/>
      <c r="CK162" s="118"/>
      <c r="CM162" s="57" t="str">
        <f t="shared" si="968"/>
        <v/>
      </c>
      <c r="CN162" s="57" t="str">
        <f t="shared" si="969"/>
        <v/>
      </c>
      <c r="CO162" s="57" t="str">
        <f t="shared" si="970"/>
        <v/>
      </c>
      <c r="CP162" s="57" t="str">
        <f t="shared" si="971"/>
        <v/>
      </c>
      <c r="CQ162" s="57" t="str">
        <f t="shared" si="972"/>
        <v/>
      </c>
      <c r="CR162" s="57" t="str">
        <f t="shared" si="973"/>
        <v/>
      </c>
      <c r="CS162" s="39"/>
      <c r="CT162" s="58" t="str">
        <f t="shared" si="1036"/>
        <v>ACC</v>
      </c>
      <c r="CU162" s="90" t="str">
        <f t="shared" si="1037"/>
        <v/>
      </c>
      <c r="CV162" s="86" t="str">
        <f t="shared" si="916"/>
        <v/>
      </c>
      <c r="CW162" s="78" t="str">
        <f t="shared" si="917"/>
        <v/>
      </c>
      <c r="CX162" s="79" t="str">
        <f t="shared" si="918"/>
        <v/>
      </c>
      <c r="CY162" s="78" t="str">
        <f>IFERROR(IF(CT162="ACC"," ",IF('MAXES+CHART'!$D$16="lbs",MROUND(IF(CT162="SQUAT",'MAXES+CHART'!$D$17*CX162, IF(CT162="BENCH",'MAXES+CHART'!$D$18*CX162, IF(CT162="DEADLIFT",'MAXES+CHART'!$D$19*CX162,))),5),MROUND(IF(CT162="SQUAT",'MAXES+CHART'!$D$17*CX162, IF(CT162="BENCH",'MAXES+CHART'!$D$18*CX162, IF(CT162="DEADLIFT",'MAXES+CHART'!$D$19*CX162,))),2.5))),"")</f>
        <v xml:space="preserve"> </v>
      </c>
      <c r="CZ162" s="55"/>
      <c r="DA162" s="95"/>
      <c r="DC162" s="118"/>
      <c r="DE162" s="57" t="str">
        <f t="shared" si="974"/>
        <v/>
      </c>
      <c r="DF162" s="57" t="str">
        <f t="shared" si="975"/>
        <v/>
      </c>
      <c r="DG162" s="57" t="str">
        <f t="shared" si="976"/>
        <v/>
      </c>
      <c r="DH162" s="57" t="str">
        <f t="shared" si="977"/>
        <v/>
      </c>
      <c r="DI162" s="57" t="str">
        <f t="shared" si="978"/>
        <v/>
      </c>
      <c r="DJ162" s="57" t="str">
        <f t="shared" si="979"/>
        <v/>
      </c>
      <c r="DL162" s="39"/>
      <c r="DM162" s="58" t="str">
        <f t="shared" si="1038"/>
        <v>ACC</v>
      </c>
      <c r="DN162" s="90" t="str">
        <f t="shared" si="1039"/>
        <v/>
      </c>
      <c r="DO162" s="86" t="str">
        <f t="shared" si="921"/>
        <v/>
      </c>
      <c r="DP162" s="78" t="str">
        <f t="shared" si="922"/>
        <v/>
      </c>
      <c r="DQ162" s="79" t="str">
        <f t="shared" si="923"/>
        <v/>
      </c>
      <c r="DR162" s="78" t="str">
        <f>IFERROR(IF(DM162="ACC"," ",IF('MAXES+CHART'!$D$16="lbs",MROUND(IF(DM162="SQUAT",'MAXES+CHART'!$D$17*DQ162, IF(DM162="BENCH",'MAXES+CHART'!$D$18*DQ162, IF(DM162="DEADLIFT",'MAXES+CHART'!$D$19*DQ162,))),5),MROUND(IF(DM162="SQUAT",'MAXES+CHART'!$D$17*DQ162, IF(DM162="BENCH",'MAXES+CHART'!$D$18*DQ162, IF(DM162="DEADLIFT",'MAXES+CHART'!$D$19*DQ162,))),2.5))),"")</f>
        <v xml:space="preserve"> </v>
      </c>
      <c r="DS162" s="55"/>
      <c r="DT162" s="95"/>
      <c r="DV162" s="118"/>
      <c r="DX162" s="57" t="str">
        <f t="shared" si="980"/>
        <v/>
      </c>
      <c r="DY162" s="57" t="str">
        <f t="shared" si="981"/>
        <v/>
      </c>
      <c r="DZ162" s="57" t="str">
        <f t="shared" si="982"/>
        <v/>
      </c>
      <c r="EA162" s="57" t="str">
        <f t="shared" si="983"/>
        <v/>
      </c>
      <c r="EB162" s="57" t="str">
        <f t="shared" si="984"/>
        <v/>
      </c>
      <c r="EC162" s="57" t="str">
        <f t="shared" si="985"/>
        <v/>
      </c>
      <c r="EE162" s="39"/>
      <c r="EF162" s="58" t="str">
        <f t="shared" si="1040"/>
        <v>ACC</v>
      </c>
      <c r="EG162" s="90" t="str">
        <f t="shared" si="1041"/>
        <v/>
      </c>
      <c r="EH162" s="86" t="str">
        <f t="shared" si="926"/>
        <v/>
      </c>
      <c r="EI162" s="78" t="str">
        <f t="shared" si="927"/>
        <v/>
      </c>
      <c r="EJ162" s="79" t="str">
        <f t="shared" si="928"/>
        <v/>
      </c>
      <c r="EK162" s="78" t="str">
        <f>IFERROR(IF(EF162="ACC"," ",IF('MAXES+CHART'!$D$16="lbs",MROUND(IF(EF162="SQUAT",'MAXES+CHART'!$D$17*EJ162, IF(EF162="BENCH",'MAXES+CHART'!$D$18*EJ162, IF(EF162="DEADLIFT",'MAXES+CHART'!$D$19*EJ162,))),5),MROUND(IF(EF162="SQUAT",'MAXES+CHART'!$D$17*EJ162, IF(EF162="BENCH",'MAXES+CHART'!$D$18*EJ162, IF(EF162="DEADLIFT",'MAXES+CHART'!$D$19*EJ162,))),2.5))),"")</f>
        <v xml:space="preserve"> </v>
      </c>
      <c r="EL162" s="55"/>
      <c r="EM162" s="95"/>
      <c r="EO162" s="118"/>
      <c r="EQ162" s="57" t="str">
        <f t="shared" si="986"/>
        <v/>
      </c>
      <c r="ER162" s="57" t="str">
        <f t="shared" si="987"/>
        <v/>
      </c>
      <c r="ES162" s="57" t="str">
        <f t="shared" si="988"/>
        <v/>
      </c>
      <c r="ET162" s="57" t="str">
        <f t="shared" si="989"/>
        <v/>
      </c>
      <c r="EU162" s="57" t="str">
        <f t="shared" si="990"/>
        <v/>
      </c>
      <c r="EV162" s="57" t="str">
        <f t="shared" si="991"/>
        <v/>
      </c>
      <c r="EY162" s="39"/>
      <c r="EZ162" s="58" t="str">
        <f t="shared" si="1042"/>
        <v>ACC</v>
      </c>
      <c r="FA162" s="90" t="str">
        <f t="shared" si="1043"/>
        <v/>
      </c>
      <c r="FB162" s="86" t="str">
        <f t="shared" si="1044"/>
        <v/>
      </c>
      <c r="FC162" s="78" t="str">
        <f t="shared" si="1045"/>
        <v/>
      </c>
      <c r="FD162" s="79" t="str">
        <f t="shared" si="1046"/>
        <v/>
      </c>
      <c r="FE162" s="78" t="str">
        <f>IFERROR(IF(EZ162="ACC"," ",IF('MAXES+CHART'!$D$16="lbs",MROUND(IF(EZ162="SQUAT",'MAXES+CHART'!$D$17*FD162, IF(EZ162="BENCH",'MAXES+CHART'!$D$18*FD162, IF(EZ162="DEADLIFT",'MAXES+CHART'!$D$19*FD162,))),5),MROUND(IF(EZ162="SQUAT",'MAXES+CHART'!$D$17*FD162, IF(EZ162="BENCH",'MAXES+CHART'!$D$18*FD162, IF(EZ162="DEADLIFT",'MAXES+CHART'!$D$19*FD162,))),2.5))),"")</f>
        <v xml:space="preserve"> </v>
      </c>
      <c r="FF162" s="55"/>
      <c r="FG162" s="124"/>
      <c r="FI162" s="118"/>
      <c r="FK162" s="57" t="str">
        <f t="shared" si="992"/>
        <v/>
      </c>
      <c r="FL162" s="57" t="str">
        <f t="shared" si="993"/>
        <v/>
      </c>
      <c r="FM162" s="57" t="str">
        <f t="shared" si="994"/>
        <v/>
      </c>
      <c r="FN162" s="57" t="str">
        <f t="shared" si="995"/>
        <v/>
      </c>
      <c r="FO162" s="57" t="str">
        <f t="shared" si="996"/>
        <v/>
      </c>
      <c r="FP162" s="57" t="str">
        <f t="shared" si="997"/>
        <v/>
      </c>
      <c r="FQ162" s="39"/>
      <c r="FR162" s="58" t="str">
        <f t="shared" si="1047"/>
        <v>ACC</v>
      </c>
      <c r="FS162" s="90" t="str">
        <f t="shared" si="1048"/>
        <v/>
      </c>
      <c r="FT162" s="86" t="str">
        <f t="shared" si="931"/>
        <v/>
      </c>
      <c r="FU162" s="78" t="str">
        <f t="shared" si="932"/>
        <v/>
      </c>
      <c r="FV162" s="79" t="str">
        <f t="shared" si="933"/>
        <v/>
      </c>
      <c r="FW162" s="78" t="str">
        <f>IFERROR(IF(FR162="ACC"," ",IF('MAXES+CHART'!$D$16="lbs",MROUND(IF(FR162="SQUAT",'MAXES+CHART'!$D$17*FV162, IF(FR162="BENCH",'MAXES+CHART'!$D$18*FV162, IF(FR162="DEADLIFT",'MAXES+CHART'!$D$19*FV162,))),5),MROUND(IF(FR162="SQUAT",'MAXES+CHART'!$D$17*FV162, IF(FR162="BENCH",'MAXES+CHART'!$D$18*FV162, IF(FR162="DEADLIFT",'MAXES+CHART'!$D$19*FV162,))),2.5))),"")</f>
        <v xml:space="preserve"> </v>
      </c>
      <c r="FX162" s="55"/>
      <c r="FY162" s="95"/>
      <c r="GA162" s="118"/>
      <c r="GC162" s="57" t="str">
        <f t="shared" si="998"/>
        <v/>
      </c>
      <c r="GD162" s="57" t="str">
        <f t="shared" si="999"/>
        <v/>
      </c>
      <c r="GE162" s="57" t="str">
        <f t="shared" si="1000"/>
        <v/>
      </c>
      <c r="GF162" s="57" t="str">
        <f t="shared" si="1001"/>
        <v/>
      </c>
      <c r="GG162" s="57" t="str">
        <f t="shared" si="1002"/>
        <v/>
      </c>
      <c r="GH162" s="57" t="str">
        <f t="shared" si="1003"/>
        <v/>
      </c>
      <c r="GJ162" s="39"/>
      <c r="GK162" s="58" t="str">
        <f t="shared" si="1049"/>
        <v>ACC</v>
      </c>
      <c r="GL162" s="90" t="str">
        <f t="shared" si="1050"/>
        <v/>
      </c>
      <c r="GM162" s="86" t="str">
        <f t="shared" si="936"/>
        <v/>
      </c>
      <c r="GN162" s="78" t="str">
        <f t="shared" si="937"/>
        <v/>
      </c>
      <c r="GO162" s="79" t="str">
        <f t="shared" si="938"/>
        <v/>
      </c>
      <c r="GP162" s="78" t="str">
        <f>IFERROR(IF(GK162="ACC"," ",IF('MAXES+CHART'!$D$16="lbs",MROUND(IF(GK162="SQUAT",'MAXES+CHART'!$D$17*GO162, IF(GK162="BENCH",'MAXES+CHART'!$D$18*GO162, IF(GK162="DEADLIFT",'MAXES+CHART'!$D$19*GO162,))),5),MROUND(IF(GK162="SQUAT",'MAXES+CHART'!$D$17*GO162, IF(GK162="BENCH",'MAXES+CHART'!$D$18*GO162, IF(GK162="DEADLIFT",'MAXES+CHART'!$D$19*GO162,))),2.5))),"")</f>
        <v xml:space="preserve"> </v>
      </c>
      <c r="GQ162" s="55"/>
      <c r="GR162" s="95"/>
      <c r="GT162" s="118"/>
      <c r="GV162" s="57" t="str">
        <f t="shared" si="1004"/>
        <v/>
      </c>
      <c r="GW162" s="57" t="str">
        <f t="shared" si="1005"/>
        <v/>
      </c>
      <c r="GX162" s="57" t="str">
        <f t="shared" si="1006"/>
        <v/>
      </c>
      <c r="GY162" s="57" t="str">
        <f t="shared" si="1007"/>
        <v/>
      </c>
      <c r="GZ162" s="57" t="str">
        <f t="shared" si="1008"/>
        <v/>
      </c>
      <c r="HA162" s="57" t="str">
        <f t="shared" si="1009"/>
        <v/>
      </c>
      <c r="HC162" s="39"/>
      <c r="HD162" s="58" t="str">
        <f t="shared" si="1051"/>
        <v>ACC</v>
      </c>
      <c r="HE162" s="90" t="str">
        <f t="shared" si="1052"/>
        <v/>
      </c>
      <c r="HF162" s="86" t="str">
        <f t="shared" si="941"/>
        <v/>
      </c>
      <c r="HG162" s="78" t="str">
        <f t="shared" si="942"/>
        <v/>
      </c>
      <c r="HH162" s="79" t="str">
        <f t="shared" si="943"/>
        <v/>
      </c>
      <c r="HI162" s="78" t="str">
        <f>IFERROR(IF(HD162="ACC"," ",IF('MAXES+CHART'!$D$16="lbs",MROUND(IF(HD162="SQUAT",'MAXES+CHART'!$D$17*HH162, IF(HD162="BENCH",'MAXES+CHART'!$D$18*HH162, IF(HD162="DEADLIFT",'MAXES+CHART'!$D$19*HH162,))),5),MROUND(IF(HD162="SQUAT",'MAXES+CHART'!$D$17*HH162, IF(HD162="BENCH",'MAXES+CHART'!$D$18*HH162, IF(HD162="DEADLIFT",'MAXES+CHART'!$D$19*HH162,))),2.5))),"")</f>
        <v xml:space="preserve"> </v>
      </c>
      <c r="HJ162" s="55"/>
      <c r="HK162" s="95"/>
      <c r="HM162" s="118"/>
      <c r="HO162" s="57" t="str">
        <f t="shared" si="1010"/>
        <v/>
      </c>
      <c r="HP162" s="57" t="str">
        <f t="shared" si="1011"/>
        <v/>
      </c>
      <c r="HQ162" s="57" t="str">
        <f t="shared" si="1012"/>
        <v/>
      </c>
      <c r="HR162" s="57" t="str">
        <f t="shared" si="1013"/>
        <v/>
      </c>
      <c r="HS162" s="57" t="str">
        <f t="shared" si="1014"/>
        <v/>
      </c>
      <c r="HT162" s="57" t="str">
        <f t="shared" si="1015"/>
        <v/>
      </c>
    </row>
    <row r="163" spans="3:228" hidden="1" outlineLevel="1">
      <c r="C163" s="39"/>
      <c r="D163" s="54" t="s">
        <v>14</v>
      </c>
      <c r="E163" s="92"/>
      <c r="F163" s="87"/>
      <c r="G163" s="81"/>
      <c r="H163" s="82"/>
      <c r="I163" s="81" t="str">
        <f>IF(D163="ACC"," ",IF('MAXES+CHART'!$D$16="lbs",MROUND(IF(D163="SQUAT",'MAXES+CHART'!$D$17*H163, IF(D163="BENCH",'MAXES+CHART'!$D$18*H163, IF(D163="DEADLIFT",'MAXES+CHART'!$D$19*H163,))),5),MROUND(IF(D163="SQUAT",'MAXES+CHART'!$D$17*H163, IF(D163="BENCH",'MAXES+CHART'!$D$18*H163, IF(D163="DEADLIFT",'MAXES+CHART'!$D$19*H163,))),2.5)))</f>
        <v xml:space="preserve"> </v>
      </c>
      <c r="K163" s="96"/>
      <c r="L163" s="55"/>
      <c r="M163" s="197"/>
      <c r="O163" s="57" t="str">
        <f t="shared" si="944"/>
        <v/>
      </c>
      <c r="P163" s="57" t="str">
        <f t="shared" si="945"/>
        <v/>
      </c>
      <c r="Q163" s="57" t="str">
        <f t="shared" si="946"/>
        <v/>
      </c>
      <c r="R163" s="57" t="str">
        <f t="shared" si="947"/>
        <v/>
      </c>
      <c r="S163" s="57" t="str">
        <f t="shared" si="948"/>
        <v/>
      </c>
      <c r="T163" s="57" t="str">
        <f t="shared" si="949"/>
        <v/>
      </c>
      <c r="U163" s="39" t="str">
        <f>IF(ISBLANK($C163),"",$C163)</f>
        <v/>
      </c>
      <c r="V163" s="54" t="str">
        <f t="shared" ref="V163:V181" si="1055">IF(ISBLANK($D163),"",$D163)</f>
        <v>ACC</v>
      </c>
      <c r="W163" s="92" t="str">
        <f t="shared" ref="W163:W181" si="1056">IF(ISBLANK($E163),"",$E163)</f>
        <v/>
      </c>
      <c r="X163" s="87" t="str">
        <f t="shared" si="1018"/>
        <v/>
      </c>
      <c r="Y163" s="81" t="str">
        <f t="shared" si="1019"/>
        <v/>
      </c>
      <c r="Z163" s="82" t="str">
        <f t="shared" si="1020"/>
        <v/>
      </c>
      <c r="AA163" s="81" t="str">
        <f>IFERROR(IF(V163="ACC"," ",IF('MAXES+CHART'!$D$16="lbs",MROUND(IF(V163="SQUAT",'MAXES+CHART'!$D$17*Z163, IF(V163="BENCH",'MAXES+CHART'!$D$18*Z163, IF(V163="DEADLIFT",'MAXES+CHART'!$D$19*Z163,))),5),MROUND(IF(V163="SQUAT",'MAXES+CHART'!$D$17*Z163, IF(V163="BENCH",'MAXES+CHART'!$D$18*Z163, IF(V163="DEADLIFT",'MAXES+CHART'!$D$19*Z163,))),2.5))),"")</f>
        <v xml:space="preserve"> </v>
      </c>
      <c r="AC163" s="96"/>
      <c r="AD163" s="55"/>
      <c r="AE163" s="197"/>
      <c r="AG163" s="57" t="str">
        <f t="shared" si="950"/>
        <v/>
      </c>
      <c r="AH163" s="57" t="str">
        <f t="shared" si="951"/>
        <v/>
      </c>
      <c r="AI163" s="57" t="str">
        <f t="shared" si="952"/>
        <v/>
      </c>
      <c r="AJ163" s="57" t="str">
        <f t="shared" si="953"/>
        <v/>
      </c>
      <c r="AK163" s="57" t="str">
        <f t="shared" si="954"/>
        <v/>
      </c>
      <c r="AL163" s="57" t="str">
        <f t="shared" si="955"/>
        <v/>
      </c>
      <c r="AN163" s="39" t="str">
        <f>IF(ISBLANK($C163),"",$C163)</f>
        <v/>
      </c>
      <c r="AO163" s="54" t="str">
        <f t="shared" ref="AO163:AO181" si="1057">IF(ISBLANK($D163),"",$D163)</f>
        <v>ACC</v>
      </c>
      <c r="AP163" s="92" t="str">
        <f t="shared" ref="AP163:AP181" si="1058">IF(ISBLANK($E163),"",$E163)</f>
        <v/>
      </c>
      <c r="AQ163" s="87" t="str">
        <f t="shared" si="1023"/>
        <v/>
      </c>
      <c r="AR163" s="81" t="str">
        <f t="shared" si="1024"/>
        <v/>
      </c>
      <c r="AS163" s="82" t="str">
        <f t="shared" si="1025"/>
        <v/>
      </c>
      <c r="AT163" s="81" t="str">
        <f>IFERROR(IF(AO163="ACC"," ",IF('MAXES+CHART'!$D$16="lbs",MROUND(IF(AO163="SQUAT",'MAXES+CHART'!$D$17*AS163, IF(AO163="BENCH",'MAXES+CHART'!$D$18*AS163, IF(AO163="DEADLIFT",'MAXES+CHART'!$D$19*AS163,))),5),MROUND(IF(AO163="SQUAT",'MAXES+CHART'!$D$17*AS163, IF(AO163="BENCH",'MAXES+CHART'!$D$18*AS163, IF(AO163="DEADLIFT",'MAXES+CHART'!$D$19*AS163,))),2.5))),"")</f>
        <v xml:space="preserve"> </v>
      </c>
      <c r="AV163" s="96"/>
      <c r="AW163" s="55"/>
      <c r="AX163" s="197"/>
      <c r="AZ163" s="57" t="str">
        <f t="shared" si="956"/>
        <v/>
      </c>
      <c r="BA163" s="57" t="str">
        <f t="shared" si="957"/>
        <v/>
      </c>
      <c r="BB163" s="57" t="str">
        <f t="shared" si="958"/>
        <v/>
      </c>
      <c r="BC163" s="57" t="str">
        <f t="shared" si="959"/>
        <v/>
      </c>
      <c r="BD163" s="57" t="str">
        <f t="shared" si="960"/>
        <v/>
      </c>
      <c r="BE163" s="57" t="str">
        <f t="shared" si="961"/>
        <v/>
      </c>
      <c r="BG163" s="39" t="str">
        <f>IF(ISBLANK($C163),"",$C163)</f>
        <v/>
      </c>
      <c r="BH163" s="54" t="str">
        <f t="shared" ref="BH163:BH181" si="1059">IF(ISBLANK($D163),"",$D163)</f>
        <v>ACC</v>
      </c>
      <c r="BI163" s="92" t="str">
        <f t="shared" ref="BI163:BI181" si="1060">IF(ISBLANK($E163),"",$E163)</f>
        <v/>
      </c>
      <c r="BJ163" s="87" t="str">
        <f t="shared" si="1028"/>
        <v/>
      </c>
      <c r="BK163" s="81" t="str">
        <f t="shared" si="1029"/>
        <v/>
      </c>
      <c r="BL163" s="82" t="str">
        <f t="shared" si="1030"/>
        <v/>
      </c>
      <c r="BM163" s="81" t="str">
        <f>IFERROR(IF(BH163="ACC"," ",IF('MAXES+CHART'!$D$16="lbs",MROUND(IF(BH163="SQUAT",'MAXES+CHART'!$D$17*BL163, IF(BH163="BENCH",'MAXES+CHART'!$D$18*BL163, IF(BH163="DEADLIFT",'MAXES+CHART'!$D$19*BL163,))),5),MROUND(IF(BH163="SQUAT",'MAXES+CHART'!$D$17*BL163, IF(BH163="BENCH",'MAXES+CHART'!$D$18*BL163, IF(BH163="DEADLIFT",'MAXES+CHART'!$D$19*BL163,))),2.5))),"")</f>
        <v xml:space="preserve"> </v>
      </c>
      <c r="BO163" s="96"/>
      <c r="BP163" s="55"/>
      <c r="BQ163" s="197"/>
      <c r="BS163" s="57" t="str">
        <f t="shared" si="962"/>
        <v/>
      </c>
      <c r="BT163" s="57" t="str">
        <f t="shared" si="963"/>
        <v/>
      </c>
      <c r="BU163" s="57" t="str">
        <f t="shared" si="964"/>
        <v/>
      </c>
      <c r="BV163" s="57" t="str">
        <f t="shared" si="965"/>
        <v/>
      </c>
      <c r="BW163" s="57" t="str">
        <f t="shared" si="966"/>
        <v/>
      </c>
      <c r="BX163" s="57" t="str">
        <f t="shared" si="967"/>
        <v/>
      </c>
      <c r="CA163" s="39" t="str">
        <f>IF(ISBLANK($C163),"",$C163)</f>
        <v/>
      </c>
      <c r="CB163" s="54" t="str">
        <f t="shared" ref="CB163:CB181" si="1061">IF(ISBLANK($D163),"",$D163)</f>
        <v>ACC</v>
      </c>
      <c r="CC163" s="92" t="str">
        <f t="shared" ref="CC163:CC181" si="1062">IF(ISBLANK($E163),"",$E163)</f>
        <v/>
      </c>
      <c r="CD163" s="87" t="str">
        <f t="shared" si="1033"/>
        <v/>
      </c>
      <c r="CE163" s="81" t="str">
        <f t="shared" si="1034"/>
        <v/>
      </c>
      <c r="CF163" s="82" t="str">
        <f t="shared" si="1035"/>
        <v/>
      </c>
      <c r="CG163" s="81" t="str">
        <f>IFERROR(IF(CB163="ACC"," ",IF('MAXES+CHART'!$D$16="lbs",MROUND(IF(CB163="SQUAT",'MAXES+CHART'!$D$17*CF163, IF(CB163="BENCH",'MAXES+CHART'!$D$18*CF163, IF(CB163="DEADLIFT",'MAXES+CHART'!$D$19*CF163,))),5),MROUND(IF(CB163="SQUAT",'MAXES+CHART'!$D$17*CF163, IF(CB163="BENCH",'MAXES+CHART'!$D$18*CF163, IF(CB163="DEADLIFT",'MAXES+CHART'!$D$19*CF163,))),2.5))),"")</f>
        <v xml:space="preserve"> </v>
      </c>
      <c r="CI163" s="96"/>
      <c r="CJ163" s="55"/>
      <c r="CK163" s="197"/>
      <c r="CM163" s="57" t="str">
        <f t="shared" si="968"/>
        <v/>
      </c>
      <c r="CN163" s="57" t="str">
        <f t="shared" si="969"/>
        <v/>
      </c>
      <c r="CO163" s="57" t="str">
        <f t="shared" si="970"/>
        <v/>
      </c>
      <c r="CP163" s="57" t="str">
        <f t="shared" si="971"/>
        <v/>
      </c>
      <c r="CQ163" s="57" t="str">
        <f t="shared" si="972"/>
        <v/>
      </c>
      <c r="CR163" s="57" t="str">
        <f t="shared" si="973"/>
        <v/>
      </c>
      <c r="CS163" s="39" t="str">
        <f>IF(ISBLANK($C163),"",$C163)</f>
        <v/>
      </c>
      <c r="CT163" s="54" t="str">
        <f t="shared" si="914"/>
        <v>ACC</v>
      </c>
      <c r="CU163" s="92" t="str">
        <f t="shared" si="915"/>
        <v/>
      </c>
      <c r="CV163" s="87" t="str">
        <f t="shared" si="916"/>
        <v/>
      </c>
      <c r="CW163" s="81" t="str">
        <f t="shared" si="917"/>
        <v/>
      </c>
      <c r="CX163" s="82" t="str">
        <f t="shared" si="918"/>
        <v/>
      </c>
      <c r="CY163" s="81" t="str">
        <f>IFERROR(IF(CT163="ACC"," ",IF('MAXES+CHART'!$D$16="lbs",MROUND(IF(CT163="SQUAT",'MAXES+CHART'!$D$17*CX163, IF(CT163="BENCH",'MAXES+CHART'!$D$18*CX163, IF(CT163="DEADLIFT",'MAXES+CHART'!$D$19*CX163,))),5),MROUND(IF(CT163="SQUAT",'MAXES+CHART'!$D$17*CX163, IF(CT163="BENCH",'MAXES+CHART'!$D$18*CX163, IF(CT163="DEADLIFT",'MAXES+CHART'!$D$19*CX163,))),2.5))),"")</f>
        <v xml:space="preserve"> </v>
      </c>
      <c r="DA163" s="96"/>
      <c r="DB163" s="55"/>
      <c r="DC163" s="197"/>
      <c r="DE163" s="57" t="str">
        <f t="shared" si="974"/>
        <v/>
      </c>
      <c r="DF163" s="57" t="str">
        <f t="shared" si="975"/>
        <v/>
      </c>
      <c r="DG163" s="57" t="str">
        <f t="shared" si="976"/>
        <v/>
      </c>
      <c r="DH163" s="57" t="str">
        <f t="shared" si="977"/>
        <v/>
      </c>
      <c r="DI163" s="57" t="str">
        <f t="shared" si="978"/>
        <v/>
      </c>
      <c r="DJ163" s="57" t="str">
        <f t="shared" si="979"/>
        <v/>
      </c>
      <c r="DL163" s="39" t="str">
        <f>IF(ISBLANK($C163),"",$C163)</f>
        <v/>
      </c>
      <c r="DM163" s="54" t="str">
        <f t="shared" si="919"/>
        <v>ACC</v>
      </c>
      <c r="DN163" s="92" t="str">
        <f t="shared" si="920"/>
        <v/>
      </c>
      <c r="DO163" s="87" t="str">
        <f t="shared" si="921"/>
        <v/>
      </c>
      <c r="DP163" s="81" t="str">
        <f t="shared" si="922"/>
        <v/>
      </c>
      <c r="DQ163" s="82" t="str">
        <f t="shared" si="923"/>
        <v/>
      </c>
      <c r="DR163" s="81" t="str">
        <f>IFERROR(IF(DM163="ACC"," ",IF('MAXES+CHART'!$D$16="lbs",MROUND(IF(DM163="SQUAT",'MAXES+CHART'!$D$17*DQ163, IF(DM163="BENCH",'MAXES+CHART'!$D$18*DQ163, IF(DM163="DEADLIFT",'MAXES+CHART'!$D$19*DQ163,))),5),MROUND(IF(DM163="SQUAT",'MAXES+CHART'!$D$17*DQ163, IF(DM163="BENCH",'MAXES+CHART'!$D$18*DQ163, IF(DM163="DEADLIFT",'MAXES+CHART'!$D$19*DQ163,))),2.5))),"")</f>
        <v xml:space="preserve"> </v>
      </c>
      <c r="DT163" s="96"/>
      <c r="DU163" s="55"/>
      <c r="DV163" s="197"/>
      <c r="DX163" s="57" t="str">
        <f t="shared" si="980"/>
        <v/>
      </c>
      <c r="DY163" s="57" t="str">
        <f t="shared" si="981"/>
        <v/>
      </c>
      <c r="DZ163" s="57" t="str">
        <f t="shared" si="982"/>
        <v/>
      </c>
      <c r="EA163" s="57" t="str">
        <f t="shared" si="983"/>
        <v/>
      </c>
      <c r="EB163" s="57" t="str">
        <f t="shared" si="984"/>
        <v/>
      </c>
      <c r="EC163" s="57" t="str">
        <f t="shared" si="985"/>
        <v/>
      </c>
      <c r="EE163" s="39" t="str">
        <f>IF(ISBLANK($C163),"",$C163)</f>
        <v/>
      </c>
      <c r="EF163" s="54" t="str">
        <f t="shared" si="924"/>
        <v>ACC</v>
      </c>
      <c r="EG163" s="92" t="str">
        <f t="shared" si="925"/>
        <v/>
      </c>
      <c r="EH163" s="87" t="str">
        <f t="shared" si="926"/>
        <v/>
      </c>
      <c r="EI163" s="81" t="str">
        <f t="shared" si="927"/>
        <v/>
      </c>
      <c r="EJ163" s="82" t="str">
        <f t="shared" si="928"/>
        <v/>
      </c>
      <c r="EK163" s="81" t="str">
        <f>IFERROR(IF(EF163="ACC"," ",IF('MAXES+CHART'!$D$16="lbs",MROUND(IF(EF163="SQUAT",'MAXES+CHART'!$D$17*EJ163, IF(EF163="BENCH",'MAXES+CHART'!$D$18*EJ163, IF(EF163="DEADLIFT",'MAXES+CHART'!$D$19*EJ163,))),5),MROUND(IF(EF163="SQUAT",'MAXES+CHART'!$D$17*EJ163, IF(EF163="BENCH",'MAXES+CHART'!$D$18*EJ163, IF(EF163="DEADLIFT",'MAXES+CHART'!$D$19*EJ163,))),2.5))),"")</f>
        <v xml:space="preserve"> </v>
      </c>
      <c r="EM163" s="96"/>
      <c r="EN163" s="55"/>
      <c r="EO163" s="197"/>
      <c r="EQ163" s="57" t="str">
        <f t="shared" si="986"/>
        <v/>
      </c>
      <c r="ER163" s="57" t="str">
        <f t="shared" si="987"/>
        <v/>
      </c>
      <c r="ES163" s="57" t="str">
        <f t="shared" si="988"/>
        <v/>
      </c>
      <c r="ET163" s="57" t="str">
        <f t="shared" si="989"/>
        <v/>
      </c>
      <c r="EU163" s="57" t="str">
        <f t="shared" si="990"/>
        <v/>
      </c>
      <c r="EV163" s="57" t="str">
        <f t="shared" si="991"/>
        <v/>
      </c>
      <c r="EY163" s="39" t="str">
        <f>IF(ISBLANK($C163),"",$C163)</f>
        <v/>
      </c>
      <c r="EZ163" s="54" t="str">
        <f t="shared" ref="EZ163:EZ181" si="1063">IF(ISBLANK($D163),"",$D163)</f>
        <v>ACC</v>
      </c>
      <c r="FA163" s="92" t="str">
        <f t="shared" ref="FA163:FA181" si="1064">IF(ISBLANK($E163),"",$E163)</f>
        <v/>
      </c>
      <c r="FB163" s="87" t="str">
        <f t="shared" si="1044"/>
        <v/>
      </c>
      <c r="FC163" s="81" t="str">
        <f t="shared" si="1045"/>
        <v/>
      </c>
      <c r="FD163" s="82" t="str">
        <f t="shared" si="1046"/>
        <v/>
      </c>
      <c r="FE163" s="81" t="str">
        <f>IFERROR(IF(EZ163="ACC"," ",IF('MAXES+CHART'!$D$16="lbs",MROUND(IF(EZ163="SQUAT",'MAXES+CHART'!$D$17*FD163, IF(EZ163="BENCH",'MAXES+CHART'!$D$18*FD163, IF(EZ163="DEADLIFT",'MAXES+CHART'!$D$19*FD163,))),5),MROUND(IF(EZ163="SQUAT",'MAXES+CHART'!$D$17*FD163, IF(EZ163="BENCH",'MAXES+CHART'!$D$18*FD163, IF(EZ163="DEADLIFT",'MAXES+CHART'!$D$19*FD163,))),2.5))),"")</f>
        <v xml:space="preserve"> </v>
      </c>
      <c r="FG163" s="125"/>
      <c r="FH163" s="55"/>
      <c r="FI163" s="197"/>
      <c r="FK163" s="57" t="str">
        <f t="shared" si="992"/>
        <v/>
      </c>
      <c r="FL163" s="57" t="str">
        <f t="shared" si="993"/>
        <v/>
      </c>
      <c r="FM163" s="57" t="str">
        <f t="shared" si="994"/>
        <v/>
      </c>
      <c r="FN163" s="57" t="str">
        <f t="shared" si="995"/>
        <v/>
      </c>
      <c r="FO163" s="57" t="str">
        <f t="shared" si="996"/>
        <v/>
      </c>
      <c r="FP163" s="57" t="str">
        <f t="shared" si="997"/>
        <v/>
      </c>
      <c r="FQ163" s="39" t="str">
        <f>IF(ISBLANK($C163),"",$C163)</f>
        <v/>
      </c>
      <c r="FR163" s="54" t="str">
        <f t="shared" si="929"/>
        <v>ACC</v>
      </c>
      <c r="FS163" s="92" t="str">
        <f t="shared" si="930"/>
        <v/>
      </c>
      <c r="FT163" s="87" t="str">
        <f t="shared" si="931"/>
        <v/>
      </c>
      <c r="FU163" s="81" t="str">
        <f t="shared" si="932"/>
        <v/>
      </c>
      <c r="FV163" s="82" t="str">
        <f t="shared" si="933"/>
        <v/>
      </c>
      <c r="FW163" s="81" t="str">
        <f>IFERROR(IF(FR163="ACC"," ",IF('MAXES+CHART'!$D$16="lbs",MROUND(IF(FR163="SQUAT",'MAXES+CHART'!$D$17*FV163, IF(FR163="BENCH",'MAXES+CHART'!$D$18*FV163, IF(FR163="DEADLIFT",'MAXES+CHART'!$D$19*FV163,))),5),MROUND(IF(FR163="SQUAT",'MAXES+CHART'!$D$17*FV163, IF(FR163="BENCH",'MAXES+CHART'!$D$18*FV163, IF(FR163="DEADLIFT",'MAXES+CHART'!$D$19*FV163,))),2.5))),"")</f>
        <v xml:space="preserve"> </v>
      </c>
      <c r="FY163" s="96"/>
      <c r="FZ163" s="55"/>
      <c r="GA163" s="197"/>
      <c r="GC163" s="57" t="str">
        <f t="shared" si="998"/>
        <v/>
      </c>
      <c r="GD163" s="57" t="str">
        <f t="shared" si="999"/>
        <v/>
      </c>
      <c r="GE163" s="57" t="str">
        <f t="shared" si="1000"/>
        <v/>
      </c>
      <c r="GF163" s="57" t="str">
        <f t="shared" si="1001"/>
        <v/>
      </c>
      <c r="GG163" s="57" t="str">
        <f t="shared" si="1002"/>
        <v/>
      </c>
      <c r="GH163" s="57" t="str">
        <f t="shared" si="1003"/>
        <v/>
      </c>
      <c r="GJ163" s="39" t="str">
        <f>IF(ISBLANK($C163),"",$C163)</f>
        <v/>
      </c>
      <c r="GK163" s="54" t="str">
        <f t="shared" si="934"/>
        <v>ACC</v>
      </c>
      <c r="GL163" s="92" t="str">
        <f t="shared" si="935"/>
        <v/>
      </c>
      <c r="GM163" s="87" t="str">
        <f t="shared" si="936"/>
        <v/>
      </c>
      <c r="GN163" s="81" t="str">
        <f t="shared" si="937"/>
        <v/>
      </c>
      <c r="GO163" s="82" t="str">
        <f t="shared" si="938"/>
        <v/>
      </c>
      <c r="GP163" s="81" t="str">
        <f>IFERROR(IF(GK163="ACC"," ",IF('MAXES+CHART'!$D$16="lbs",MROUND(IF(GK163="SQUAT",'MAXES+CHART'!$D$17*GO163, IF(GK163="BENCH",'MAXES+CHART'!$D$18*GO163, IF(GK163="DEADLIFT",'MAXES+CHART'!$D$19*GO163,))),5),MROUND(IF(GK163="SQUAT",'MAXES+CHART'!$D$17*GO163, IF(GK163="BENCH",'MAXES+CHART'!$D$18*GO163, IF(GK163="DEADLIFT",'MAXES+CHART'!$D$19*GO163,))),2.5))),"")</f>
        <v xml:space="preserve"> </v>
      </c>
      <c r="GR163" s="96"/>
      <c r="GS163" s="55"/>
      <c r="GT163" s="197"/>
      <c r="GV163" s="57" t="str">
        <f t="shared" si="1004"/>
        <v/>
      </c>
      <c r="GW163" s="57" t="str">
        <f t="shared" si="1005"/>
        <v/>
      </c>
      <c r="GX163" s="57" t="str">
        <f t="shared" si="1006"/>
        <v/>
      </c>
      <c r="GY163" s="57" t="str">
        <f t="shared" si="1007"/>
        <v/>
      </c>
      <c r="GZ163" s="57" t="str">
        <f t="shared" si="1008"/>
        <v/>
      </c>
      <c r="HA163" s="57" t="str">
        <f t="shared" si="1009"/>
        <v/>
      </c>
      <c r="HC163" s="39" t="str">
        <f>IF(ISBLANK($C163),"",$C163)</f>
        <v/>
      </c>
      <c r="HD163" s="54" t="str">
        <f t="shared" si="939"/>
        <v>ACC</v>
      </c>
      <c r="HE163" s="92" t="str">
        <f t="shared" si="940"/>
        <v/>
      </c>
      <c r="HF163" s="87" t="str">
        <f t="shared" si="941"/>
        <v/>
      </c>
      <c r="HG163" s="81" t="str">
        <f t="shared" si="942"/>
        <v/>
      </c>
      <c r="HH163" s="82" t="str">
        <f t="shared" si="943"/>
        <v/>
      </c>
      <c r="HI163" s="81" t="str">
        <f>IFERROR(IF(HD163="ACC"," ",IF('MAXES+CHART'!$D$16="lbs",MROUND(IF(HD163="SQUAT",'MAXES+CHART'!$D$17*HH163, IF(HD163="BENCH",'MAXES+CHART'!$D$18*HH163, IF(HD163="DEADLIFT",'MAXES+CHART'!$D$19*HH163,))),5),MROUND(IF(HD163="SQUAT",'MAXES+CHART'!$D$17*HH163, IF(HD163="BENCH",'MAXES+CHART'!$D$18*HH163, IF(HD163="DEADLIFT",'MAXES+CHART'!$D$19*HH163,))),2.5))),"")</f>
        <v xml:space="preserve"> </v>
      </c>
      <c r="HK163" s="96"/>
      <c r="HL163" s="55"/>
      <c r="HM163" s="197"/>
      <c r="HO163" s="57" t="str">
        <f t="shared" si="1010"/>
        <v/>
      </c>
      <c r="HP163" s="57" t="str">
        <f t="shared" si="1011"/>
        <v/>
      </c>
      <c r="HQ163" s="57" t="str">
        <f t="shared" si="1012"/>
        <v/>
      </c>
      <c r="HR163" s="57" t="str">
        <f t="shared" si="1013"/>
        <v/>
      </c>
      <c r="HS163" s="57" t="str">
        <f t="shared" si="1014"/>
        <v/>
      </c>
      <c r="HT163" s="57" t="str">
        <f t="shared" si="1015"/>
        <v/>
      </c>
    </row>
    <row r="164" spans="3:228" hidden="1" outlineLevel="2">
      <c r="C164" s="39"/>
      <c r="D164" s="58" t="str">
        <f>$D$163</f>
        <v>ACC</v>
      </c>
      <c r="E164" s="93">
        <f>$E163</f>
        <v>0</v>
      </c>
      <c r="F164" s="88"/>
      <c r="G164" s="83"/>
      <c r="H164" s="84"/>
      <c r="I164" s="83" t="str">
        <f>IF(D164="ACC"," ",IF('MAXES+CHART'!$D$16="lbs",MROUND(IF(D164="SQUAT",'MAXES+CHART'!$D$17*H164, IF(D164="BENCH",'MAXES+CHART'!$D$18*H164, IF(D164="DEADLIFT",'MAXES+CHART'!$D$19*H164,))),5),MROUND(IF(D164="SQUAT",'MAXES+CHART'!$D$17*H164, IF(D164="BENCH",'MAXES+CHART'!$D$18*H164, IF(D164="DEADLIFT",'MAXES+CHART'!$D$19*H164,))),2.5)))</f>
        <v xml:space="preserve"> </v>
      </c>
      <c r="K164" s="96"/>
      <c r="L164" s="55"/>
      <c r="M164" s="198"/>
      <c r="O164" s="57" t="str">
        <f t="shared" si="944"/>
        <v/>
      </c>
      <c r="P164" s="57" t="str">
        <f t="shared" si="945"/>
        <v/>
      </c>
      <c r="Q164" s="57" t="str">
        <f t="shared" si="946"/>
        <v/>
      </c>
      <c r="R164" s="57" t="str">
        <f t="shared" si="947"/>
        <v/>
      </c>
      <c r="S164" s="57" t="str">
        <f t="shared" si="948"/>
        <v/>
      </c>
      <c r="T164" s="57" t="str">
        <f t="shared" si="949"/>
        <v/>
      </c>
      <c r="U164" s="39"/>
      <c r="V164" s="58" t="str">
        <f t="shared" ref="V164:V168" si="1065">$V$163</f>
        <v>ACC</v>
      </c>
      <c r="W164" s="93" t="str">
        <f t="shared" ref="W164:W168" si="1066">$W$163</f>
        <v/>
      </c>
      <c r="X164" s="88" t="str">
        <f t="shared" si="1018"/>
        <v/>
      </c>
      <c r="Y164" s="83" t="str">
        <f t="shared" si="1019"/>
        <v/>
      </c>
      <c r="Z164" s="84" t="str">
        <f t="shared" si="1020"/>
        <v/>
      </c>
      <c r="AA164" s="83" t="str">
        <f>IFERROR(IF(V164="ACC"," ",IF('MAXES+CHART'!$D$16="lbs",MROUND(IF(V164="SQUAT",'MAXES+CHART'!$D$17*Z164, IF(V164="BENCH",'MAXES+CHART'!$D$18*Z164, IF(V164="DEADLIFT",'MAXES+CHART'!$D$19*Z164,))),5),MROUND(IF(V164="SQUAT",'MAXES+CHART'!$D$17*Z164, IF(V164="BENCH",'MAXES+CHART'!$D$18*Z164, IF(V164="DEADLIFT",'MAXES+CHART'!$D$19*Z164,))),2.5))),"")</f>
        <v xml:space="preserve"> </v>
      </c>
      <c r="AC164" s="96"/>
      <c r="AD164" s="55"/>
      <c r="AE164" s="198"/>
      <c r="AG164" s="57" t="str">
        <f t="shared" si="950"/>
        <v/>
      </c>
      <c r="AH164" s="57" t="str">
        <f t="shared" si="951"/>
        <v/>
      </c>
      <c r="AI164" s="57" t="str">
        <f t="shared" si="952"/>
        <v/>
      </c>
      <c r="AJ164" s="57" t="str">
        <f t="shared" si="953"/>
        <v/>
      </c>
      <c r="AK164" s="57" t="str">
        <f t="shared" si="954"/>
        <v/>
      </c>
      <c r="AL164" s="57" t="str">
        <f t="shared" si="955"/>
        <v/>
      </c>
      <c r="AN164" s="39"/>
      <c r="AO164" s="58" t="str">
        <f t="shared" ref="AO164:AO168" si="1067">$AO$163</f>
        <v>ACC</v>
      </c>
      <c r="AP164" s="93" t="str">
        <f t="shared" ref="AP164:AP168" si="1068">$AP$163</f>
        <v/>
      </c>
      <c r="AQ164" s="88" t="str">
        <f t="shared" si="1023"/>
        <v/>
      </c>
      <c r="AR164" s="83" t="str">
        <f t="shared" si="1024"/>
        <v/>
      </c>
      <c r="AS164" s="84" t="str">
        <f t="shared" si="1025"/>
        <v/>
      </c>
      <c r="AT164" s="83" t="str">
        <f>IFERROR(IF(AO164="ACC"," ",IF('MAXES+CHART'!$D$16="lbs",MROUND(IF(AO164="SQUAT",'MAXES+CHART'!$D$17*AS164, IF(AO164="BENCH",'MAXES+CHART'!$D$18*AS164, IF(AO164="DEADLIFT",'MAXES+CHART'!$D$19*AS164,))),5),MROUND(IF(AO164="SQUAT",'MAXES+CHART'!$D$17*AS164, IF(AO164="BENCH",'MAXES+CHART'!$D$18*AS164, IF(AO164="DEADLIFT",'MAXES+CHART'!$D$19*AS164,))),2.5))),"")</f>
        <v xml:space="preserve"> </v>
      </c>
      <c r="AV164" s="96"/>
      <c r="AW164" s="55"/>
      <c r="AX164" s="198"/>
      <c r="AZ164" s="57" t="str">
        <f t="shared" si="956"/>
        <v/>
      </c>
      <c r="BA164" s="57" t="str">
        <f t="shared" si="957"/>
        <v/>
      </c>
      <c r="BB164" s="57" t="str">
        <f t="shared" si="958"/>
        <v/>
      </c>
      <c r="BC164" s="57" t="str">
        <f t="shared" si="959"/>
        <v/>
      </c>
      <c r="BD164" s="57" t="str">
        <f t="shared" si="960"/>
        <v/>
      </c>
      <c r="BE164" s="57" t="str">
        <f t="shared" si="961"/>
        <v/>
      </c>
      <c r="BG164" s="39"/>
      <c r="BH164" s="58" t="str">
        <f t="shared" ref="BH164:BH168" si="1069">$BH$163</f>
        <v>ACC</v>
      </c>
      <c r="BI164" s="93" t="str">
        <f t="shared" ref="BI164:BI168" si="1070">$BI$163</f>
        <v/>
      </c>
      <c r="BJ164" s="88" t="str">
        <f t="shared" si="1028"/>
        <v/>
      </c>
      <c r="BK164" s="83" t="str">
        <f t="shared" si="1029"/>
        <v/>
      </c>
      <c r="BL164" s="84" t="str">
        <f t="shared" si="1030"/>
        <v/>
      </c>
      <c r="BM164" s="83" t="str">
        <f>IFERROR(IF(BH164="ACC"," ",IF('MAXES+CHART'!$D$16="lbs",MROUND(IF(BH164="SQUAT",'MAXES+CHART'!$D$17*BL164, IF(BH164="BENCH",'MAXES+CHART'!$D$18*BL164, IF(BH164="DEADLIFT",'MAXES+CHART'!$D$19*BL164,))),5),MROUND(IF(BH164="SQUAT",'MAXES+CHART'!$D$17*BL164, IF(BH164="BENCH",'MAXES+CHART'!$D$18*BL164, IF(BH164="DEADLIFT",'MAXES+CHART'!$D$19*BL164,))),2.5))),"")</f>
        <v xml:space="preserve"> </v>
      </c>
      <c r="BO164" s="96"/>
      <c r="BP164" s="55"/>
      <c r="BQ164" s="198"/>
      <c r="BS164" s="57" t="str">
        <f t="shared" si="962"/>
        <v/>
      </c>
      <c r="BT164" s="57" t="str">
        <f t="shared" si="963"/>
        <v/>
      </c>
      <c r="BU164" s="57" t="str">
        <f t="shared" si="964"/>
        <v/>
      </c>
      <c r="BV164" s="57" t="str">
        <f t="shared" si="965"/>
        <v/>
      </c>
      <c r="BW164" s="57" t="str">
        <f t="shared" si="966"/>
        <v/>
      </c>
      <c r="BX164" s="57" t="str">
        <f t="shared" si="967"/>
        <v/>
      </c>
      <c r="CA164" s="39"/>
      <c r="CB164" s="58" t="str">
        <f t="shared" ref="CB164:CB168" si="1071">$CB$163</f>
        <v>ACC</v>
      </c>
      <c r="CC164" s="93" t="str">
        <f t="shared" ref="CC164:CC168" si="1072">$CC$163</f>
        <v/>
      </c>
      <c r="CD164" s="88" t="str">
        <f t="shared" si="1033"/>
        <v/>
      </c>
      <c r="CE164" s="83" t="str">
        <f t="shared" si="1034"/>
        <v/>
      </c>
      <c r="CF164" s="84" t="str">
        <f t="shared" si="1035"/>
        <v/>
      </c>
      <c r="CG164" s="83" t="str">
        <f>IFERROR(IF(CB164="ACC"," ",IF('MAXES+CHART'!$D$16="lbs",MROUND(IF(CB164="SQUAT",'MAXES+CHART'!$D$17*CF164, IF(CB164="BENCH",'MAXES+CHART'!$D$18*CF164, IF(CB164="DEADLIFT",'MAXES+CHART'!$D$19*CF164,))),5),MROUND(IF(CB164="SQUAT",'MAXES+CHART'!$D$17*CF164, IF(CB164="BENCH",'MAXES+CHART'!$D$18*CF164, IF(CB164="DEADLIFT",'MAXES+CHART'!$D$19*CF164,))),2.5))),"")</f>
        <v xml:space="preserve"> </v>
      </c>
      <c r="CI164" s="96"/>
      <c r="CJ164" s="55"/>
      <c r="CK164" s="198"/>
      <c r="CM164" s="57" t="str">
        <f t="shared" si="968"/>
        <v/>
      </c>
      <c r="CN164" s="57" t="str">
        <f t="shared" si="969"/>
        <v/>
      </c>
      <c r="CO164" s="57" t="str">
        <f t="shared" si="970"/>
        <v/>
      </c>
      <c r="CP164" s="57" t="str">
        <f t="shared" si="971"/>
        <v/>
      </c>
      <c r="CQ164" s="57" t="str">
        <f t="shared" si="972"/>
        <v/>
      </c>
      <c r="CR164" s="57" t="str">
        <f t="shared" si="973"/>
        <v/>
      </c>
      <c r="CS164" s="39"/>
      <c r="CT164" s="58" t="str">
        <f t="shared" ref="CT164:CT168" si="1073">$CT$163</f>
        <v>ACC</v>
      </c>
      <c r="CU164" s="93" t="str">
        <f t="shared" ref="CU164:CU168" si="1074">$CU$163</f>
        <v/>
      </c>
      <c r="CV164" s="88" t="str">
        <f t="shared" si="916"/>
        <v/>
      </c>
      <c r="CW164" s="83" t="str">
        <f t="shared" si="917"/>
        <v/>
      </c>
      <c r="CX164" s="84" t="str">
        <f t="shared" si="918"/>
        <v/>
      </c>
      <c r="CY164" s="83" t="str">
        <f>IFERROR(IF(CT164="ACC"," ",IF('MAXES+CHART'!$D$16="lbs",MROUND(IF(CT164="SQUAT",'MAXES+CHART'!$D$17*CX164, IF(CT164="BENCH",'MAXES+CHART'!$D$18*CX164, IF(CT164="DEADLIFT",'MAXES+CHART'!$D$19*CX164,))),5),MROUND(IF(CT164="SQUAT",'MAXES+CHART'!$D$17*CX164, IF(CT164="BENCH",'MAXES+CHART'!$D$18*CX164, IF(CT164="DEADLIFT",'MAXES+CHART'!$D$19*CX164,))),2.5))),"")</f>
        <v xml:space="preserve"> </v>
      </c>
      <c r="DA164" s="96"/>
      <c r="DB164" s="55"/>
      <c r="DC164" s="198"/>
      <c r="DE164" s="57" t="str">
        <f t="shared" si="974"/>
        <v/>
      </c>
      <c r="DF164" s="57" t="str">
        <f t="shared" si="975"/>
        <v/>
      </c>
      <c r="DG164" s="57" t="str">
        <f t="shared" si="976"/>
        <v/>
      </c>
      <c r="DH164" s="57" t="str">
        <f t="shared" si="977"/>
        <v/>
      </c>
      <c r="DI164" s="57" t="str">
        <f t="shared" si="978"/>
        <v/>
      </c>
      <c r="DJ164" s="57" t="str">
        <f t="shared" si="979"/>
        <v/>
      </c>
      <c r="DL164" s="39"/>
      <c r="DM164" s="58" t="str">
        <f t="shared" ref="DM164:DM168" si="1075">$DM$163</f>
        <v>ACC</v>
      </c>
      <c r="DN164" s="93" t="str">
        <f t="shared" ref="DN164:DN168" si="1076">$DN$163</f>
        <v/>
      </c>
      <c r="DO164" s="88" t="str">
        <f t="shared" si="921"/>
        <v/>
      </c>
      <c r="DP164" s="83" t="str">
        <f t="shared" si="922"/>
        <v/>
      </c>
      <c r="DQ164" s="84" t="str">
        <f t="shared" si="923"/>
        <v/>
      </c>
      <c r="DR164" s="83" t="str">
        <f>IFERROR(IF(DM164="ACC"," ",IF('MAXES+CHART'!$D$16="lbs",MROUND(IF(DM164="SQUAT",'MAXES+CHART'!$D$17*DQ164, IF(DM164="BENCH",'MAXES+CHART'!$D$18*DQ164, IF(DM164="DEADLIFT",'MAXES+CHART'!$D$19*DQ164,))),5),MROUND(IF(DM164="SQUAT",'MAXES+CHART'!$D$17*DQ164, IF(DM164="BENCH",'MAXES+CHART'!$D$18*DQ164, IF(DM164="DEADLIFT",'MAXES+CHART'!$D$19*DQ164,))),2.5))),"")</f>
        <v xml:space="preserve"> </v>
      </c>
      <c r="DT164" s="96"/>
      <c r="DU164" s="55"/>
      <c r="DV164" s="198"/>
      <c r="DX164" s="57" t="str">
        <f t="shared" si="980"/>
        <v/>
      </c>
      <c r="DY164" s="57" t="str">
        <f t="shared" si="981"/>
        <v/>
      </c>
      <c r="DZ164" s="57" t="str">
        <f t="shared" si="982"/>
        <v/>
      </c>
      <c r="EA164" s="57" t="str">
        <f t="shared" si="983"/>
        <v/>
      </c>
      <c r="EB164" s="57" t="str">
        <f t="shared" si="984"/>
        <v/>
      </c>
      <c r="EC164" s="57" t="str">
        <f t="shared" si="985"/>
        <v/>
      </c>
      <c r="EE164" s="39"/>
      <c r="EF164" s="58" t="str">
        <f t="shared" ref="EF164:EF168" si="1077">$EF$163</f>
        <v>ACC</v>
      </c>
      <c r="EG164" s="93" t="str">
        <f t="shared" ref="EG164:EG168" si="1078">$EG$163</f>
        <v/>
      </c>
      <c r="EH164" s="88" t="str">
        <f t="shared" si="926"/>
        <v/>
      </c>
      <c r="EI164" s="83" t="str">
        <f t="shared" si="927"/>
        <v/>
      </c>
      <c r="EJ164" s="84" t="str">
        <f t="shared" si="928"/>
        <v/>
      </c>
      <c r="EK164" s="83" t="str">
        <f>IFERROR(IF(EF164="ACC"," ",IF('MAXES+CHART'!$D$16="lbs",MROUND(IF(EF164="SQUAT",'MAXES+CHART'!$D$17*EJ164, IF(EF164="BENCH",'MAXES+CHART'!$D$18*EJ164, IF(EF164="DEADLIFT",'MAXES+CHART'!$D$19*EJ164,))),5),MROUND(IF(EF164="SQUAT",'MAXES+CHART'!$D$17*EJ164, IF(EF164="BENCH",'MAXES+CHART'!$D$18*EJ164, IF(EF164="DEADLIFT",'MAXES+CHART'!$D$19*EJ164,))),2.5))),"")</f>
        <v xml:space="preserve"> </v>
      </c>
      <c r="EM164" s="96"/>
      <c r="EN164" s="55"/>
      <c r="EO164" s="198"/>
      <c r="EQ164" s="57" t="str">
        <f t="shared" si="986"/>
        <v/>
      </c>
      <c r="ER164" s="57" t="str">
        <f t="shared" si="987"/>
        <v/>
      </c>
      <c r="ES164" s="57" t="str">
        <f t="shared" si="988"/>
        <v/>
      </c>
      <c r="ET164" s="57" t="str">
        <f t="shared" si="989"/>
        <v/>
      </c>
      <c r="EU164" s="57" t="str">
        <f t="shared" si="990"/>
        <v/>
      </c>
      <c r="EV164" s="57" t="str">
        <f t="shared" si="991"/>
        <v/>
      </c>
      <c r="EY164" s="39"/>
      <c r="EZ164" s="58" t="str">
        <f t="shared" ref="EZ164:EZ168" si="1079">$EZ$163</f>
        <v>ACC</v>
      </c>
      <c r="FA164" s="93" t="str">
        <f t="shared" ref="FA164:FA168" si="1080">$FA$163</f>
        <v/>
      </c>
      <c r="FB164" s="88" t="str">
        <f t="shared" si="1044"/>
        <v/>
      </c>
      <c r="FC164" s="83" t="str">
        <f t="shared" si="1045"/>
        <v/>
      </c>
      <c r="FD164" s="84" t="str">
        <f t="shared" si="1046"/>
        <v/>
      </c>
      <c r="FE164" s="83" t="str">
        <f>IFERROR(IF(EZ164="ACC"," ",IF('MAXES+CHART'!$D$16="lbs",MROUND(IF(EZ164="SQUAT",'MAXES+CHART'!$D$17*FD164, IF(EZ164="BENCH",'MAXES+CHART'!$D$18*FD164, IF(EZ164="DEADLIFT",'MAXES+CHART'!$D$19*FD164,))),5),MROUND(IF(EZ164="SQUAT",'MAXES+CHART'!$D$17*FD164, IF(EZ164="BENCH",'MAXES+CHART'!$D$18*FD164, IF(EZ164="DEADLIFT",'MAXES+CHART'!$D$19*FD164,))),2.5))),"")</f>
        <v xml:space="preserve"> </v>
      </c>
      <c r="FG164" s="125"/>
      <c r="FH164" s="55"/>
      <c r="FI164" s="198"/>
      <c r="FK164" s="57" t="str">
        <f t="shared" si="992"/>
        <v/>
      </c>
      <c r="FL164" s="57" t="str">
        <f t="shared" si="993"/>
        <v/>
      </c>
      <c r="FM164" s="57" t="str">
        <f t="shared" si="994"/>
        <v/>
      </c>
      <c r="FN164" s="57" t="str">
        <f t="shared" si="995"/>
        <v/>
      </c>
      <c r="FO164" s="57" t="str">
        <f t="shared" si="996"/>
        <v/>
      </c>
      <c r="FP164" s="57" t="str">
        <f t="shared" si="997"/>
        <v/>
      </c>
      <c r="FQ164" s="39"/>
      <c r="FR164" s="58" t="str">
        <f t="shared" ref="FR164:FR168" si="1081">$FR$163</f>
        <v>ACC</v>
      </c>
      <c r="FS164" s="93" t="str">
        <f t="shared" ref="FS164:FS168" si="1082">$FS$163</f>
        <v/>
      </c>
      <c r="FT164" s="88" t="str">
        <f t="shared" si="931"/>
        <v/>
      </c>
      <c r="FU164" s="83" t="str">
        <f t="shared" si="932"/>
        <v/>
      </c>
      <c r="FV164" s="84" t="str">
        <f t="shared" si="933"/>
        <v/>
      </c>
      <c r="FW164" s="83" t="str">
        <f>IFERROR(IF(FR164="ACC"," ",IF('MAXES+CHART'!$D$16="lbs",MROUND(IF(FR164="SQUAT",'MAXES+CHART'!$D$17*FV164, IF(FR164="BENCH",'MAXES+CHART'!$D$18*FV164, IF(FR164="DEADLIFT",'MAXES+CHART'!$D$19*FV164,))),5),MROUND(IF(FR164="SQUAT",'MAXES+CHART'!$D$17*FV164, IF(FR164="BENCH",'MAXES+CHART'!$D$18*FV164, IF(FR164="DEADLIFT",'MAXES+CHART'!$D$19*FV164,))),2.5))),"")</f>
        <v xml:space="preserve"> </v>
      </c>
      <c r="FY164" s="96"/>
      <c r="FZ164" s="55"/>
      <c r="GA164" s="198"/>
      <c r="GC164" s="57" t="str">
        <f t="shared" si="998"/>
        <v/>
      </c>
      <c r="GD164" s="57" t="str">
        <f t="shared" si="999"/>
        <v/>
      </c>
      <c r="GE164" s="57" t="str">
        <f t="shared" si="1000"/>
        <v/>
      </c>
      <c r="GF164" s="57" t="str">
        <f t="shared" si="1001"/>
        <v/>
      </c>
      <c r="GG164" s="57" t="str">
        <f t="shared" si="1002"/>
        <v/>
      </c>
      <c r="GH164" s="57" t="str">
        <f t="shared" si="1003"/>
        <v/>
      </c>
      <c r="GJ164" s="39"/>
      <c r="GK164" s="58" t="str">
        <f t="shared" ref="GK164:GK168" si="1083">$GK$163</f>
        <v>ACC</v>
      </c>
      <c r="GL164" s="93" t="str">
        <f t="shared" ref="GL164:GL168" si="1084">$GL$163</f>
        <v/>
      </c>
      <c r="GM164" s="88" t="str">
        <f t="shared" si="936"/>
        <v/>
      </c>
      <c r="GN164" s="83" t="str">
        <f t="shared" si="937"/>
        <v/>
      </c>
      <c r="GO164" s="84" t="str">
        <f t="shared" si="938"/>
        <v/>
      </c>
      <c r="GP164" s="83" t="str">
        <f>IFERROR(IF(GK164="ACC"," ",IF('MAXES+CHART'!$D$16="lbs",MROUND(IF(GK164="SQUAT",'MAXES+CHART'!$D$17*GO164, IF(GK164="BENCH",'MAXES+CHART'!$D$18*GO164, IF(GK164="DEADLIFT",'MAXES+CHART'!$D$19*GO164,))),5),MROUND(IF(GK164="SQUAT",'MAXES+CHART'!$D$17*GO164, IF(GK164="BENCH",'MAXES+CHART'!$D$18*GO164, IF(GK164="DEADLIFT",'MAXES+CHART'!$D$19*GO164,))),2.5))),"")</f>
        <v xml:space="preserve"> </v>
      </c>
      <c r="GR164" s="96"/>
      <c r="GS164" s="55"/>
      <c r="GT164" s="198"/>
      <c r="GV164" s="57" t="str">
        <f t="shared" si="1004"/>
        <v/>
      </c>
      <c r="GW164" s="57" t="str">
        <f t="shared" si="1005"/>
        <v/>
      </c>
      <c r="GX164" s="57" t="str">
        <f t="shared" si="1006"/>
        <v/>
      </c>
      <c r="GY164" s="57" t="str">
        <f t="shared" si="1007"/>
        <v/>
      </c>
      <c r="GZ164" s="57" t="str">
        <f t="shared" si="1008"/>
        <v/>
      </c>
      <c r="HA164" s="57" t="str">
        <f t="shared" si="1009"/>
        <v/>
      </c>
      <c r="HC164" s="39"/>
      <c r="HD164" s="58" t="str">
        <f t="shared" ref="HD164:HD168" si="1085">$HD$163</f>
        <v>ACC</v>
      </c>
      <c r="HE164" s="93" t="str">
        <f t="shared" ref="HE164:HE168" si="1086">$HE$163</f>
        <v/>
      </c>
      <c r="HF164" s="88" t="str">
        <f t="shared" si="941"/>
        <v/>
      </c>
      <c r="HG164" s="83" t="str">
        <f t="shared" si="942"/>
        <v/>
      </c>
      <c r="HH164" s="84" t="str">
        <f t="shared" si="943"/>
        <v/>
      </c>
      <c r="HI164" s="83" t="str">
        <f>IFERROR(IF(HD164="ACC"," ",IF('MAXES+CHART'!$D$16="lbs",MROUND(IF(HD164="SQUAT",'MAXES+CHART'!$D$17*HH164, IF(HD164="BENCH",'MAXES+CHART'!$D$18*HH164, IF(HD164="DEADLIFT",'MAXES+CHART'!$D$19*HH164,))),5),MROUND(IF(HD164="SQUAT",'MAXES+CHART'!$D$17*HH164, IF(HD164="BENCH",'MAXES+CHART'!$D$18*HH164, IF(HD164="DEADLIFT",'MAXES+CHART'!$D$19*HH164,))),2.5))),"")</f>
        <v xml:space="preserve"> </v>
      </c>
      <c r="HK164" s="96"/>
      <c r="HL164" s="55"/>
      <c r="HM164" s="198"/>
      <c r="HO164" s="57" t="str">
        <f t="shared" si="1010"/>
        <v/>
      </c>
      <c r="HP164" s="57" t="str">
        <f t="shared" si="1011"/>
        <v/>
      </c>
      <c r="HQ164" s="57" t="str">
        <f t="shared" si="1012"/>
        <v/>
      </c>
      <c r="HR164" s="57" t="str">
        <f t="shared" si="1013"/>
        <v/>
      </c>
      <c r="HS164" s="57" t="str">
        <f t="shared" si="1014"/>
        <v/>
      </c>
      <c r="HT164" s="57" t="str">
        <f t="shared" si="1015"/>
        <v/>
      </c>
    </row>
    <row r="165" spans="3:228" hidden="1" outlineLevel="2">
      <c r="C165" s="39"/>
      <c r="D165" s="58" t="str">
        <f t="shared" ref="D165:D168" si="1087">$D$163</f>
        <v>ACC</v>
      </c>
      <c r="E165" s="94">
        <f t="shared" ref="E165:E168" si="1088">$E164</f>
        <v>0</v>
      </c>
      <c r="F165" s="87"/>
      <c r="G165" s="81"/>
      <c r="H165" s="82"/>
      <c r="I165" s="81" t="str">
        <f>IF(D165="ACC"," ",IF('MAXES+CHART'!$D$16="lbs",MROUND(IF(D165="SQUAT",'MAXES+CHART'!$D$17*H165, IF(D165="BENCH",'MAXES+CHART'!$D$18*H165, IF(D165="DEADLIFT",'MAXES+CHART'!$D$19*H165,))),5),MROUND(IF(D165="SQUAT",'MAXES+CHART'!$D$17*H165, IF(D165="BENCH",'MAXES+CHART'!$D$18*H165, IF(D165="DEADLIFT",'MAXES+CHART'!$D$19*H165,))),2.5)))</f>
        <v xml:space="preserve"> </v>
      </c>
      <c r="K165" s="96"/>
      <c r="L165" s="55"/>
      <c r="M165" s="199"/>
      <c r="O165" s="57" t="str">
        <f t="shared" si="944"/>
        <v/>
      </c>
      <c r="P165" s="57" t="str">
        <f t="shared" si="945"/>
        <v/>
      </c>
      <c r="Q165" s="57" t="str">
        <f t="shared" si="946"/>
        <v/>
      </c>
      <c r="R165" s="57" t="str">
        <f t="shared" si="947"/>
        <v/>
      </c>
      <c r="S165" s="57" t="str">
        <f t="shared" si="948"/>
        <v/>
      </c>
      <c r="T165" s="57" t="str">
        <f t="shared" si="949"/>
        <v/>
      </c>
      <c r="U165" s="39"/>
      <c r="V165" s="58" t="str">
        <f t="shared" si="1065"/>
        <v>ACC</v>
      </c>
      <c r="W165" s="94" t="str">
        <f t="shared" si="1066"/>
        <v/>
      </c>
      <c r="X165" s="87" t="str">
        <f t="shared" si="1018"/>
        <v/>
      </c>
      <c r="Y165" s="81" t="str">
        <f t="shared" si="1019"/>
        <v/>
      </c>
      <c r="Z165" s="82" t="str">
        <f t="shared" si="1020"/>
        <v/>
      </c>
      <c r="AA165" s="81" t="str">
        <f>IFERROR(IF(V165="ACC"," ",IF('MAXES+CHART'!$D$16="lbs",MROUND(IF(V165="SQUAT",'MAXES+CHART'!$D$17*Z165, IF(V165="BENCH",'MAXES+CHART'!$D$18*Z165, IF(V165="DEADLIFT",'MAXES+CHART'!$D$19*Z165,))),5),MROUND(IF(V165="SQUAT",'MAXES+CHART'!$D$17*Z165, IF(V165="BENCH",'MAXES+CHART'!$D$18*Z165, IF(V165="DEADLIFT",'MAXES+CHART'!$D$19*Z165,))),2.5))),"")</f>
        <v xml:space="preserve"> </v>
      </c>
      <c r="AC165" s="96"/>
      <c r="AD165" s="55"/>
      <c r="AE165" s="199"/>
      <c r="AG165" s="57" t="str">
        <f t="shared" si="950"/>
        <v/>
      </c>
      <c r="AH165" s="57" t="str">
        <f t="shared" si="951"/>
        <v/>
      </c>
      <c r="AI165" s="57" t="str">
        <f t="shared" si="952"/>
        <v/>
      </c>
      <c r="AJ165" s="57" t="str">
        <f t="shared" si="953"/>
        <v/>
      </c>
      <c r="AK165" s="57" t="str">
        <f t="shared" si="954"/>
        <v/>
      </c>
      <c r="AL165" s="57" t="str">
        <f t="shared" si="955"/>
        <v/>
      </c>
      <c r="AN165" s="39"/>
      <c r="AO165" s="58" t="str">
        <f t="shared" si="1067"/>
        <v>ACC</v>
      </c>
      <c r="AP165" s="94" t="str">
        <f t="shared" si="1068"/>
        <v/>
      </c>
      <c r="AQ165" s="87" t="str">
        <f t="shared" si="1023"/>
        <v/>
      </c>
      <c r="AR165" s="81" t="str">
        <f t="shared" si="1024"/>
        <v/>
      </c>
      <c r="AS165" s="82" t="str">
        <f t="shared" si="1025"/>
        <v/>
      </c>
      <c r="AT165" s="81" t="str">
        <f>IFERROR(IF(AO165="ACC"," ",IF('MAXES+CHART'!$D$16="lbs",MROUND(IF(AO165="SQUAT",'MAXES+CHART'!$D$17*AS165, IF(AO165="BENCH",'MAXES+CHART'!$D$18*AS165, IF(AO165="DEADLIFT",'MAXES+CHART'!$D$19*AS165,))),5),MROUND(IF(AO165="SQUAT",'MAXES+CHART'!$D$17*AS165, IF(AO165="BENCH",'MAXES+CHART'!$D$18*AS165, IF(AO165="DEADLIFT",'MAXES+CHART'!$D$19*AS165,))),2.5))),"")</f>
        <v xml:space="preserve"> </v>
      </c>
      <c r="AV165" s="96"/>
      <c r="AW165" s="55"/>
      <c r="AX165" s="199"/>
      <c r="AZ165" s="57" t="str">
        <f t="shared" si="956"/>
        <v/>
      </c>
      <c r="BA165" s="57" t="str">
        <f t="shared" si="957"/>
        <v/>
      </c>
      <c r="BB165" s="57" t="str">
        <f t="shared" si="958"/>
        <v/>
      </c>
      <c r="BC165" s="57" t="str">
        <f t="shared" si="959"/>
        <v/>
      </c>
      <c r="BD165" s="57" t="str">
        <f t="shared" si="960"/>
        <v/>
      </c>
      <c r="BE165" s="57" t="str">
        <f t="shared" si="961"/>
        <v/>
      </c>
      <c r="BG165" s="39"/>
      <c r="BH165" s="58" t="str">
        <f t="shared" si="1069"/>
        <v>ACC</v>
      </c>
      <c r="BI165" s="94" t="str">
        <f t="shared" si="1070"/>
        <v/>
      </c>
      <c r="BJ165" s="87" t="str">
        <f t="shared" si="1028"/>
        <v/>
      </c>
      <c r="BK165" s="81" t="str">
        <f t="shared" si="1029"/>
        <v/>
      </c>
      <c r="BL165" s="82" t="str">
        <f t="shared" si="1030"/>
        <v/>
      </c>
      <c r="BM165" s="81" t="str">
        <f>IFERROR(IF(BH165="ACC"," ",IF('MAXES+CHART'!$D$16="lbs",MROUND(IF(BH165="SQUAT",'MAXES+CHART'!$D$17*BL165, IF(BH165="BENCH",'MAXES+CHART'!$D$18*BL165, IF(BH165="DEADLIFT",'MAXES+CHART'!$D$19*BL165,))),5),MROUND(IF(BH165="SQUAT",'MAXES+CHART'!$D$17*BL165, IF(BH165="BENCH",'MAXES+CHART'!$D$18*BL165, IF(BH165="DEADLIFT",'MAXES+CHART'!$D$19*BL165,))),2.5))),"")</f>
        <v xml:space="preserve"> </v>
      </c>
      <c r="BO165" s="96"/>
      <c r="BP165" s="55"/>
      <c r="BQ165" s="199"/>
      <c r="BS165" s="57" t="str">
        <f t="shared" si="962"/>
        <v/>
      </c>
      <c r="BT165" s="57" t="str">
        <f t="shared" si="963"/>
        <v/>
      </c>
      <c r="BU165" s="57" t="str">
        <f t="shared" si="964"/>
        <v/>
      </c>
      <c r="BV165" s="57" t="str">
        <f t="shared" si="965"/>
        <v/>
      </c>
      <c r="BW165" s="57" t="str">
        <f t="shared" si="966"/>
        <v/>
      </c>
      <c r="BX165" s="57" t="str">
        <f t="shared" si="967"/>
        <v/>
      </c>
      <c r="CA165" s="39"/>
      <c r="CB165" s="58" t="str">
        <f t="shared" si="1071"/>
        <v>ACC</v>
      </c>
      <c r="CC165" s="94" t="str">
        <f t="shared" si="1072"/>
        <v/>
      </c>
      <c r="CD165" s="87" t="str">
        <f t="shared" si="1033"/>
        <v/>
      </c>
      <c r="CE165" s="81" t="str">
        <f t="shared" si="1034"/>
        <v/>
      </c>
      <c r="CF165" s="82" t="str">
        <f t="shared" si="1035"/>
        <v/>
      </c>
      <c r="CG165" s="81" t="str">
        <f>IFERROR(IF(CB165="ACC"," ",IF('MAXES+CHART'!$D$16="lbs",MROUND(IF(CB165="SQUAT",'MAXES+CHART'!$D$17*CF165, IF(CB165="BENCH",'MAXES+CHART'!$D$18*CF165, IF(CB165="DEADLIFT",'MAXES+CHART'!$D$19*CF165,))),5),MROUND(IF(CB165="SQUAT",'MAXES+CHART'!$D$17*CF165, IF(CB165="BENCH",'MAXES+CHART'!$D$18*CF165, IF(CB165="DEADLIFT",'MAXES+CHART'!$D$19*CF165,))),2.5))),"")</f>
        <v xml:space="preserve"> </v>
      </c>
      <c r="CI165" s="96"/>
      <c r="CJ165" s="55"/>
      <c r="CK165" s="199"/>
      <c r="CM165" s="57" t="str">
        <f t="shared" si="968"/>
        <v/>
      </c>
      <c r="CN165" s="57" t="str">
        <f t="shared" si="969"/>
        <v/>
      </c>
      <c r="CO165" s="57" t="str">
        <f t="shared" si="970"/>
        <v/>
      </c>
      <c r="CP165" s="57" t="str">
        <f t="shared" si="971"/>
        <v/>
      </c>
      <c r="CQ165" s="57" t="str">
        <f t="shared" si="972"/>
        <v/>
      </c>
      <c r="CR165" s="57" t="str">
        <f t="shared" si="973"/>
        <v/>
      </c>
      <c r="CS165" s="39"/>
      <c r="CT165" s="58" t="str">
        <f t="shared" si="1073"/>
        <v>ACC</v>
      </c>
      <c r="CU165" s="94" t="str">
        <f t="shared" si="1074"/>
        <v/>
      </c>
      <c r="CV165" s="87" t="str">
        <f t="shared" si="916"/>
        <v/>
      </c>
      <c r="CW165" s="81" t="str">
        <f t="shared" si="917"/>
        <v/>
      </c>
      <c r="CX165" s="82" t="str">
        <f t="shared" si="918"/>
        <v/>
      </c>
      <c r="CY165" s="81" t="str">
        <f>IFERROR(IF(CT165="ACC"," ",IF('MAXES+CHART'!$D$16="lbs",MROUND(IF(CT165="SQUAT",'MAXES+CHART'!$D$17*CX165, IF(CT165="BENCH",'MAXES+CHART'!$D$18*CX165, IF(CT165="DEADLIFT",'MAXES+CHART'!$D$19*CX165,))),5),MROUND(IF(CT165="SQUAT",'MAXES+CHART'!$D$17*CX165, IF(CT165="BENCH",'MAXES+CHART'!$D$18*CX165, IF(CT165="DEADLIFT",'MAXES+CHART'!$D$19*CX165,))),2.5))),"")</f>
        <v xml:space="preserve"> </v>
      </c>
      <c r="DA165" s="96"/>
      <c r="DB165" s="55"/>
      <c r="DC165" s="199"/>
      <c r="DE165" s="57" t="str">
        <f t="shared" si="974"/>
        <v/>
      </c>
      <c r="DF165" s="57" t="str">
        <f t="shared" si="975"/>
        <v/>
      </c>
      <c r="DG165" s="57" t="str">
        <f t="shared" si="976"/>
        <v/>
      </c>
      <c r="DH165" s="57" t="str">
        <f t="shared" si="977"/>
        <v/>
      </c>
      <c r="DI165" s="57" t="str">
        <f t="shared" si="978"/>
        <v/>
      </c>
      <c r="DJ165" s="57" t="str">
        <f t="shared" si="979"/>
        <v/>
      </c>
      <c r="DL165" s="39"/>
      <c r="DM165" s="58" t="str">
        <f t="shared" si="1075"/>
        <v>ACC</v>
      </c>
      <c r="DN165" s="94" t="str">
        <f t="shared" si="1076"/>
        <v/>
      </c>
      <c r="DO165" s="87" t="str">
        <f t="shared" si="921"/>
        <v/>
      </c>
      <c r="DP165" s="81" t="str">
        <f t="shared" si="922"/>
        <v/>
      </c>
      <c r="DQ165" s="82" t="str">
        <f t="shared" si="923"/>
        <v/>
      </c>
      <c r="DR165" s="81" t="str">
        <f>IFERROR(IF(DM165="ACC"," ",IF('MAXES+CHART'!$D$16="lbs",MROUND(IF(DM165="SQUAT",'MAXES+CHART'!$D$17*DQ165, IF(DM165="BENCH",'MAXES+CHART'!$D$18*DQ165, IF(DM165="DEADLIFT",'MAXES+CHART'!$D$19*DQ165,))),5),MROUND(IF(DM165="SQUAT",'MAXES+CHART'!$D$17*DQ165, IF(DM165="BENCH",'MAXES+CHART'!$D$18*DQ165, IF(DM165="DEADLIFT",'MAXES+CHART'!$D$19*DQ165,))),2.5))),"")</f>
        <v xml:space="preserve"> </v>
      </c>
      <c r="DT165" s="96"/>
      <c r="DU165" s="55"/>
      <c r="DV165" s="199"/>
      <c r="DX165" s="57" t="str">
        <f t="shared" si="980"/>
        <v/>
      </c>
      <c r="DY165" s="57" t="str">
        <f t="shared" si="981"/>
        <v/>
      </c>
      <c r="DZ165" s="57" t="str">
        <f t="shared" si="982"/>
        <v/>
      </c>
      <c r="EA165" s="57" t="str">
        <f t="shared" si="983"/>
        <v/>
      </c>
      <c r="EB165" s="57" t="str">
        <f t="shared" si="984"/>
        <v/>
      </c>
      <c r="EC165" s="57" t="str">
        <f t="shared" si="985"/>
        <v/>
      </c>
      <c r="EE165" s="39"/>
      <c r="EF165" s="58" t="str">
        <f t="shared" si="1077"/>
        <v>ACC</v>
      </c>
      <c r="EG165" s="94" t="str">
        <f t="shared" si="1078"/>
        <v/>
      </c>
      <c r="EH165" s="87" t="str">
        <f t="shared" si="926"/>
        <v/>
      </c>
      <c r="EI165" s="81" t="str">
        <f t="shared" si="927"/>
        <v/>
      </c>
      <c r="EJ165" s="82" t="str">
        <f t="shared" si="928"/>
        <v/>
      </c>
      <c r="EK165" s="81" t="str">
        <f>IFERROR(IF(EF165="ACC"," ",IF('MAXES+CHART'!$D$16="lbs",MROUND(IF(EF165="SQUAT",'MAXES+CHART'!$D$17*EJ165, IF(EF165="BENCH",'MAXES+CHART'!$D$18*EJ165, IF(EF165="DEADLIFT",'MAXES+CHART'!$D$19*EJ165,))),5),MROUND(IF(EF165="SQUAT",'MAXES+CHART'!$D$17*EJ165, IF(EF165="BENCH",'MAXES+CHART'!$D$18*EJ165, IF(EF165="DEADLIFT",'MAXES+CHART'!$D$19*EJ165,))),2.5))),"")</f>
        <v xml:space="preserve"> </v>
      </c>
      <c r="EM165" s="96"/>
      <c r="EN165" s="55"/>
      <c r="EO165" s="199"/>
      <c r="EQ165" s="57" t="str">
        <f t="shared" si="986"/>
        <v/>
      </c>
      <c r="ER165" s="57" t="str">
        <f t="shared" si="987"/>
        <v/>
      </c>
      <c r="ES165" s="57" t="str">
        <f t="shared" si="988"/>
        <v/>
      </c>
      <c r="ET165" s="57" t="str">
        <f t="shared" si="989"/>
        <v/>
      </c>
      <c r="EU165" s="57" t="str">
        <f t="shared" si="990"/>
        <v/>
      </c>
      <c r="EV165" s="57" t="str">
        <f t="shared" si="991"/>
        <v/>
      </c>
      <c r="EY165" s="39"/>
      <c r="EZ165" s="58" t="str">
        <f t="shared" si="1079"/>
        <v>ACC</v>
      </c>
      <c r="FA165" s="94" t="str">
        <f t="shared" si="1080"/>
        <v/>
      </c>
      <c r="FB165" s="87" t="str">
        <f t="shared" si="1044"/>
        <v/>
      </c>
      <c r="FC165" s="81" t="str">
        <f t="shared" si="1045"/>
        <v/>
      </c>
      <c r="FD165" s="82" t="str">
        <f t="shared" si="1046"/>
        <v/>
      </c>
      <c r="FE165" s="81" t="str">
        <f>IFERROR(IF(EZ165="ACC"," ",IF('MAXES+CHART'!$D$16="lbs",MROUND(IF(EZ165="SQUAT",'MAXES+CHART'!$D$17*FD165, IF(EZ165="BENCH",'MAXES+CHART'!$D$18*FD165, IF(EZ165="DEADLIFT",'MAXES+CHART'!$D$19*FD165,))),5),MROUND(IF(EZ165="SQUAT",'MAXES+CHART'!$D$17*FD165, IF(EZ165="BENCH",'MAXES+CHART'!$D$18*FD165, IF(EZ165="DEADLIFT",'MAXES+CHART'!$D$19*FD165,))),2.5))),"")</f>
        <v xml:space="preserve"> </v>
      </c>
      <c r="FG165" s="125"/>
      <c r="FH165" s="55"/>
      <c r="FI165" s="199"/>
      <c r="FK165" s="57" t="str">
        <f t="shared" si="992"/>
        <v/>
      </c>
      <c r="FL165" s="57" t="str">
        <f t="shared" si="993"/>
        <v/>
      </c>
      <c r="FM165" s="57" t="str">
        <f t="shared" si="994"/>
        <v/>
      </c>
      <c r="FN165" s="57" t="str">
        <f t="shared" si="995"/>
        <v/>
      </c>
      <c r="FO165" s="57" t="str">
        <f t="shared" si="996"/>
        <v/>
      </c>
      <c r="FP165" s="57" t="str">
        <f t="shared" si="997"/>
        <v/>
      </c>
      <c r="FQ165" s="39"/>
      <c r="FR165" s="58" t="str">
        <f t="shared" si="1081"/>
        <v>ACC</v>
      </c>
      <c r="FS165" s="94" t="str">
        <f t="shared" si="1082"/>
        <v/>
      </c>
      <c r="FT165" s="87" t="str">
        <f t="shared" si="931"/>
        <v/>
      </c>
      <c r="FU165" s="81" t="str">
        <f t="shared" si="932"/>
        <v/>
      </c>
      <c r="FV165" s="82" t="str">
        <f t="shared" si="933"/>
        <v/>
      </c>
      <c r="FW165" s="81" t="str">
        <f>IFERROR(IF(FR165="ACC"," ",IF('MAXES+CHART'!$D$16="lbs",MROUND(IF(FR165="SQUAT",'MAXES+CHART'!$D$17*FV165, IF(FR165="BENCH",'MAXES+CHART'!$D$18*FV165, IF(FR165="DEADLIFT",'MAXES+CHART'!$D$19*FV165,))),5),MROUND(IF(FR165="SQUAT",'MAXES+CHART'!$D$17*FV165, IF(FR165="BENCH",'MAXES+CHART'!$D$18*FV165, IF(FR165="DEADLIFT",'MAXES+CHART'!$D$19*FV165,))),2.5))),"")</f>
        <v xml:space="preserve"> </v>
      </c>
      <c r="FY165" s="96"/>
      <c r="FZ165" s="55"/>
      <c r="GA165" s="199"/>
      <c r="GC165" s="57" t="str">
        <f t="shared" si="998"/>
        <v/>
      </c>
      <c r="GD165" s="57" t="str">
        <f t="shared" si="999"/>
        <v/>
      </c>
      <c r="GE165" s="57" t="str">
        <f t="shared" si="1000"/>
        <v/>
      </c>
      <c r="GF165" s="57" t="str">
        <f t="shared" si="1001"/>
        <v/>
      </c>
      <c r="GG165" s="57" t="str">
        <f t="shared" si="1002"/>
        <v/>
      </c>
      <c r="GH165" s="57" t="str">
        <f t="shared" si="1003"/>
        <v/>
      </c>
      <c r="GJ165" s="39"/>
      <c r="GK165" s="58" t="str">
        <f t="shared" si="1083"/>
        <v>ACC</v>
      </c>
      <c r="GL165" s="94" t="str">
        <f t="shared" si="1084"/>
        <v/>
      </c>
      <c r="GM165" s="87" t="str">
        <f t="shared" si="936"/>
        <v/>
      </c>
      <c r="GN165" s="81" t="str">
        <f t="shared" si="937"/>
        <v/>
      </c>
      <c r="GO165" s="82" t="str">
        <f t="shared" si="938"/>
        <v/>
      </c>
      <c r="GP165" s="81" t="str">
        <f>IFERROR(IF(GK165="ACC"," ",IF('MAXES+CHART'!$D$16="lbs",MROUND(IF(GK165="SQUAT",'MAXES+CHART'!$D$17*GO165, IF(GK165="BENCH",'MAXES+CHART'!$D$18*GO165, IF(GK165="DEADLIFT",'MAXES+CHART'!$D$19*GO165,))),5),MROUND(IF(GK165="SQUAT",'MAXES+CHART'!$D$17*GO165, IF(GK165="BENCH",'MAXES+CHART'!$D$18*GO165, IF(GK165="DEADLIFT",'MAXES+CHART'!$D$19*GO165,))),2.5))),"")</f>
        <v xml:space="preserve"> </v>
      </c>
      <c r="GR165" s="96"/>
      <c r="GS165" s="55"/>
      <c r="GT165" s="199"/>
      <c r="GV165" s="57" t="str">
        <f t="shared" si="1004"/>
        <v/>
      </c>
      <c r="GW165" s="57" t="str">
        <f t="shared" si="1005"/>
        <v/>
      </c>
      <c r="GX165" s="57" t="str">
        <f t="shared" si="1006"/>
        <v/>
      </c>
      <c r="GY165" s="57" t="str">
        <f t="shared" si="1007"/>
        <v/>
      </c>
      <c r="GZ165" s="57" t="str">
        <f t="shared" si="1008"/>
        <v/>
      </c>
      <c r="HA165" s="57" t="str">
        <f t="shared" si="1009"/>
        <v/>
      </c>
      <c r="HC165" s="39"/>
      <c r="HD165" s="58" t="str">
        <f t="shared" si="1085"/>
        <v>ACC</v>
      </c>
      <c r="HE165" s="94" t="str">
        <f t="shared" si="1086"/>
        <v/>
      </c>
      <c r="HF165" s="87" t="str">
        <f t="shared" si="941"/>
        <v/>
      </c>
      <c r="HG165" s="81" t="str">
        <f t="shared" si="942"/>
        <v/>
      </c>
      <c r="HH165" s="82" t="str">
        <f t="shared" si="943"/>
        <v/>
      </c>
      <c r="HI165" s="81" t="str">
        <f>IFERROR(IF(HD165="ACC"," ",IF('MAXES+CHART'!$D$16="lbs",MROUND(IF(HD165="SQUAT",'MAXES+CHART'!$D$17*HH165, IF(HD165="BENCH",'MAXES+CHART'!$D$18*HH165, IF(HD165="DEADLIFT",'MAXES+CHART'!$D$19*HH165,))),5),MROUND(IF(HD165="SQUAT",'MAXES+CHART'!$D$17*HH165, IF(HD165="BENCH",'MAXES+CHART'!$D$18*HH165, IF(HD165="DEADLIFT",'MAXES+CHART'!$D$19*HH165,))),2.5))),"")</f>
        <v xml:space="preserve"> </v>
      </c>
      <c r="HK165" s="96"/>
      <c r="HL165" s="55"/>
      <c r="HM165" s="199"/>
      <c r="HO165" s="57" t="str">
        <f t="shared" si="1010"/>
        <v/>
      </c>
      <c r="HP165" s="57" t="str">
        <f t="shared" si="1011"/>
        <v/>
      </c>
      <c r="HQ165" s="57" t="str">
        <f t="shared" si="1012"/>
        <v/>
      </c>
      <c r="HR165" s="57" t="str">
        <f t="shared" si="1013"/>
        <v/>
      </c>
      <c r="HS165" s="57" t="str">
        <f t="shared" si="1014"/>
        <v/>
      </c>
      <c r="HT165" s="57" t="str">
        <f t="shared" si="1015"/>
        <v/>
      </c>
    </row>
    <row r="166" spans="3:228" hidden="1" outlineLevel="2">
      <c r="C166" s="39"/>
      <c r="D166" s="58" t="str">
        <f t="shared" si="1087"/>
        <v>ACC</v>
      </c>
      <c r="E166" s="93">
        <f t="shared" si="1088"/>
        <v>0</v>
      </c>
      <c r="F166" s="88"/>
      <c r="G166" s="83"/>
      <c r="H166" s="84"/>
      <c r="I166" s="83" t="str">
        <f>IF(D166="ACC"," ",IF('MAXES+CHART'!$D$16="lbs",MROUND(IF(D166="SQUAT",'MAXES+CHART'!$D$17*H166, IF(D166="BENCH",'MAXES+CHART'!$D$18*H166, IF(D166="DEADLIFT",'MAXES+CHART'!$D$19*H166,))),5),MROUND(IF(D166="SQUAT",'MAXES+CHART'!$D$17*H166, IF(D166="BENCH",'MAXES+CHART'!$D$18*H166, IF(D166="DEADLIFT",'MAXES+CHART'!$D$19*H166,))),2.5)))</f>
        <v xml:space="preserve"> </v>
      </c>
      <c r="K166" s="96"/>
      <c r="L166" s="55"/>
      <c r="M166" s="117"/>
      <c r="O166" s="57" t="str">
        <f t="shared" si="944"/>
        <v/>
      </c>
      <c r="P166" s="57" t="str">
        <f t="shared" si="945"/>
        <v/>
      </c>
      <c r="Q166" s="57" t="str">
        <f t="shared" si="946"/>
        <v/>
      </c>
      <c r="R166" s="57" t="str">
        <f t="shared" si="947"/>
        <v/>
      </c>
      <c r="S166" s="57" t="str">
        <f t="shared" si="948"/>
        <v/>
      </c>
      <c r="T166" s="57" t="str">
        <f t="shared" si="949"/>
        <v/>
      </c>
      <c r="U166" s="39"/>
      <c r="V166" s="58" t="str">
        <f t="shared" si="1065"/>
        <v>ACC</v>
      </c>
      <c r="W166" s="93" t="str">
        <f t="shared" si="1066"/>
        <v/>
      </c>
      <c r="X166" s="88" t="str">
        <f t="shared" si="1018"/>
        <v/>
      </c>
      <c r="Y166" s="83" t="str">
        <f t="shared" si="1019"/>
        <v/>
      </c>
      <c r="Z166" s="84" t="str">
        <f t="shared" si="1020"/>
        <v/>
      </c>
      <c r="AA166" s="83" t="str">
        <f>IFERROR(IF(V166="ACC"," ",IF('MAXES+CHART'!$D$16="lbs",MROUND(IF(V166="SQUAT",'MAXES+CHART'!$D$17*Z166, IF(V166="BENCH",'MAXES+CHART'!$D$18*Z166, IF(V166="DEADLIFT",'MAXES+CHART'!$D$19*Z166,))),5),MROUND(IF(V166="SQUAT",'MAXES+CHART'!$D$17*Z166, IF(V166="BENCH",'MAXES+CHART'!$D$18*Z166, IF(V166="DEADLIFT",'MAXES+CHART'!$D$19*Z166,))),2.5))),"")</f>
        <v xml:space="preserve"> </v>
      </c>
      <c r="AC166" s="96"/>
      <c r="AD166" s="55"/>
      <c r="AE166" s="117"/>
      <c r="AG166" s="57" t="str">
        <f t="shared" si="950"/>
        <v/>
      </c>
      <c r="AH166" s="57" t="str">
        <f t="shared" si="951"/>
        <v/>
      </c>
      <c r="AI166" s="57" t="str">
        <f t="shared" si="952"/>
        <v/>
      </c>
      <c r="AJ166" s="57" t="str">
        <f t="shared" si="953"/>
        <v/>
      </c>
      <c r="AK166" s="57" t="str">
        <f t="shared" si="954"/>
        <v/>
      </c>
      <c r="AL166" s="57" t="str">
        <f t="shared" si="955"/>
        <v/>
      </c>
      <c r="AN166" s="39"/>
      <c r="AO166" s="58" t="str">
        <f t="shared" si="1067"/>
        <v>ACC</v>
      </c>
      <c r="AP166" s="93" t="str">
        <f t="shared" si="1068"/>
        <v/>
      </c>
      <c r="AQ166" s="88" t="str">
        <f t="shared" si="1023"/>
        <v/>
      </c>
      <c r="AR166" s="83" t="str">
        <f t="shared" si="1024"/>
        <v/>
      </c>
      <c r="AS166" s="84" t="str">
        <f t="shared" si="1025"/>
        <v/>
      </c>
      <c r="AT166" s="83" t="str">
        <f>IFERROR(IF(AO166="ACC"," ",IF('MAXES+CHART'!$D$16="lbs",MROUND(IF(AO166="SQUAT",'MAXES+CHART'!$D$17*AS166, IF(AO166="BENCH",'MAXES+CHART'!$D$18*AS166, IF(AO166="DEADLIFT",'MAXES+CHART'!$D$19*AS166,))),5),MROUND(IF(AO166="SQUAT",'MAXES+CHART'!$D$17*AS166, IF(AO166="BENCH",'MAXES+CHART'!$D$18*AS166, IF(AO166="DEADLIFT",'MAXES+CHART'!$D$19*AS166,))),2.5))),"")</f>
        <v xml:space="preserve"> </v>
      </c>
      <c r="AV166" s="96"/>
      <c r="AW166" s="55"/>
      <c r="AX166" s="117"/>
      <c r="AZ166" s="57" t="str">
        <f t="shared" si="956"/>
        <v/>
      </c>
      <c r="BA166" s="57" t="str">
        <f t="shared" si="957"/>
        <v/>
      </c>
      <c r="BB166" s="57" t="str">
        <f t="shared" si="958"/>
        <v/>
      </c>
      <c r="BC166" s="57" t="str">
        <f t="shared" si="959"/>
        <v/>
      </c>
      <c r="BD166" s="57" t="str">
        <f t="shared" si="960"/>
        <v/>
      </c>
      <c r="BE166" s="57" t="str">
        <f t="shared" si="961"/>
        <v/>
      </c>
      <c r="BG166" s="39"/>
      <c r="BH166" s="58" t="str">
        <f t="shared" si="1069"/>
        <v>ACC</v>
      </c>
      <c r="BI166" s="93" t="str">
        <f t="shared" si="1070"/>
        <v/>
      </c>
      <c r="BJ166" s="88" t="str">
        <f t="shared" si="1028"/>
        <v/>
      </c>
      <c r="BK166" s="83" t="str">
        <f t="shared" si="1029"/>
        <v/>
      </c>
      <c r="BL166" s="84" t="str">
        <f t="shared" si="1030"/>
        <v/>
      </c>
      <c r="BM166" s="83" t="str">
        <f>IFERROR(IF(BH166="ACC"," ",IF('MAXES+CHART'!$D$16="lbs",MROUND(IF(BH166="SQUAT",'MAXES+CHART'!$D$17*BL166, IF(BH166="BENCH",'MAXES+CHART'!$D$18*BL166, IF(BH166="DEADLIFT",'MAXES+CHART'!$D$19*BL166,))),5),MROUND(IF(BH166="SQUAT",'MAXES+CHART'!$D$17*BL166, IF(BH166="BENCH",'MAXES+CHART'!$D$18*BL166, IF(BH166="DEADLIFT",'MAXES+CHART'!$D$19*BL166,))),2.5))),"")</f>
        <v xml:space="preserve"> </v>
      </c>
      <c r="BO166" s="96"/>
      <c r="BP166" s="55"/>
      <c r="BQ166" s="117"/>
      <c r="BS166" s="57" t="str">
        <f t="shared" si="962"/>
        <v/>
      </c>
      <c r="BT166" s="57" t="str">
        <f t="shared" si="963"/>
        <v/>
      </c>
      <c r="BU166" s="57" t="str">
        <f t="shared" si="964"/>
        <v/>
      </c>
      <c r="BV166" s="57" t="str">
        <f t="shared" si="965"/>
        <v/>
      </c>
      <c r="BW166" s="57" t="str">
        <f t="shared" si="966"/>
        <v/>
      </c>
      <c r="BX166" s="57" t="str">
        <f t="shared" si="967"/>
        <v/>
      </c>
      <c r="CA166" s="39"/>
      <c r="CB166" s="58" t="str">
        <f t="shared" si="1071"/>
        <v>ACC</v>
      </c>
      <c r="CC166" s="93" t="str">
        <f t="shared" si="1072"/>
        <v/>
      </c>
      <c r="CD166" s="88" t="str">
        <f t="shared" si="1033"/>
        <v/>
      </c>
      <c r="CE166" s="83" t="str">
        <f t="shared" si="1034"/>
        <v/>
      </c>
      <c r="CF166" s="84" t="str">
        <f t="shared" si="1035"/>
        <v/>
      </c>
      <c r="CG166" s="83" t="str">
        <f>IFERROR(IF(CB166="ACC"," ",IF('MAXES+CHART'!$D$16="lbs",MROUND(IF(CB166="SQUAT",'MAXES+CHART'!$D$17*CF166, IF(CB166="BENCH",'MAXES+CHART'!$D$18*CF166, IF(CB166="DEADLIFT",'MAXES+CHART'!$D$19*CF166,))),5),MROUND(IF(CB166="SQUAT",'MAXES+CHART'!$D$17*CF166, IF(CB166="BENCH",'MAXES+CHART'!$D$18*CF166, IF(CB166="DEADLIFT",'MAXES+CHART'!$D$19*CF166,))),2.5))),"")</f>
        <v xml:space="preserve"> </v>
      </c>
      <c r="CI166" s="96"/>
      <c r="CJ166" s="55"/>
      <c r="CK166" s="117"/>
      <c r="CM166" s="57" t="str">
        <f t="shared" si="968"/>
        <v/>
      </c>
      <c r="CN166" s="57" t="str">
        <f t="shared" si="969"/>
        <v/>
      </c>
      <c r="CO166" s="57" t="str">
        <f t="shared" si="970"/>
        <v/>
      </c>
      <c r="CP166" s="57" t="str">
        <f t="shared" si="971"/>
        <v/>
      </c>
      <c r="CQ166" s="57" t="str">
        <f t="shared" si="972"/>
        <v/>
      </c>
      <c r="CR166" s="57" t="str">
        <f t="shared" si="973"/>
        <v/>
      </c>
      <c r="CS166" s="39"/>
      <c r="CT166" s="58" t="str">
        <f t="shared" si="1073"/>
        <v>ACC</v>
      </c>
      <c r="CU166" s="93" t="str">
        <f t="shared" si="1074"/>
        <v/>
      </c>
      <c r="CV166" s="88" t="str">
        <f t="shared" si="916"/>
        <v/>
      </c>
      <c r="CW166" s="83" t="str">
        <f t="shared" si="917"/>
        <v/>
      </c>
      <c r="CX166" s="84" t="str">
        <f t="shared" si="918"/>
        <v/>
      </c>
      <c r="CY166" s="83" t="str">
        <f>IFERROR(IF(CT166="ACC"," ",IF('MAXES+CHART'!$D$16="lbs",MROUND(IF(CT166="SQUAT",'MAXES+CHART'!$D$17*CX166, IF(CT166="BENCH",'MAXES+CHART'!$D$18*CX166, IF(CT166="DEADLIFT",'MAXES+CHART'!$D$19*CX166,))),5),MROUND(IF(CT166="SQUAT",'MAXES+CHART'!$D$17*CX166, IF(CT166="BENCH",'MAXES+CHART'!$D$18*CX166, IF(CT166="DEADLIFT",'MAXES+CHART'!$D$19*CX166,))),2.5))),"")</f>
        <v xml:space="preserve"> </v>
      </c>
      <c r="DA166" s="96"/>
      <c r="DB166" s="55"/>
      <c r="DC166" s="117"/>
      <c r="DE166" s="57" t="str">
        <f t="shared" si="974"/>
        <v/>
      </c>
      <c r="DF166" s="57" t="str">
        <f t="shared" si="975"/>
        <v/>
      </c>
      <c r="DG166" s="57" t="str">
        <f t="shared" si="976"/>
        <v/>
      </c>
      <c r="DH166" s="57" t="str">
        <f t="shared" si="977"/>
        <v/>
      </c>
      <c r="DI166" s="57" t="str">
        <f t="shared" si="978"/>
        <v/>
      </c>
      <c r="DJ166" s="57" t="str">
        <f t="shared" si="979"/>
        <v/>
      </c>
      <c r="DL166" s="39"/>
      <c r="DM166" s="58" t="str">
        <f t="shared" si="1075"/>
        <v>ACC</v>
      </c>
      <c r="DN166" s="93" t="str">
        <f t="shared" si="1076"/>
        <v/>
      </c>
      <c r="DO166" s="88" t="str">
        <f t="shared" si="921"/>
        <v/>
      </c>
      <c r="DP166" s="83" t="str">
        <f t="shared" si="922"/>
        <v/>
      </c>
      <c r="DQ166" s="84" t="str">
        <f t="shared" si="923"/>
        <v/>
      </c>
      <c r="DR166" s="83" t="str">
        <f>IFERROR(IF(DM166="ACC"," ",IF('MAXES+CHART'!$D$16="lbs",MROUND(IF(DM166="SQUAT",'MAXES+CHART'!$D$17*DQ166, IF(DM166="BENCH",'MAXES+CHART'!$D$18*DQ166, IF(DM166="DEADLIFT",'MAXES+CHART'!$D$19*DQ166,))),5),MROUND(IF(DM166="SQUAT",'MAXES+CHART'!$D$17*DQ166, IF(DM166="BENCH",'MAXES+CHART'!$D$18*DQ166, IF(DM166="DEADLIFT",'MAXES+CHART'!$D$19*DQ166,))),2.5))),"")</f>
        <v xml:space="preserve"> </v>
      </c>
      <c r="DT166" s="96"/>
      <c r="DU166" s="55"/>
      <c r="DV166" s="117"/>
      <c r="DX166" s="57" t="str">
        <f t="shared" si="980"/>
        <v/>
      </c>
      <c r="DY166" s="57" t="str">
        <f t="shared" si="981"/>
        <v/>
      </c>
      <c r="DZ166" s="57" t="str">
        <f t="shared" si="982"/>
        <v/>
      </c>
      <c r="EA166" s="57" t="str">
        <f t="shared" si="983"/>
        <v/>
      </c>
      <c r="EB166" s="57" t="str">
        <f t="shared" si="984"/>
        <v/>
      </c>
      <c r="EC166" s="57" t="str">
        <f t="shared" si="985"/>
        <v/>
      </c>
      <c r="EE166" s="39"/>
      <c r="EF166" s="58" t="str">
        <f t="shared" si="1077"/>
        <v>ACC</v>
      </c>
      <c r="EG166" s="93" t="str">
        <f t="shared" si="1078"/>
        <v/>
      </c>
      <c r="EH166" s="88" t="str">
        <f t="shared" si="926"/>
        <v/>
      </c>
      <c r="EI166" s="83" t="str">
        <f t="shared" si="927"/>
        <v/>
      </c>
      <c r="EJ166" s="84" t="str">
        <f t="shared" si="928"/>
        <v/>
      </c>
      <c r="EK166" s="83" t="str">
        <f>IFERROR(IF(EF166="ACC"," ",IF('MAXES+CHART'!$D$16="lbs",MROUND(IF(EF166="SQUAT",'MAXES+CHART'!$D$17*EJ166, IF(EF166="BENCH",'MAXES+CHART'!$D$18*EJ166, IF(EF166="DEADLIFT",'MAXES+CHART'!$D$19*EJ166,))),5),MROUND(IF(EF166="SQUAT",'MAXES+CHART'!$D$17*EJ166, IF(EF166="BENCH",'MAXES+CHART'!$D$18*EJ166, IF(EF166="DEADLIFT",'MAXES+CHART'!$D$19*EJ166,))),2.5))),"")</f>
        <v xml:space="preserve"> </v>
      </c>
      <c r="EM166" s="96"/>
      <c r="EN166" s="55"/>
      <c r="EO166" s="117"/>
      <c r="EQ166" s="57" t="str">
        <f t="shared" si="986"/>
        <v/>
      </c>
      <c r="ER166" s="57" t="str">
        <f t="shared" si="987"/>
        <v/>
      </c>
      <c r="ES166" s="57" t="str">
        <f t="shared" si="988"/>
        <v/>
      </c>
      <c r="ET166" s="57" t="str">
        <f t="shared" si="989"/>
        <v/>
      </c>
      <c r="EU166" s="57" t="str">
        <f t="shared" si="990"/>
        <v/>
      </c>
      <c r="EV166" s="57" t="str">
        <f t="shared" si="991"/>
        <v/>
      </c>
      <c r="EY166" s="39"/>
      <c r="EZ166" s="58" t="str">
        <f t="shared" si="1079"/>
        <v>ACC</v>
      </c>
      <c r="FA166" s="93" t="str">
        <f t="shared" si="1080"/>
        <v/>
      </c>
      <c r="FB166" s="88" t="str">
        <f t="shared" si="1044"/>
        <v/>
      </c>
      <c r="FC166" s="83" t="str">
        <f t="shared" si="1045"/>
        <v/>
      </c>
      <c r="FD166" s="84" t="str">
        <f t="shared" si="1046"/>
        <v/>
      </c>
      <c r="FE166" s="83" t="str">
        <f>IFERROR(IF(EZ166="ACC"," ",IF('MAXES+CHART'!$D$16="lbs",MROUND(IF(EZ166="SQUAT",'MAXES+CHART'!$D$17*FD166, IF(EZ166="BENCH",'MAXES+CHART'!$D$18*FD166, IF(EZ166="DEADLIFT",'MAXES+CHART'!$D$19*FD166,))),5),MROUND(IF(EZ166="SQUAT",'MAXES+CHART'!$D$17*FD166, IF(EZ166="BENCH",'MAXES+CHART'!$D$18*FD166, IF(EZ166="DEADLIFT",'MAXES+CHART'!$D$19*FD166,))),2.5))),"")</f>
        <v xml:space="preserve"> </v>
      </c>
      <c r="FG166" s="125"/>
      <c r="FH166" s="55"/>
      <c r="FI166" s="117"/>
      <c r="FK166" s="57" t="str">
        <f t="shared" si="992"/>
        <v/>
      </c>
      <c r="FL166" s="57" t="str">
        <f t="shared" si="993"/>
        <v/>
      </c>
      <c r="FM166" s="57" t="str">
        <f t="shared" si="994"/>
        <v/>
      </c>
      <c r="FN166" s="57" t="str">
        <f t="shared" si="995"/>
        <v/>
      </c>
      <c r="FO166" s="57" t="str">
        <f t="shared" si="996"/>
        <v/>
      </c>
      <c r="FP166" s="57" t="str">
        <f t="shared" si="997"/>
        <v/>
      </c>
      <c r="FQ166" s="39"/>
      <c r="FR166" s="58" t="str">
        <f t="shared" si="1081"/>
        <v>ACC</v>
      </c>
      <c r="FS166" s="93" t="str">
        <f t="shared" si="1082"/>
        <v/>
      </c>
      <c r="FT166" s="88" t="str">
        <f t="shared" si="931"/>
        <v/>
      </c>
      <c r="FU166" s="83" t="str">
        <f t="shared" si="932"/>
        <v/>
      </c>
      <c r="FV166" s="84" t="str">
        <f t="shared" si="933"/>
        <v/>
      </c>
      <c r="FW166" s="83" t="str">
        <f>IFERROR(IF(FR166="ACC"," ",IF('MAXES+CHART'!$D$16="lbs",MROUND(IF(FR166="SQUAT",'MAXES+CHART'!$D$17*FV166, IF(FR166="BENCH",'MAXES+CHART'!$D$18*FV166, IF(FR166="DEADLIFT",'MAXES+CHART'!$D$19*FV166,))),5),MROUND(IF(FR166="SQUAT",'MAXES+CHART'!$D$17*FV166, IF(FR166="BENCH",'MAXES+CHART'!$D$18*FV166, IF(FR166="DEADLIFT",'MAXES+CHART'!$D$19*FV166,))),2.5))),"")</f>
        <v xml:space="preserve"> </v>
      </c>
      <c r="FY166" s="96"/>
      <c r="FZ166" s="55"/>
      <c r="GA166" s="117"/>
      <c r="GC166" s="57" t="str">
        <f t="shared" si="998"/>
        <v/>
      </c>
      <c r="GD166" s="57" t="str">
        <f t="shared" si="999"/>
        <v/>
      </c>
      <c r="GE166" s="57" t="str">
        <f t="shared" si="1000"/>
        <v/>
      </c>
      <c r="GF166" s="57" t="str">
        <f t="shared" si="1001"/>
        <v/>
      </c>
      <c r="GG166" s="57" t="str">
        <f t="shared" si="1002"/>
        <v/>
      </c>
      <c r="GH166" s="57" t="str">
        <f t="shared" si="1003"/>
        <v/>
      </c>
      <c r="GJ166" s="39"/>
      <c r="GK166" s="58" t="str">
        <f t="shared" si="1083"/>
        <v>ACC</v>
      </c>
      <c r="GL166" s="93" t="str">
        <f t="shared" si="1084"/>
        <v/>
      </c>
      <c r="GM166" s="88" t="str">
        <f t="shared" si="936"/>
        <v/>
      </c>
      <c r="GN166" s="83" t="str">
        <f t="shared" si="937"/>
        <v/>
      </c>
      <c r="GO166" s="84" t="str">
        <f t="shared" si="938"/>
        <v/>
      </c>
      <c r="GP166" s="83" t="str">
        <f>IFERROR(IF(GK166="ACC"," ",IF('MAXES+CHART'!$D$16="lbs",MROUND(IF(GK166="SQUAT",'MAXES+CHART'!$D$17*GO166, IF(GK166="BENCH",'MAXES+CHART'!$D$18*GO166, IF(GK166="DEADLIFT",'MAXES+CHART'!$D$19*GO166,))),5),MROUND(IF(GK166="SQUAT",'MAXES+CHART'!$D$17*GO166, IF(GK166="BENCH",'MAXES+CHART'!$D$18*GO166, IF(GK166="DEADLIFT",'MAXES+CHART'!$D$19*GO166,))),2.5))),"")</f>
        <v xml:space="preserve"> </v>
      </c>
      <c r="GR166" s="96"/>
      <c r="GS166" s="55"/>
      <c r="GT166" s="117"/>
      <c r="GV166" s="57" t="str">
        <f t="shared" si="1004"/>
        <v/>
      </c>
      <c r="GW166" s="57" t="str">
        <f t="shared" si="1005"/>
        <v/>
      </c>
      <c r="GX166" s="57" t="str">
        <f t="shared" si="1006"/>
        <v/>
      </c>
      <c r="GY166" s="57" t="str">
        <f t="shared" si="1007"/>
        <v/>
      </c>
      <c r="GZ166" s="57" t="str">
        <f t="shared" si="1008"/>
        <v/>
      </c>
      <c r="HA166" s="57" t="str">
        <f t="shared" si="1009"/>
        <v/>
      </c>
      <c r="HC166" s="39"/>
      <c r="HD166" s="58" t="str">
        <f t="shared" si="1085"/>
        <v>ACC</v>
      </c>
      <c r="HE166" s="93" t="str">
        <f t="shared" si="1086"/>
        <v/>
      </c>
      <c r="HF166" s="88" t="str">
        <f t="shared" si="941"/>
        <v/>
      </c>
      <c r="HG166" s="83" t="str">
        <f t="shared" si="942"/>
        <v/>
      </c>
      <c r="HH166" s="84" t="str">
        <f t="shared" si="943"/>
        <v/>
      </c>
      <c r="HI166" s="83" t="str">
        <f>IFERROR(IF(HD166="ACC"," ",IF('MAXES+CHART'!$D$16="lbs",MROUND(IF(HD166="SQUAT",'MAXES+CHART'!$D$17*HH166, IF(HD166="BENCH",'MAXES+CHART'!$D$18*HH166, IF(HD166="DEADLIFT",'MAXES+CHART'!$D$19*HH166,))),5),MROUND(IF(HD166="SQUAT",'MAXES+CHART'!$D$17*HH166, IF(HD166="BENCH",'MAXES+CHART'!$D$18*HH166, IF(HD166="DEADLIFT",'MAXES+CHART'!$D$19*HH166,))),2.5))),"")</f>
        <v xml:space="preserve"> </v>
      </c>
      <c r="HK166" s="96"/>
      <c r="HL166" s="55"/>
      <c r="HM166" s="117"/>
      <c r="HO166" s="57" t="str">
        <f t="shared" si="1010"/>
        <v/>
      </c>
      <c r="HP166" s="57" t="str">
        <f t="shared" si="1011"/>
        <v/>
      </c>
      <c r="HQ166" s="57" t="str">
        <f t="shared" si="1012"/>
        <v/>
      </c>
      <c r="HR166" s="57" t="str">
        <f t="shared" si="1013"/>
        <v/>
      </c>
      <c r="HS166" s="57" t="str">
        <f t="shared" si="1014"/>
        <v/>
      </c>
      <c r="HT166" s="57" t="str">
        <f t="shared" si="1015"/>
        <v/>
      </c>
    </row>
    <row r="167" spans="3:228" hidden="1" outlineLevel="2">
      <c r="C167" s="39"/>
      <c r="D167" s="58" t="str">
        <f t="shared" si="1087"/>
        <v>ACC</v>
      </c>
      <c r="E167" s="94">
        <f t="shared" si="1088"/>
        <v>0</v>
      </c>
      <c r="F167" s="87"/>
      <c r="G167" s="81"/>
      <c r="H167" s="82"/>
      <c r="I167" s="81" t="str">
        <f>IF(D167="ACC"," ",IF('MAXES+CHART'!$D$16="lbs",MROUND(IF(D167="SQUAT",'MAXES+CHART'!$D$17*H167, IF(D167="BENCH",'MAXES+CHART'!$D$18*H167, IF(D167="DEADLIFT",'MAXES+CHART'!$D$19*H167,))),5),MROUND(IF(D167="SQUAT",'MAXES+CHART'!$D$17*H167, IF(D167="BENCH",'MAXES+CHART'!$D$18*H167, IF(D167="DEADLIFT",'MAXES+CHART'!$D$19*H167,))),2.5)))</f>
        <v xml:space="preserve"> </v>
      </c>
      <c r="K167" s="96"/>
      <c r="L167" s="55"/>
      <c r="M167" s="120" t="str">
        <f ca="1">"e1RM: "&amp;IFERROR(MROUND(IF(H164="",  I163/VLOOKUP(K163,'MAXES+CHART'!$B$3:$N$11,G163+1,FALSE),  OFFSET(H163,MATCH(MAX(H164:H168),H164:H168,0),1)/VLOOKUP(OFFSET(H163,MATCH(MAX(H164:H168),H164:H168,0),3),'MAXES+CHART'!$B$3:$N$11,OFFSET(H163,MATCH(MAX(H164:H168),H164:H168,0),-1)+1,FALSE)),1),"")</f>
        <v xml:space="preserve">e1RM: </v>
      </c>
      <c r="O167" s="57" t="str">
        <f t="shared" si="944"/>
        <v/>
      </c>
      <c r="P167" s="57" t="str">
        <f t="shared" si="945"/>
        <v/>
      </c>
      <c r="Q167" s="57" t="str">
        <f t="shared" si="946"/>
        <v/>
      </c>
      <c r="R167" s="57" t="str">
        <f t="shared" si="947"/>
        <v/>
      </c>
      <c r="S167" s="57" t="str">
        <f t="shared" si="948"/>
        <v/>
      </c>
      <c r="T167" s="57" t="str">
        <f t="shared" si="949"/>
        <v/>
      </c>
      <c r="U167" s="39"/>
      <c r="V167" s="58" t="str">
        <f t="shared" si="1065"/>
        <v>ACC</v>
      </c>
      <c r="W167" s="94" t="str">
        <f t="shared" si="1066"/>
        <v/>
      </c>
      <c r="X167" s="87" t="str">
        <f t="shared" si="1018"/>
        <v/>
      </c>
      <c r="Y167" s="81" t="str">
        <f t="shared" si="1019"/>
        <v/>
      </c>
      <c r="Z167" s="82" t="str">
        <f t="shared" si="1020"/>
        <v/>
      </c>
      <c r="AA167" s="81" t="str">
        <f>IFERROR(IF(V167="ACC"," ",IF('MAXES+CHART'!$D$16="lbs",MROUND(IF(V167="SQUAT",'MAXES+CHART'!$D$17*Z167, IF(V167="BENCH",'MAXES+CHART'!$D$18*Z167, IF(V167="DEADLIFT",'MAXES+CHART'!$D$19*Z167,))),5),MROUND(IF(V167="SQUAT",'MAXES+CHART'!$D$17*Z167, IF(V167="BENCH",'MAXES+CHART'!$D$18*Z167, IF(V167="DEADLIFT",'MAXES+CHART'!$D$19*Z167,))),2.5))),"")</f>
        <v xml:space="preserve"> </v>
      </c>
      <c r="AC167" s="96"/>
      <c r="AD167" s="55"/>
      <c r="AE167" s="120" t="str">
        <f ca="1">"e1RM: "&amp;IFERROR(MROUND(IF(Z164="",  AA163/VLOOKUP(AC163,'MAXES+CHART'!$B$3:$N$11,Y163+1,FALSE),  OFFSET(Z163,MATCH(MAX(Z164:Z168),Z164:Z168,0),1)/VLOOKUP(OFFSET(Z163,MATCH(MAX(Z164:Z168),Z164:Z168,0),3),'MAXES+CHART'!$B$3:$N$11,OFFSET(Z163,MATCH(MAX(Z164:Z168),Z164:Z168,0),-1)+1,FALSE)),1),"")</f>
        <v xml:space="preserve">e1RM: </v>
      </c>
      <c r="AG167" s="57" t="str">
        <f t="shared" si="950"/>
        <v/>
      </c>
      <c r="AH167" s="57" t="str">
        <f t="shared" si="951"/>
        <v/>
      </c>
      <c r="AI167" s="57" t="str">
        <f t="shared" si="952"/>
        <v/>
      </c>
      <c r="AJ167" s="57" t="str">
        <f t="shared" si="953"/>
        <v/>
      </c>
      <c r="AK167" s="57" t="str">
        <f t="shared" si="954"/>
        <v/>
      </c>
      <c r="AL167" s="57" t="str">
        <f t="shared" si="955"/>
        <v/>
      </c>
      <c r="AN167" s="39"/>
      <c r="AO167" s="58" t="str">
        <f t="shared" si="1067"/>
        <v>ACC</v>
      </c>
      <c r="AP167" s="94" t="str">
        <f t="shared" si="1068"/>
        <v/>
      </c>
      <c r="AQ167" s="87" t="str">
        <f t="shared" si="1023"/>
        <v/>
      </c>
      <c r="AR167" s="81" t="str">
        <f t="shared" si="1024"/>
        <v/>
      </c>
      <c r="AS167" s="82" t="str">
        <f t="shared" si="1025"/>
        <v/>
      </c>
      <c r="AT167" s="81" t="str">
        <f>IFERROR(IF(AO167="ACC"," ",IF('MAXES+CHART'!$D$16="lbs",MROUND(IF(AO167="SQUAT",'MAXES+CHART'!$D$17*AS167, IF(AO167="BENCH",'MAXES+CHART'!$D$18*AS167, IF(AO167="DEADLIFT",'MAXES+CHART'!$D$19*AS167,))),5),MROUND(IF(AO167="SQUAT",'MAXES+CHART'!$D$17*AS167, IF(AO167="BENCH",'MAXES+CHART'!$D$18*AS167, IF(AO167="DEADLIFT",'MAXES+CHART'!$D$19*AS167,))),2.5))),"")</f>
        <v xml:space="preserve"> </v>
      </c>
      <c r="AV167" s="96"/>
      <c r="AW167" s="55"/>
      <c r="AX167" s="120" t="str">
        <f ca="1">"e1RM: "&amp;IFERROR(MROUND(IF(AS164="",  AT163/VLOOKUP(AV163,'MAXES+CHART'!$B$3:$N$11,AR163+1,FALSE),  OFFSET(AS163,MATCH(MAX(AS164:AS168),AS164:AS168,0),1)/VLOOKUP(OFFSET(AS163,MATCH(MAX(AS164:AS168),AS164:AS168,0),3),'MAXES+CHART'!$B$3:$N$11,OFFSET(AS163,MATCH(MAX(AS164:AS168),AS164:AS168,0),-1)+1,FALSE)),1),"")</f>
        <v xml:space="preserve">e1RM: </v>
      </c>
      <c r="AZ167" s="57" t="str">
        <f t="shared" si="956"/>
        <v/>
      </c>
      <c r="BA167" s="57" t="str">
        <f t="shared" si="957"/>
        <v/>
      </c>
      <c r="BB167" s="57" t="str">
        <f t="shared" si="958"/>
        <v/>
      </c>
      <c r="BC167" s="57" t="str">
        <f t="shared" si="959"/>
        <v/>
      </c>
      <c r="BD167" s="57" t="str">
        <f t="shared" si="960"/>
        <v/>
      </c>
      <c r="BE167" s="57" t="str">
        <f t="shared" si="961"/>
        <v/>
      </c>
      <c r="BG167" s="39"/>
      <c r="BH167" s="58" t="str">
        <f t="shared" si="1069"/>
        <v>ACC</v>
      </c>
      <c r="BI167" s="94" t="str">
        <f t="shared" si="1070"/>
        <v/>
      </c>
      <c r="BJ167" s="87" t="str">
        <f t="shared" si="1028"/>
        <v/>
      </c>
      <c r="BK167" s="81" t="str">
        <f t="shared" si="1029"/>
        <v/>
      </c>
      <c r="BL167" s="82" t="str">
        <f t="shared" si="1030"/>
        <v/>
      </c>
      <c r="BM167" s="81" t="str">
        <f>IFERROR(IF(BH167="ACC"," ",IF('MAXES+CHART'!$D$16="lbs",MROUND(IF(BH167="SQUAT",'MAXES+CHART'!$D$17*BL167, IF(BH167="BENCH",'MAXES+CHART'!$D$18*BL167, IF(BH167="DEADLIFT",'MAXES+CHART'!$D$19*BL167,))),5),MROUND(IF(BH167="SQUAT",'MAXES+CHART'!$D$17*BL167, IF(BH167="BENCH",'MAXES+CHART'!$D$18*BL167, IF(BH167="DEADLIFT",'MAXES+CHART'!$D$19*BL167,))),2.5))),"")</f>
        <v xml:space="preserve"> </v>
      </c>
      <c r="BO167" s="96"/>
      <c r="BP167" s="55"/>
      <c r="BQ167" s="120" t="str">
        <f ca="1">"e1RM: "&amp;IFERROR(MROUND(IF(BL164="",  BM163/VLOOKUP(BO163,'MAXES+CHART'!$B$3:$N$11,BK163+1,FALSE),  OFFSET(BL163,MATCH(MAX(BL164:BL168),BL164:BL168,0),1)/VLOOKUP(OFFSET(BL163,MATCH(MAX(BL164:BL168),BL164:BL168,0),3),'MAXES+CHART'!$B$3:$N$11,OFFSET(BL163,MATCH(MAX(BL164:BL168),BL164:BL168,0),-1)+1,FALSE)),1),"")</f>
        <v xml:space="preserve">e1RM: </v>
      </c>
      <c r="BS167" s="57" t="str">
        <f t="shared" si="962"/>
        <v/>
      </c>
      <c r="BT167" s="57" t="str">
        <f t="shared" si="963"/>
        <v/>
      </c>
      <c r="BU167" s="57" t="str">
        <f t="shared" si="964"/>
        <v/>
      </c>
      <c r="BV167" s="57" t="str">
        <f t="shared" si="965"/>
        <v/>
      </c>
      <c r="BW167" s="57" t="str">
        <f t="shared" si="966"/>
        <v/>
      </c>
      <c r="BX167" s="57" t="str">
        <f t="shared" si="967"/>
        <v/>
      </c>
      <c r="CA167" s="39"/>
      <c r="CB167" s="58" t="str">
        <f t="shared" si="1071"/>
        <v>ACC</v>
      </c>
      <c r="CC167" s="94" t="str">
        <f t="shared" si="1072"/>
        <v/>
      </c>
      <c r="CD167" s="87" t="str">
        <f t="shared" si="1033"/>
        <v/>
      </c>
      <c r="CE167" s="81" t="str">
        <f t="shared" si="1034"/>
        <v/>
      </c>
      <c r="CF167" s="82" t="str">
        <f t="shared" si="1035"/>
        <v/>
      </c>
      <c r="CG167" s="81" t="str">
        <f>IFERROR(IF(CB167="ACC"," ",IF('MAXES+CHART'!$D$16="lbs",MROUND(IF(CB167="SQUAT",'MAXES+CHART'!$D$17*CF167, IF(CB167="BENCH",'MAXES+CHART'!$D$18*CF167, IF(CB167="DEADLIFT",'MAXES+CHART'!$D$19*CF167,))),5),MROUND(IF(CB167="SQUAT",'MAXES+CHART'!$D$17*CF167, IF(CB167="BENCH",'MAXES+CHART'!$D$18*CF167, IF(CB167="DEADLIFT",'MAXES+CHART'!$D$19*CF167,))),2.5))),"")</f>
        <v xml:space="preserve"> </v>
      </c>
      <c r="CI167" s="96"/>
      <c r="CJ167" s="55"/>
      <c r="CK167" s="120" t="str">
        <f ca="1">"e1RM: "&amp;IFERROR(MROUND(IF(CF164="",  CG163/VLOOKUP(CI163,'MAXES+CHART'!$B$3:$N$11,CE163+1,FALSE),  OFFSET(CF163,MATCH(MAX(CF164:CF168),CF164:CF168,0),1)/VLOOKUP(OFFSET(CF163,MATCH(MAX(CF164:CF168),CF164:CF168,0),3),'MAXES+CHART'!$B$3:$N$11,OFFSET(CF163,MATCH(MAX(CF164:CF168),CF164:CF168,0),-1)+1,FALSE)),1),"")</f>
        <v xml:space="preserve">e1RM: </v>
      </c>
      <c r="CM167" s="57" t="str">
        <f t="shared" si="968"/>
        <v/>
      </c>
      <c r="CN167" s="57" t="str">
        <f t="shared" si="969"/>
        <v/>
      </c>
      <c r="CO167" s="57" t="str">
        <f t="shared" si="970"/>
        <v/>
      </c>
      <c r="CP167" s="57" t="str">
        <f t="shared" si="971"/>
        <v/>
      </c>
      <c r="CQ167" s="57" t="str">
        <f t="shared" si="972"/>
        <v/>
      </c>
      <c r="CR167" s="57" t="str">
        <f t="shared" si="973"/>
        <v/>
      </c>
      <c r="CS167" s="39"/>
      <c r="CT167" s="58" t="str">
        <f t="shared" si="1073"/>
        <v>ACC</v>
      </c>
      <c r="CU167" s="94" t="str">
        <f t="shared" si="1074"/>
        <v/>
      </c>
      <c r="CV167" s="87" t="str">
        <f t="shared" si="916"/>
        <v/>
      </c>
      <c r="CW167" s="81" t="str">
        <f t="shared" si="917"/>
        <v/>
      </c>
      <c r="CX167" s="82" t="str">
        <f t="shared" si="918"/>
        <v/>
      </c>
      <c r="CY167" s="81" t="str">
        <f>IFERROR(IF(CT167="ACC"," ",IF('MAXES+CHART'!$D$16="lbs",MROUND(IF(CT167="SQUAT",'MAXES+CHART'!$D$17*CX167, IF(CT167="BENCH",'MAXES+CHART'!$D$18*CX167, IF(CT167="DEADLIFT",'MAXES+CHART'!$D$19*CX167,))),5),MROUND(IF(CT167="SQUAT",'MAXES+CHART'!$D$17*CX167, IF(CT167="BENCH",'MAXES+CHART'!$D$18*CX167, IF(CT167="DEADLIFT",'MAXES+CHART'!$D$19*CX167,))),2.5))),"")</f>
        <v xml:space="preserve"> </v>
      </c>
      <c r="DA167" s="96"/>
      <c r="DB167" s="55"/>
      <c r="DC167" s="120" t="str">
        <f ca="1">"e1RM: "&amp;IFERROR(MROUND(IF(CX164="",  CY163/VLOOKUP(DA163,'MAXES+CHART'!$B$3:$N$11,CW163+1,FALSE),  OFFSET(CX163,MATCH(MAX(CX164:CX168),CX164:CX168,0),1)/VLOOKUP(OFFSET(CX163,MATCH(MAX(CX164:CX168),CX164:CX168,0),3),'MAXES+CHART'!$B$3:$N$11,OFFSET(CX163,MATCH(MAX(CX164:CX168),CX164:CX168,0),-1)+1,FALSE)),1),"")</f>
        <v xml:space="preserve">e1RM: </v>
      </c>
      <c r="DE167" s="57" t="str">
        <f t="shared" si="974"/>
        <v/>
      </c>
      <c r="DF167" s="57" t="str">
        <f t="shared" si="975"/>
        <v/>
      </c>
      <c r="DG167" s="57" t="str">
        <f t="shared" si="976"/>
        <v/>
      </c>
      <c r="DH167" s="57" t="str">
        <f t="shared" si="977"/>
        <v/>
      </c>
      <c r="DI167" s="57" t="str">
        <f t="shared" si="978"/>
        <v/>
      </c>
      <c r="DJ167" s="57" t="str">
        <f t="shared" si="979"/>
        <v/>
      </c>
      <c r="DL167" s="39"/>
      <c r="DM167" s="58" t="str">
        <f t="shared" si="1075"/>
        <v>ACC</v>
      </c>
      <c r="DN167" s="94" t="str">
        <f t="shared" si="1076"/>
        <v/>
      </c>
      <c r="DO167" s="87" t="str">
        <f t="shared" si="921"/>
        <v/>
      </c>
      <c r="DP167" s="81" t="str">
        <f t="shared" si="922"/>
        <v/>
      </c>
      <c r="DQ167" s="82" t="str">
        <f t="shared" si="923"/>
        <v/>
      </c>
      <c r="DR167" s="81" t="str">
        <f>IFERROR(IF(DM167="ACC"," ",IF('MAXES+CHART'!$D$16="lbs",MROUND(IF(DM167="SQUAT",'MAXES+CHART'!$D$17*DQ167, IF(DM167="BENCH",'MAXES+CHART'!$D$18*DQ167, IF(DM167="DEADLIFT",'MAXES+CHART'!$D$19*DQ167,))),5),MROUND(IF(DM167="SQUAT",'MAXES+CHART'!$D$17*DQ167, IF(DM167="BENCH",'MAXES+CHART'!$D$18*DQ167, IF(DM167="DEADLIFT",'MAXES+CHART'!$D$19*DQ167,))),2.5))),"")</f>
        <v xml:space="preserve"> </v>
      </c>
      <c r="DT167" s="96"/>
      <c r="DU167" s="55"/>
      <c r="DV167" s="120" t="str">
        <f ca="1">"e1RM: "&amp;IFERROR(MROUND(IF(DQ164="",  DR163/VLOOKUP(DT163,'MAXES+CHART'!$B$3:$N$11,DP163+1,FALSE),  OFFSET(DQ163,MATCH(MAX(DQ164:DQ168),DQ164:DQ168,0),1)/VLOOKUP(OFFSET(DQ163,MATCH(MAX(DQ164:DQ168),DQ164:DQ168,0),3),'MAXES+CHART'!$B$3:$N$11,OFFSET(DQ163,MATCH(MAX(DQ164:DQ168),DQ164:DQ168,0),-1)+1,FALSE)),1),"")</f>
        <v xml:space="preserve">e1RM: </v>
      </c>
      <c r="DX167" s="57" t="str">
        <f t="shared" si="980"/>
        <v/>
      </c>
      <c r="DY167" s="57" t="str">
        <f t="shared" si="981"/>
        <v/>
      </c>
      <c r="DZ167" s="57" t="str">
        <f t="shared" si="982"/>
        <v/>
      </c>
      <c r="EA167" s="57" t="str">
        <f t="shared" si="983"/>
        <v/>
      </c>
      <c r="EB167" s="57" t="str">
        <f t="shared" si="984"/>
        <v/>
      </c>
      <c r="EC167" s="57" t="str">
        <f t="shared" si="985"/>
        <v/>
      </c>
      <c r="EE167" s="39"/>
      <c r="EF167" s="58" t="str">
        <f t="shared" si="1077"/>
        <v>ACC</v>
      </c>
      <c r="EG167" s="94" t="str">
        <f t="shared" si="1078"/>
        <v/>
      </c>
      <c r="EH167" s="87" t="str">
        <f t="shared" si="926"/>
        <v/>
      </c>
      <c r="EI167" s="81" t="str">
        <f t="shared" si="927"/>
        <v/>
      </c>
      <c r="EJ167" s="82" t="str">
        <f t="shared" si="928"/>
        <v/>
      </c>
      <c r="EK167" s="81" t="str">
        <f>IFERROR(IF(EF167="ACC"," ",IF('MAXES+CHART'!$D$16="lbs",MROUND(IF(EF167="SQUAT",'MAXES+CHART'!$D$17*EJ167, IF(EF167="BENCH",'MAXES+CHART'!$D$18*EJ167, IF(EF167="DEADLIFT",'MAXES+CHART'!$D$19*EJ167,))),5),MROUND(IF(EF167="SQUAT",'MAXES+CHART'!$D$17*EJ167, IF(EF167="BENCH",'MAXES+CHART'!$D$18*EJ167, IF(EF167="DEADLIFT",'MAXES+CHART'!$D$19*EJ167,))),2.5))),"")</f>
        <v xml:space="preserve"> </v>
      </c>
      <c r="EM167" s="96"/>
      <c r="EN167" s="55"/>
      <c r="EO167" s="120" t="str">
        <f ca="1">"e1RM: "&amp;IFERROR(MROUND(IF(EJ164="",  EK163/VLOOKUP(EM163,'MAXES+CHART'!$B$3:$N$11,EI163+1,FALSE),  OFFSET(EJ163,MATCH(MAX(EJ164:EJ168),EJ164:EJ168,0),1)/VLOOKUP(OFFSET(EJ163,MATCH(MAX(EJ164:EJ168),EJ164:EJ168,0),3),'MAXES+CHART'!$B$3:$N$11,OFFSET(EJ163,MATCH(MAX(EJ164:EJ168),EJ164:EJ168,0),-1)+1,FALSE)),1),"")</f>
        <v xml:space="preserve">e1RM: </v>
      </c>
      <c r="EQ167" s="57" t="str">
        <f t="shared" si="986"/>
        <v/>
      </c>
      <c r="ER167" s="57" t="str">
        <f t="shared" si="987"/>
        <v/>
      </c>
      <c r="ES167" s="57" t="str">
        <f t="shared" si="988"/>
        <v/>
      </c>
      <c r="ET167" s="57" t="str">
        <f t="shared" si="989"/>
        <v/>
      </c>
      <c r="EU167" s="57" t="str">
        <f t="shared" si="990"/>
        <v/>
      </c>
      <c r="EV167" s="57" t="str">
        <f t="shared" si="991"/>
        <v/>
      </c>
      <c r="EY167" s="39"/>
      <c r="EZ167" s="58" t="str">
        <f t="shared" si="1079"/>
        <v>ACC</v>
      </c>
      <c r="FA167" s="94" t="str">
        <f t="shared" si="1080"/>
        <v/>
      </c>
      <c r="FB167" s="87" t="str">
        <f t="shared" si="1044"/>
        <v/>
      </c>
      <c r="FC167" s="81" t="str">
        <f t="shared" si="1045"/>
        <v/>
      </c>
      <c r="FD167" s="82" t="str">
        <f t="shared" si="1046"/>
        <v/>
      </c>
      <c r="FE167" s="81" t="str">
        <f>IFERROR(IF(EZ167="ACC"," ",IF('MAXES+CHART'!$D$16="lbs",MROUND(IF(EZ167="SQUAT",'MAXES+CHART'!$D$17*FD167, IF(EZ167="BENCH",'MAXES+CHART'!$D$18*FD167, IF(EZ167="DEADLIFT",'MAXES+CHART'!$D$19*FD167,))),5),MROUND(IF(EZ167="SQUAT",'MAXES+CHART'!$D$17*FD167, IF(EZ167="BENCH",'MAXES+CHART'!$D$18*FD167, IF(EZ167="DEADLIFT",'MAXES+CHART'!$D$19*FD167,))),2.5))),"")</f>
        <v xml:space="preserve"> </v>
      </c>
      <c r="FG167" s="125"/>
      <c r="FH167" s="55"/>
      <c r="FI167" s="120" t="str">
        <f ca="1">"e1RM: "&amp;IFERROR(MROUND(IF(FD164="",  FE163/VLOOKUP(FG163,'MAXES+CHART'!$B$3:$N$11,FC163+1,FALSE),  OFFSET(FD163,MATCH(MAX(FD164:FD168),FD164:FD168,0),1)/VLOOKUP(OFFSET(FD163,MATCH(MAX(FD164:FD168),FD164:FD168,0),3),'MAXES+CHART'!$B$3:$N$11,OFFSET(FD163,MATCH(MAX(FD164:FD168),FD164:FD168,0),-1)+1,FALSE)),1),"")</f>
        <v xml:space="preserve">e1RM: </v>
      </c>
      <c r="FK167" s="57" t="str">
        <f t="shared" si="992"/>
        <v/>
      </c>
      <c r="FL167" s="57" t="str">
        <f t="shared" si="993"/>
        <v/>
      </c>
      <c r="FM167" s="57" t="str">
        <f t="shared" si="994"/>
        <v/>
      </c>
      <c r="FN167" s="57" t="str">
        <f t="shared" si="995"/>
        <v/>
      </c>
      <c r="FO167" s="57" t="str">
        <f t="shared" si="996"/>
        <v/>
      </c>
      <c r="FP167" s="57" t="str">
        <f t="shared" si="997"/>
        <v/>
      </c>
      <c r="FQ167" s="39"/>
      <c r="FR167" s="58" t="str">
        <f t="shared" si="1081"/>
        <v>ACC</v>
      </c>
      <c r="FS167" s="94" t="str">
        <f t="shared" si="1082"/>
        <v/>
      </c>
      <c r="FT167" s="87" t="str">
        <f t="shared" si="931"/>
        <v/>
      </c>
      <c r="FU167" s="81" t="str">
        <f t="shared" si="932"/>
        <v/>
      </c>
      <c r="FV167" s="82" t="str">
        <f t="shared" si="933"/>
        <v/>
      </c>
      <c r="FW167" s="81" t="str">
        <f>IFERROR(IF(FR167="ACC"," ",IF('MAXES+CHART'!$D$16="lbs",MROUND(IF(FR167="SQUAT",'MAXES+CHART'!$D$17*FV167, IF(FR167="BENCH",'MAXES+CHART'!$D$18*FV167, IF(FR167="DEADLIFT",'MAXES+CHART'!$D$19*FV167,))),5),MROUND(IF(FR167="SQUAT",'MAXES+CHART'!$D$17*FV167, IF(FR167="BENCH",'MAXES+CHART'!$D$18*FV167, IF(FR167="DEADLIFT",'MAXES+CHART'!$D$19*FV167,))),2.5))),"")</f>
        <v xml:space="preserve"> </v>
      </c>
      <c r="FY167" s="96"/>
      <c r="FZ167" s="55"/>
      <c r="GA167" s="120" t="str">
        <f ca="1">"e1RM: "&amp;IFERROR(MROUND(IF(FV164="",  FW163/VLOOKUP(FY163,'MAXES+CHART'!$B$3:$N$11,FU163+1,FALSE),  OFFSET(FV163,MATCH(MAX(FV164:FV168),FV164:FV168,0),1)/VLOOKUP(OFFSET(FV163,MATCH(MAX(FV164:FV168),FV164:FV168,0),3),'MAXES+CHART'!$B$3:$N$11,OFFSET(FV163,MATCH(MAX(FV164:FV168),FV164:FV168,0),-1)+1,FALSE)),1),"")</f>
        <v xml:space="preserve">e1RM: </v>
      </c>
      <c r="GC167" s="57" t="str">
        <f t="shared" si="998"/>
        <v/>
      </c>
      <c r="GD167" s="57" t="str">
        <f t="shared" si="999"/>
        <v/>
      </c>
      <c r="GE167" s="57" t="str">
        <f t="shared" si="1000"/>
        <v/>
      </c>
      <c r="GF167" s="57" t="str">
        <f t="shared" si="1001"/>
        <v/>
      </c>
      <c r="GG167" s="57" t="str">
        <f t="shared" si="1002"/>
        <v/>
      </c>
      <c r="GH167" s="57" t="str">
        <f t="shared" si="1003"/>
        <v/>
      </c>
      <c r="GJ167" s="39"/>
      <c r="GK167" s="58" t="str">
        <f t="shared" si="1083"/>
        <v>ACC</v>
      </c>
      <c r="GL167" s="94" t="str">
        <f t="shared" si="1084"/>
        <v/>
      </c>
      <c r="GM167" s="87" t="str">
        <f t="shared" si="936"/>
        <v/>
      </c>
      <c r="GN167" s="81" t="str">
        <f t="shared" si="937"/>
        <v/>
      </c>
      <c r="GO167" s="82" t="str">
        <f t="shared" si="938"/>
        <v/>
      </c>
      <c r="GP167" s="81" t="str">
        <f>IFERROR(IF(GK167="ACC"," ",IF('MAXES+CHART'!$D$16="lbs",MROUND(IF(GK167="SQUAT",'MAXES+CHART'!$D$17*GO167, IF(GK167="BENCH",'MAXES+CHART'!$D$18*GO167, IF(GK167="DEADLIFT",'MAXES+CHART'!$D$19*GO167,))),5),MROUND(IF(GK167="SQUAT",'MAXES+CHART'!$D$17*GO167, IF(GK167="BENCH",'MAXES+CHART'!$D$18*GO167, IF(GK167="DEADLIFT",'MAXES+CHART'!$D$19*GO167,))),2.5))),"")</f>
        <v xml:space="preserve"> </v>
      </c>
      <c r="GR167" s="96"/>
      <c r="GS167" s="55"/>
      <c r="GT167" s="120" t="str">
        <f ca="1">"e1RM: "&amp;IFERROR(MROUND(IF(GO164="",  GP163/VLOOKUP(GR163,'MAXES+CHART'!$B$3:$N$11,GN163+1,FALSE),  OFFSET(GO163,MATCH(MAX(GO164:GO168),GO164:GO168,0),1)/VLOOKUP(OFFSET(GO163,MATCH(MAX(GO164:GO168),GO164:GO168,0),3),'MAXES+CHART'!$B$3:$N$11,OFFSET(GO163,MATCH(MAX(GO164:GO168),GO164:GO168,0),-1)+1,FALSE)),1),"")</f>
        <v xml:space="preserve">e1RM: </v>
      </c>
      <c r="GV167" s="57" t="str">
        <f t="shared" si="1004"/>
        <v/>
      </c>
      <c r="GW167" s="57" t="str">
        <f t="shared" si="1005"/>
        <v/>
      </c>
      <c r="GX167" s="57" t="str">
        <f t="shared" si="1006"/>
        <v/>
      </c>
      <c r="GY167" s="57" t="str">
        <f t="shared" si="1007"/>
        <v/>
      </c>
      <c r="GZ167" s="57" t="str">
        <f t="shared" si="1008"/>
        <v/>
      </c>
      <c r="HA167" s="57" t="str">
        <f t="shared" si="1009"/>
        <v/>
      </c>
      <c r="HC167" s="39"/>
      <c r="HD167" s="58" t="str">
        <f t="shared" si="1085"/>
        <v>ACC</v>
      </c>
      <c r="HE167" s="94" t="str">
        <f t="shared" si="1086"/>
        <v/>
      </c>
      <c r="HF167" s="87" t="str">
        <f t="shared" si="941"/>
        <v/>
      </c>
      <c r="HG167" s="81" t="str">
        <f t="shared" si="942"/>
        <v/>
      </c>
      <c r="HH167" s="82" t="str">
        <f t="shared" si="943"/>
        <v/>
      </c>
      <c r="HI167" s="81" t="str">
        <f>IFERROR(IF(HD167="ACC"," ",IF('MAXES+CHART'!$D$16="lbs",MROUND(IF(HD167="SQUAT",'MAXES+CHART'!$D$17*HH167, IF(HD167="BENCH",'MAXES+CHART'!$D$18*HH167, IF(HD167="DEADLIFT",'MAXES+CHART'!$D$19*HH167,))),5),MROUND(IF(HD167="SQUAT",'MAXES+CHART'!$D$17*HH167, IF(HD167="BENCH",'MAXES+CHART'!$D$18*HH167, IF(HD167="DEADLIFT",'MAXES+CHART'!$D$19*HH167,))),2.5))),"")</f>
        <v xml:space="preserve"> </v>
      </c>
      <c r="HK167" s="96"/>
      <c r="HL167" s="55"/>
      <c r="HM167" s="120" t="str">
        <f ca="1">"e1RM: "&amp;IFERROR(MROUND(IF(HH164="",  HI163/VLOOKUP(HK163,'MAXES+CHART'!$B$3:$N$11,HG163+1,FALSE),  OFFSET(HH163,MATCH(MAX(HH164:HH168),HH164:HH168,0),1)/VLOOKUP(OFFSET(HH163,MATCH(MAX(HH164:HH168),HH164:HH168,0),3),'MAXES+CHART'!$B$3:$N$11,OFFSET(HH163,MATCH(MAX(HH164:HH168),HH164:HH168,0),-1)+1,FALSE)),1),"")</f>
        <v xml:space="preserve">e1RM: </v>
      </c>
      <c r="HO167" s="57" t="str">
        <f t="shared" si="1010"/>
        <v/>
      </c>
      <c r="HP167" s="57" t="str">
        <f t="shared" si="1011"/>
        <v/>
      </c>
      <c r="HQ167" s="57" t="str">
        <f t="shared" si="1012"/>
        <v/>
      </c>
      <c r="HR167" s="57" t="str">
        <f t="shared" si="1013"/>
        <v/>
      </c>
      <c r="HS167" s="57" t="str">
        <f t="shared" si="1014"/>
        <v/>
      </c>
      <c r="HT167" s="57" t="str">
        <f t="shared" si="1015"/>
        <v/>
      </c>
    </row>
    <row r="168" spans="3:228" hidden="1" outlineLevel="2">
      <c r="C168" s="39"/>
      <c r="D168" s="58" t="str">
        <f t="shared" si="1087"/>
        <v>ACC</v>
      </c>
      <c r="E168" s="93">
        <f t="shared" si="1088"/>
        <v>0</v>
      </c>
      <c r="F168" s="88"/>
      <c r="G168" s="83"/>
      <c r="H168" s="84"/>
      <c r="I168" s="83" t="str">
        <f>IF(D168="ACC"," ",IF('MAXES+CHART'!$D$16="lbs",MROUND(IF(D168="SQUAT",'MAXES+CHART'!$D$17*H168, IF(D168="BENCH",'MAXES+CHART'!$D$18*H168, IF(D168="DEADLIFT",'MAXES+CHART'!$D$19*H168,))),5),MROUND(IF(D168="SQUAT",'MAXES+CHART'!$D$17*H168, IF(D168="BENCH",'MAXES+CHART'!$D$18*H168, IF(D168="DEADLIFT",'MAXES+CHART'!$D$19*H168,))),2.5)))</f>
        <v xml:space="preserve"> </v>
      </c>
      <c r="K168" s="96"/>
      <c r="L168" s="55"/>
      <c r="M168" s="118"/>
      <c r="O168" s="57" t="str">
        <f t="shared" si="944"/>
        <v/>
      </c>
      <c r="P168" s="57" t="str">
        <f t="shared" si="945"/>
        <v/>
      </c>
      <c r="Q168" s="57" t="str">
        <f t="shared" si="946"/>
        <v/>
      </c>
      <c r="R168" s="57" t="str">
        <f t="shared" si="947"/>
        <v/>
      </c>
      <c r="S168" s="57" t="str">
        <f t="shared" si="948"/>
        <v/>
      </c>
      <c r="T168" s="57" t="str">
        <f t="shared" si="949"/>
        <v/>
      </c>
      <c r="U168" s="39"/>
      <c r="V168" s="58" t="str">
        <f t="shared" si="1065"/>
        <v>ACC</v>
      </c>
      <c r="W168" s="93" t="str">
        <f t="shared" si="1066"/>
        <v/>
      </c>
      <c r="X168" s="88" t="str">
        <f t="shared" si="1018"/>
        <v/>
      </c>
      <c r="Y168" s="83" t="str">
        <f t="shared" si="1019"/>
        <v/>
      </c>
      <c r="Z168" s="84" t="str">
        <f t="shared" si="1020"/>
        <v/>
      </c>
      <c r="AA168" s="83" t="str">
        <f>IFERROR(IF(V168="ACC"," ",IF('MAXES+CHART'!$D$16="lbs",MROUND(IF(V168="SQUAT",'MAXES+CHART'!$D$17*Z168, IF(V168="BENCH",'MAXES+CHART'!$D$18*Z168, IF(V168="DEADLIFT",'MAXES+CHART'!$D$19*Z168,))),5),MROUND(IF(V168="SQUAT",'MAXES+CHART'!$D$17*Z168, IF(V168="BENCH",'MAXES+CHART'!$D$18*Z168, IF(V168="DEADLIFT",'MAXES+CHART'!$D$19*Z168,))),2.5))),"")</f>
        <v xml:space="preserve"> </v>
      </c>
      <c r="AC168" s="96"/>
      <c r="AD168" s="55"/>
      <c r="AE168" s="118"/>
      <c r="AG168" s="57" t="str">
        <f t="shared" si="950"/>
        <v/>
      </c>
      <c r="AH168" s="57" t="str">
        <f t="shared" si="951"/>
        <v/>
      </c>
      <c r="AI168" s="57" t="str">
        <f t="shared" si="952"/>
        <v/>
      </c>
      <c r="AJ168" s="57" t="str">
        <f t="shared" si="953"/>
        <v/>
      </c>
      <c r="AK168" s="57" t="str">
        <f t="shared" si="954"/>
        <v/>
      </c>
      <c r="AL168" s="57" t="str">
        <f t="shared" si="955"/>
        <v/>
      </c>
      <c r="AN168" s="39"/>
      <c r="AO168" s="58" t="str">
        <f t="shared" si="1067"/>
        <v>ACC</v>
      </c>
      <c r="AP168" s="93" t="str">
        <f t="shared" si="1068"/>
        <v/>
      </c>
      <c r="AQ168" s="88" t="str">
        <f t="shared" si="1023"/>
        <v/>
      </c>
      <c r="AR168" s="83" t="str">
        <f t="shared" si="1024"/>
        <v/>
      </c>
      <c r="AS168" s="84" t="str">
        <f t="shared" si="1025"/>
        <v/>
      </c>
      <c r="AT168" s="83" t="str">
        <f>IFERROR(IF(AO168="ACC"," ",IF('MAXES+CHART'!$D$16="lbs",MROUND(IF(AO168="SQUAT",'MAXES+CHART'!$D$17*AS168, IF(AO168="BENCH",'MAXES+CHART'!$D$18*AS168, IF(AO168="DEADLIFT",'MAXES+CHART'!$D$19*AS168,))),5),MROUND(IF(AO168="SQUAT",'MAXES+CHART'!$D$17*AS168, IF(AO168="BENCH",'MAXES+CHART'!$D$18*AS168, IF(AO168="DEADLIFT",'MAXES+CHART'!$D$19*AS168,))),2.5))),"")</f>
        <v xml:space="preserve"> </v>
      </c>
      <c r="AV168" s="96"/>
      <c r="AW168" s="55"/>
      <c r="AX168" s="118"/>
      <c r="AZ168" s="57" t="str">
        <f t="shared" si="956"/>
        <v/>
      </c>
      <c r="BA168" s="57" t="str">
        <f t="shared" si="957"/>
        <v/>
      </c>
      <c r="BB168" s="57" t="str">
        <f t="shared" si="958"/>
        <v/>
      </c>
      <c r="BC168" s="57" t="str">
        <f t="shared" si="959"/>
        <v/>
      </c>
      <c r="BD168" s="57" t="str">
        <f t="shared" si="960"/>
        <v/>
      </c>
      <c r="BE168" s="57" t="str">
        <f t="shared" si="961"/>
        <v/>
      </c>
      <c r="BG168" s="39"/>
      <c r="BH168" s="58" t="str">
        <f t="shared" si="1069"/>
        <v>ACC</v>
      </c>
      <c r="BI168" s="93" t="str">
        <f t="shared" si="1070"/>
        <v/>
      </c>
      <c r="BJ168" s="88" t="str">
        <f t="shared" si="1028"/>
        <v/>
      </c>
      <c r="BK168" s="83" t="str">
        <f t="shared" si="1029"/>
        <v/>
      </c>
      <c r="BL168" s="84" t="str">
        <f t="shared" si="1030"/>
        <v/>
      </c>
      <c r="BM168" s="83" t="str">
        <f>IFERROR(IF(BH168="ACC"," ",IF('MAXES+CHART'!$D$16="lbs",MROUND(IF(BH168="SQUAT",'MAXES+CHART'!$D$17*BL168, IF(BH168="BENCH",'MAXES+CHART'!$D$18*BL168, IF(BH168="DEADLIFT",'MAXES+CHART'!$D$19*BL168,))),5),MROUND(IF(BH168="SQUAT",'MAXES+CHART'!$D$17*BL168, IF(BH168="BENCH",'MAXES+CHART'!$D$18*BL168, IF(BH168="DEADLIFT",'MAXES+CHART'!$D$19*BL168,))),2.5))),"")</f>
        <v xml:space="preserve"> </v>
      </c>
      <c r="BO168" s="96"/>
      <c r="BP168" s="55"/>
      <c r="BQ168" s="118"/>
      <c r="BS168" s="57" t="str">
        <f t="shared" si="962"/>
        <v/>
      </c>
      <c r="BT168" s="57" t="str">
        <f t="shared" si="963"/>
        <v/>
      </c>
      <c r="BU168" s="57" t="str">
        <f t="shared" si="964"/>
        <v/>
      </c>
      <c r="BV168" s="57" t="str">
        <f t="shared" si="965"/>
        <v/>
      </c>
      <c r="BW168" s="57" t="str">
        <f t="shared" si="966"/>
        <v/>
      </c>
      <c r="BX168" s="57" t="str">
        <f t="shared" si="967"/>
        <v/>
      </c>
      <c r="CA168" s="39"/>
      <c r="CB168" s="58" t="str">
        <f t="shared" si="1071"/>
        <v>ACC</v>
      </c>
      <c r="CC168" s="93" t="str">
        <f t="shared" si="1072"/>
        <v/>
      </c>
      <c r="CD168" s="88" t="str">
        <f t="shared" si="1033"/>
        <v/>
      </c>
      <c r="CE168" s="83" t="str">
        <f t="shared" si="1034"/>
        <v/>
      </c>
      <c r="CF168" s="84" t="str">
        <f t="shared" si="1035"/>
        <v/>
      </c>
      <c r="CG168" s="83" t="str">
        <f>IFERROR(IF(CB168="ACC"," ",IF('MAXES+CHART'!$D$16="lbs",MROUND(IF(CB168="SQUAT",'MAXES+CHART'!$D$17*CF168, IF(CB168="BENCH",'MAXES+CHART'!$D$18*CF168, IF(CB168="DEADLIFT",'MAXES+CHART'!$D$19*CF168,))),5),MROUND(IF(CB168="SQUAT",'MAXES+CHART'!$D$17*CF168, IF(CB168="BENCH",'MAXES+CHART'!$D$18*CF168, IF(CB168="DEADLIFT",'MAXES+CHART'!$D$19*CF168,))),2.5))),"")</f>
        <v xml:space="preserve"> </v>
      </c>
      <c r="CI168" s="96"/>
      <c r="CJ168" s="55"/>
      <c r="CK168" s="118"/>
      <c r="CM168" s="57" t="str">
        <f t="shared" si="968"/>
        <v/>
      </c>
      <c r="CN168" s="57" t="str">
        <f t="shared" si="969"/>
        <v/>
      </c>
      <c r="CO168" s="57" t="str">
        <f t="shared" si="970"/>
        <v/>
      </c>
      <c r="CP168" s="57" t="str">
        <f t="shared" si="971"/>
        <v/>
      </c>
      <c r="CQ168" s="57" t="str">
        <f t="shared" si="972"/>
        <v/>
      </c>
      <c r="CR168" s="57" t="str">
        <f t="shared" si="973"/>
        <v/>
      </c>
      <c r="CS168" s="39"/>
      <c r="CT168" s="58" t="str">
        <f t="shared" si="1073"/>
        <v>ACC</v>
      </c>
      <c r="CU168" s="93" t="str">
        <f t="shared" si="1074"/>
        <v/>
      </c>
      <c r="CV168" s="88" t="str">
        <f t="shared" si="916"/>
        <v/>
      </c>
      <c r="CW168" s="83" t="str">
        <f t="shared" si="917"/>
        <v/>
      </c>
      <c r="CX168" s="84" t="str">
        <f t="shared" si="918"/>
        <v/>
      </c>
      <c r="CY168" s="83" t="str">
        <f>IFERROR(IF(CT168="ACC"," ",IF('MAXES+CHART'!$D$16="lbs",MROUND(IF(CT168="SQUAT",'MAXES+CHART'!$D$17*CX168, IF(CT168="BENCH",'MAXES+CHART'!$D$18*CX168, IF(CT168="DEADLIFT",'MAXES+CHART'!$D$19*CX168,))),5),MROUND(IF(CT168="SQUAT",'MAXES+CHART'!$D$17*CX168, IF(CT168="BENCH",'MAXES+CHART'!$D$18*CX168, IF(CT168="DEADLIFT",'MAXES+CHART'!$D$19*CX168,))),2.5))),"")</f>
        <v xml:space="preserve"> </v>
      </c>
      <c r="DA168" s="96"/>
      <c r="DB168" s="55"/>
      <c r="DC168" s="118"/>
      <c r="DE168" s="57" t="str">
        <f t="shared" si="974"/>
        <v/>
      </c>
      <c r="DF168" s="57" t="str">
        <f t="shared" si="975"/>
        <v/>
      </c>
      <c r="DG168" s="57" t="str">
        <f t="shared" si="976"/>
        <v/>
      </c>
      <c r="DH168" s="57" t="str">
        <f t="shared" si="977"/>
        <v/>
      </c>
      <c r="DI168" s="57" t="str">
        <f t="shared" si="978"/>
        <v/>
      </c>
      <c r="DJ168" s="57" t="str">
        <f t="shared" si="979"/>
        <v/>
      </c>
      <c r="DL168" s="39"/>
      <c r="DM168" s="58" t="str">
        <f t="shared" si="1075"/>
        <v>ACC</v>
      </c>
      <c r="DN168" s="93" t="str">
        <f t="shared" si="1076"/>
        <v/>
      </c>
      <c r="DO168" s="88" t="str">
        <f t="shared" si="921"/>
        <v/>
      </c>
      <c r="DP168" s="83" t="str">
        <f t="shared" si="922"/>
        <v/>
      </c>
      <c r="DQ168" s="84" t="str">
        <f t="shared" si="923"/>
        <v/>
      </c>
      <c r="DR168" s="83" t="str">
        <f>IFERROR(IF(DM168="ACC"," ",IF('MAXES+CHART'!$D$16="lbs",MROUND(IF(DM168="SQUAT",'MAXES+CHART'!$D$17*DQ168, IF(DM168="BENCH",'MAXES+CHART'!$D$18*DQ168, IF(DM168="DEADLIFT",'MAXES+CHART'!$D$19*DQ168,))),5),MROUND(IF(DM168="SQUAT",'MAXES+CHART'!$D$17*DQ168, IF(DM168="BENCH",'MAXES+CHART'!$D$18*DQ168, IF(DM168="DEADLIFT",'MAXES+CHART'!$D$19*DQ168,))),2.5))),"")</f>
        <v xml:space="preserve"> </v>
      </c>
      <c r="DT168" s="96"/>
      <c r="DU168" s="55"/>
      <c r="DV168" s="118"/>
      <c r="DX168" s="57" t="str">
        <f t="shared" si="980"/>
        <v/>
      </c>
      <c r="DY168" s="57" t="str">
        <f t="shared" si="981"/>
        <v/>
      </c>
      <c r="DZ168" s="57" t="str">
        <f t="shared" si="982"/>
        <v/>
      </c>
      <c r="EA168" s="57" t="str">
        <f t="shared" si="983"/>
        <v/>
      </c>
      <c r="EB168" s="57" t="str">
        <f t="shared" si="984"/>
        <v/>
      </c>
      <c r="EC168" s="57" t="str">
        <f t="shared" si="985"/>
        <v/>
      </c>
      <c r="EE168" s="39"/>
      <c r="EF168" s="58" t="str">
        <f t="shared" si="1077"/>
        <v>ACC</v>
      </c>
      <c r="EG168" s="93" t="str">
        <f t="shared" si="1078"/>
        <v/>
      </c>
      <c r="EH168" s="88" t="str">
        <f t="shared" si="926"/>
        <v/>
      </c>
      <c r="EI168" s="83" t="str">
        <f t="shared" si="927"/>
        <v/>
      </c>
      <c r="EJ168" s="84" t="str">
        <f t="shared" si="928"/>
        <v/>
      </c>
      <c r="EK168" s="83" t="str">
        <f>IFERROR(IF(EF168="ACC"," ",IF('MAXES+CHART'!$D$16="lbs",MROUND(IF(EF168="SQUAT",'MAXES+CHART'!$D$17*EJ168, IF(EF168="BENCH",'MAXES+CHART'!$D$18*EJ168, IF(EF168="DEADLIFT",'MAXES+CHART'!$D$19*EJ168,))),5),MROUND(IF(EF168="SQUAT",'MAXES+CHART'!$D$17*EJ168, IF(EF168="BENCH",'MAXES+CHART'!$D$18*EJ168, IF(EF168="DEADLIFT",'MAXES+CHART'!$D$19*EJ168,))),2.5))),"")</f>
        <v xml:space="preserve"> </v>
      </c>
      <c r="EM168" s="96"/>
      <c r="EN168" s="55"/>
      <c r="EO168" s="118"/>
      <c r="EQ168" s="57" t="str">
        <f t="shared" si="986"/>
        <v/>
      </c>
      <c r="ER168" s="57" t="str">
        <f t="shared" si="987"/>
        <v/>
      </c>
      <c r="ES168" s="57" t="str">
        <f t="shared" si="988"/>
        <v/>
      </c>
      <c r="ET168" s="57" t="str">
        <f t="shared" si="989"/>
        <v/>
      </c>
      <c r="EU168" s="57" t="str">
        <f t="shared" si="990"/>
        <v/>
      </c>
      <c r="EV168" s="57" t="str">
        <f t="shared" si="991"/>
        <v/>
      </c>
      <c r="EY168" s="39"/>
      <c r="EZ168" s="58" t="str">
        <f t="shared" si="1079"/>
        <v>ACC</v>
      </c>
      <c r="FA168" s="93" t="str">
        <f t="shared" si="1080"/>
        <v/>
      </c>
      <c r="FB168" s="88" t="str">
        <f t="shared" si="1044"/>
        <v/>
      </c>
      <c r="FC168" s="83" t="str">
        <f t="shared" si="1045"/>
        <v/>
      </c>
      <c r="FD168" s="84" t="str">
        <f t="shared" si="1046"/>
        <v/>
      </c>
      <c r="FE168" s="83" t="str">
        <f>IFERROR(IF(EZ168="ACC"," ",IF('MAXES+CHART'!$D$16="lbs",MROUND(IF(EZ168="SQUAT",'MAXES+CHART'!$D$17*FD168, IF(EZ168="BENCH",'MAXES+CHART'!$D$18*FD168, IF(EZ168="DEADLIFT",'MAXES+CHART'!$D$19*FD168,))),5),MROUND(IF(EZ168="SQUAT",'MAXES+CHART'!$D$17*FD168, IF(EZ168="BENCH",'MAXES+CHART'!$D$18*FD168, IF(EZ168="DEADLIFT",'MAXES+CHART'!$D$19*FD168,))),2.5))),"")</f>
        <v xml:space="preserve"> </v>
      </c>
      <c r="FG168" s="125"/>
      <c r="FH168" s="55"/>
      <c r="FI168" s="118"/>
      <c r="FK168" s="57" t="str">
        <f t="shared" si="992"/>
        <v/>
      </c>
      <c r="FL168" s="57" t="str">
        <f t="shared" si="993"/>
        <v/>
      </c>
      <c r="FM168" s="57" t="str">
        <f t="shared" si="994"/>
        <v/>
      </c>
      <c r="FN168" s="57" t="str">
        <f t="shared" si="995"/>
        <v/>
      </c>
      <c r="FO168" s="57" t="str">
        <f t="shared" si="996"/>
        <v/>
      </c>
      <c r="FP168" s="57" t="str">
        <f t="shared" si="997"/>
        <v/>
      </c>
      <c r="FQ168" s="39"/>
      <c r="FR168" s="58" t="str">
        <f t="shared" si="1081"/>
        <v>ACC</v>
      </c>
      <c r="FS168" s="93" t="str">
        <f t="shared" si="1082"/>
        <v/>
      </c>
      <c r="FT168" s="88" t="str">
        <f t="shared" si="931"/>
        <v/>
      </c>
      <c r="FU168" s="83" t="str">
        <f t="shared" si="932"/>
        <v/>
      </c>
      <c r="FV168" s="84" t="str">
        <f t="shared" si="933"/>
        <v/>
      </c>
      <c r="FW168" s="83" t="str">
        <f>IFERROR(IF(FR168="ACC"," ",IF('MAXES+CHART'!$D$16="lbs",MROUND(IF(FR168="SQUAT",'MAXES+CHART'!$D$17*FV168, IF(FR168="BENCH",'MAXES+CHART'!$D$18*FV168, IF(FR168="DEADLIFT",'MAXES+CHART'!$D$19*FV168,))),5),MROUND(IF(FR168="SQUAT",'MAXES+CHART'!$D$17*FV168, IF(FR168="BENCH",'MAXES+CHART'!$D$18*FV168, IF(FR168="DEADLIFT",'MAXES+CHART'!$D$19*FV168,))),2.5))),"")</f>
        <v xml:space="preserve"> </v>
      </c>
      <c r="FY168" s="96"/>
      <c r="FZ168" s="55"/>
      <c r="GA168" s="118"/>
      <c r="GC168" s="57" t="str">
        <f t="shared" si="998"/>
        <v/>
      </c>
      <c r="GD168" s="57" t="str">
        <f t="shared" si="999"/>
        <v/>
      </c>
      <c r="GE168" s="57" t="str">
        <f t="shared" si="1000"/>
        <v/>
      </c>
      <c r="GF168" s="57" t="str">
        <f t="shared" si="1001"/>
        <v/>
      </c>
      <c r="GG168" s="57" t="str">
        <f t="shared" si="1002"/>
        <v/>
      </c>
      <c r="GH168" s="57" t="str">
        <f t="shared" si="1003"/>
        <v/>
      </c>
      <c r="GJ168" s="39"/>
      <c r="GK168" s="58" t="str">
        <f t="shared" si="1083"/>
        <v>ACC</v>
      </c>
      <c r="GL168" s="93" t="str">
        <f t="shared" si="1084"/>
        <v/>
      </c>
      <c r="GM168" s="88" t="str">
        <f t="shared" si="936"/>
        <v/>
      </c>
      <c r="GN168" s="83" t="str">
        <f t="shared" si="937"/>
        <v/>
      </c>
      <c r="GO168" s="84" t="str">
        <f t="shared" si="938"/>
        <v/>
      </c>
      <c r="GP168" s="83" t="str">
        <f>IFERROR(IF(GK168="ACC"," ",IF('MAXES+CHART'!$D$16="lbs",MROUND(IF(GK168="SQUAT",'MAXES+CHART'!$D$17*GO168, IF(GK168="BENCH",'MAXES+CHART'!$D$18*GO168, IF(GK168="DEADLIFT",'MAXES+CHART'!$D$19*GO168,))),5),MROUND(IF(GK168="SQUAT",'MAXES+CHART'!$D$17*GO168, IF(GK168="BENCH",'MAXES+CHART'!$D$18*GO168, IF(GK168="DEADLIFT",'MAXES+CHART'!$D$19*GO168,))),2.5))),"")</f>
        <v xml:space="preserve"> </v>
      </c>
      <c r="GR168" s="96"/>
      <c r="GS168" s="55"/>
      <c r="GT168" s="118"/>
      <c r="GV168" s="57" t="str">
        <f t="shared" si="1004"/>
        <v/>
      </c>
      <c r="GW168" s="57" t="str">
        <f t="shared" si="1005"/>
        <v/>
      </c>
      <c r="GX168" s="57" t="str">
        <f t="shared" si="1006"/>
        <v/>
      </c>
      <c r="GY168" s="57" t="str">
        <f t="shared" si="1007"/>
        <v/>
      </c>
      <c r="GZ168" s="57" t="str">
        <f t="shared" si="1008"/>
        <v/>
      </c>
      <c r="HA168" s="57" t="str">
        <f t="shared" si="1009"/>
        <v/>
      </c>
      <c r="HC168" s="39"/>
      <c r="HD168" s="58" t="str">
        <f t="shared" si="1085"/>
        <v>ACC</v>
      </c>
      <c r="HE168" s="93" t="str">
        <f t="shared" si="1086"/>
        <v/>
      </c>
      <c r="HF168" s="88" t="str">
        <f t="shared" si="941"/>
        <v/>
      </c>
      <c r="HG168" s="83" t="str">
        <f t="shared" si="942"/>
        <v/>
      </c>
      <c r="HH168" s="84" t="str">
        <f t="shared" si="943"/>
        <v/>
      </c>
      <c r="HI168" s="83" t="str">
        <f>IFERROR(IF(HD168="ACC"," ",IF('MAXES+CHART'!$D$16="lbs",MROUND(IF(HD168="SQUAT",'MAXES+CHART'!$D$17*HH168, IF(HD168="BENCH",'MAXES+CHART'!$D$18*HH168, IF(HD168="DEADLIFT",'MAXES+CHART'!$D$19*HH168,))),5),MROUND(IF(HD168="SQUAT",'MAXES+CHART'!$D$17*HH168, IF(HD168="BENCH",'MAXES+CHART'!$D$18*HH168, IF(HD168="DEADLIFT",'MAXES+CHART'!$D$19*HH168,))),2.5))),"")</f>
        <v xml:space="preserve"> </v>
      </c>
      <c r="HK168" s="96"/>
      <c r="HL168" s="55"/>
      <c r="HM168" s="118"/>
      <c r="HO168" s="57" t="str">
        <f t="shared" si="1010"/>
        <v/>
      </c>
      <c r="HP168" s="57" t="str">
        <f t="shared" si="1011"/>
        <v/>
      </c>
      <c r="HQ168" s="57" t="str">
        <f t="shared" si="1012"/>
        <v/>
      </c>
      <c r="HR168" s="57" t="str">
        <f t="shared" si="1013"/>
        <v/>
      </c>
      <c r="HS168" s="57" t="str">
        <f t="shared" si="1014"/>
        <v/>
      </c>
      <c r="HT168" s="57" t="str">
        <f t="shared" si="1015"/>
        <v/>
      </c>
    </row>
    <row r="169" spans="3:228" hidden="1" outlineLevel="1">
      <c r="C169" s="39"/>
      <c r="D169" s="54" t="s">
        <v>14</v>
      </c>
      <c r="E169" s="89"/>
      <c r="F169" s="85"/>
      <c r="G169" s="76"/>
      <c r="H169" s="77"/>
      <c r="I169" s="76" t="str">
        <f>IF(D169="ACC"," ",IF('MAXES+CHART'!$D$16="lbs",MROUND(IF(D169="SQUAT",'MAXES+CHART'!$D$17*H169, IF(D169="BENCH",'MAXES+CHART'!$D$18*H169, IF(D169="DEADLIFT",'MAXES+CHART'!$D$19*H169,))),5),MROUND(IF(D169="SQUAT",'MAXES+CHART'!$D$17*H169, IF(D169="BENCH",'MAXES+CHART'!$D$18*H169, IF(D169="DEADLIFT",'MAXES+CHART'!$D$19*H169,))),2.5)))</f>
        <v xml:space="preserve"> </v>
      </c>
      <c r="K169" s="95"/>
      <c r="M169" s="200"/>
      <c r="O169" s="57" t="str">
        <f t="shared" si="944"/>
        <v/>
      </c>
      <c r="P169" s="57" t="str">
        <f t="shared" si="945"/>
        <v/>
      </c>
      <c r="Q169" s="57" t="str">
        <f t="shared" si="946"/>
        <v/>
      </c>
      <c r="R169" s="57" t="str">
        <f t="shared" si="947"/>
        <v/>
      </c>
      <c r="S169" s="57" t="str">
        <f t="shared" si="948"/>
        <v/>
      </c>
      <c r="T169" s="57" t="str">
        <f t="shared" si="949"/>
        <v/>
      </c>
      <c r="U169" s="39" t="str">
        <f>IF(ISBLANK($C169),"",$C169)</f>
        <v/>
      </c>
      <c r="V169" s="54" t="str">
        <f t="shared" si="1055"/>
        <v>ACC</v>
      </c>
      <c r="W169" s="89" t="str">
        <f t="shared" si="1056"/>
        <v/>
      </c>
      <c r="X169" s="85" t="str">
        <f t="shared" si="1018"/>
        <v/>
      </c>
      <c r="Y169" s="76" t="str">
        <f t="shared" si="1019"/>
        <v/>
      </c>
      <c r="Z169" s="77" t="str">
        <f t="shared" si="1020"/>
        <v/>
      </c>
      <c r="AA169" s="76" t="str">
        <f>IFERROR(IF(V169="ACC"," ",IF('MAXES+CHART'!$D$16="lbs",MROUND(IF(V169="SQUAT",'MAXES+CHART'!$D$17*Z169, IF(V169="BENCH",'MAXES+CHART'!$D$18*Z169, IF(V169="DEADLIFT",'MAXES+CHART'!$D$19*Z169,))),5),MROUND(IF(V169="SQUAT",'MAXES+CHART'!$D$17*Z169, IF(V169="BENCH",'MAXES+CHART'!$D$18*Z169, IF(V169="DEADLIFT",'MAXES+CHART'!$D$19*Z169,))),2.5))),"")</f>
        <v xml:space="preserve"> </v>
      </c>
      <c r="AC169" s="95"/>
      <c r="AE169" s="200"/>
      <c r="AG169" s="57" t="str">
        <f t="shared" si="950"/>
        <v/>
      </c>
      <c r="AH169" s="57" t="str">
        <f t="shared" si="951"/>
        <v/>
      </c>
      <c r="AI169" s="57" t="str">
        <f t="shared" si="952"/>
        <v/>
      </c>
      <c r="AJ169" s="57" t="str">
        <f t="shared" si="953"/>
        <v/>
      </c>
      <c r="AK169" s="57" t="str">
        <f t="shared" si="954"/>
        <v/>
      </c>
      <c r="AL169" s="57" t="str">
        <f t="shared" si="955"/>
        <v/>
      </c>
      <c r="AN169" s="39" t="str">
        <f>IF(ISBLANK($C169),"",$C169)</f>
        <v/>
      </c>
      <c r="AO169" s="54" t="str">
        <f t="shared" si="1057"/>
        <v>ACC</v>
      </c>
      <c r="AP169" s="89" t="str">
        <f t="shared" si="1058"/>
        <v/>
      </c>
      <c r="AQ169" s="85" t="str">
        <f t="shared" si="1023"/>
        <v/>
      </c>
      <c r="AR169" s="76" t="str">
        <f t="shared" si="1024"/>
        <v/>
      </c>
      <c r="AS169" s="77" t="str">
        <f t="shared" si="1025"/>
        <v/>
      </c>
      <c r="AT169" s="76" t="str">
        <f>IFERROR(IF(AO169="ACC"," ",IF('MAXES+CHART'!$D$16="lbs",MROUND(IF(AO169="SQUAT",'MAXES+CHART'!$D$17*AS169, IF(AO169="BENCH",'MAXES+CHART'!$D$18*AS169, IF(AO169="DEADLIFT",'MAXES+CHART'!$D$19*AS169,))),5),MROUND(IF(AO169="SQUAT",'MAXES+CHART'!$D$17*AS169, IF(AO169="BENCH",'MAXES+CHART'!$D$18*AS169, IF(AO169="DEADLIFT",'MAXES+CHART'!$D$19*AS169,))),2.5))),"")</f>
        <v xml:space="preserve"> </v>
      </c>
      <c r="AV169" s="95"/>
      <c r="AX169" s="200"/>
      <c r="AZ169" s="57" t="str">
        <f t="shared" si="956"/>
        <v/>
      </c>
      <c r="BA169" s="57" t="str">
        <f t="shared" si="957"/>
        <v/>
      </c>
      <c r="BB169" s="57" t="str">
        <f t="shared" si="958"/>
        <v/>
      </c>
      <c r="BC169" s="57" t="str">
        <f t="shared" si="959"/>
        <v/>
      </c>
      <c r="BD169" s="57" t="str">
        <f t="shared" si="960"/>
        <v/>
      </c>
      <c r="BE169" s="57" t="str">
        <f t="shared" si="961"/>
        <v/>
      </c>
      <c r="BG169" s="39" t="str">
        <f>IF(ISBLANK($C169),"",$C169)</f>
        <v/>
      </c>
      <c r="BH169" s="54" t="str">
        <f t="shared" si="1059"/>
        <v>ACC</v>
      </c>
      <c r="BI169" s="89" t="str">
        <f t="shared" si="1060"/>
        <v/>
      </c>
      <c r="BJ169" s="85" t="str">
        <f t="shared" si="1028"/>
        <v/>
      </c>
      <c r="BK169" s="76" t="str">
        <f t="shared" si="1029"/>
        <v/>
      </c>
      <c r="BL169" s="77" t="str">
        <f t="shared" si="1030"/>
        <v/>
      </c>
      <c r="BM169" s="76" t="str">
        <f>IFERROR(IF(BH169="ACC"," ",IF('MAXES+CHART'!$D$16="lbs",MROUND(IF(BH169="SQUAT",'MAXES+CHART'!$D$17*BL169, IF(BH169="BENCH",'MAXES+CHART'!$D$18*BL169, IF(BH169="DEADLIFT",'MAXES+CHART'!$D$19*BL169,))),5),MROUND(IF(BH169="SQUAT",'MAXES+CHART'!$D$17*BL169, IF(BH169="BENCH",'MAXES+CHART'!$D$18*BL169, IF(BH169="DEADLIFT",'MAXES+CHART'!$D$19*BL169,))),2.5))),"")</f>
        <v xml:space="preserve"> </v>
      </c>
      <c r="BO169" s="95"/>
      <c r="BQ169" s="200"/>
      <c r="BS169" s="57" t="str">
        <f t="shared" si="962"/>
        <v/>
      </c>
      <c r="BT169" s="57" t="str">
        <f t="shared" si="963"/>
        <v/>
      </c>
      <c r="BU169" s="57" t="str">
        <f t="shared" si="964"/>
        <v/>
      </c>
      <c r="BV169" s="57" t="str">
        <f t="shared" si="965"/>
        <v/>
      </c>
      <c r="BW169" s="57" t="str">
        <f t="shared" si="966"/>
        <v/>
      </c>
      <c r="BX169" s="57" t="str">
        <f t="shared" si="967"/>
        <v/>
      </c>
      <c r="CA169" s="39" t="str">
        <f>IF(ISBLANK($C169),"",$C169)</f>
        <v/>
      </c>
      <c r="CB169" s="54" t="str">
        <f t="shared" si="1061"/>
        <v>ACC</v>
      </c>
      <c r="CC169" s="89" t="str">
        <f t="shared" si="1062"/>
        <v/>
      </c>
      <c r="CD169" s="85" t="str">
        <f t="shared" si="1033"/>
        <v/>
      </c>
      <c r="CE169" s="76" t="str">
        <f t="shared" si="1034"/>
        <v/>
      </c>
      <c r="CF169" s="77" t="str">
        <f t="shared" si="1035"/>
        <v/>
      </c>
      <c r="CG169" s="76" t="str">
        <f>IFERROR(IF(CB169="ACC"," ",IF('MAXES+CHART'!$D$16="lbs",MROUND(IF(CB169="SQUAT",'MAXES+CHART'!$D$17*CF169, IF(CB169="BENCH",'MAXES+CHART'!$D$18*CF169, IF(CB169="DEADLIFT",'MAXES+CHART'!$D$19*CF169,))),5),MROUND(IF(CB169="SQUAT",'MAXES+CHART'!$D$17*CF169, IF(CB169="BENCH",'MAXES+CHART'!$D$18*CF169, IF(CB169="DEADLIFT",'MAXES+CHART'!$D$19*CF169,))),2.5))),"")</f>
        <v xml:space="preserve"> </v>
      </c>
      <c r="CI169" s="95"/>
      <c r="CK169" s="200"/>
      <c r="CM169" s="57" t="str">
        <f t="shared" si="968"/>
        <v/>
      </c>
      <c r="CN169" s="57" t="str">
        <f t="shared" si="969"/>
        <v/>
      </c>
      <c r="CO169" s="57" t="str">
        <f t="shared" si="970"/>
        <v/>
      </c>
      <c r="CP169" s="57" t="str">
        <f t="shared" si="971"/>
        <v/>
      </c>
      <c r="CQ169" s="57" t="str">
        <f t="shared" si="972"/>
        <v/>
      </c>
      <c r="CR169" s="57" t="str">
        <f t="shared" si="973"/>
        <v/>
      </c>
      <c r="CS169" s="39" t="str">
        <f>IF(ISBLANK($C169),"",$C169)</f>
        <v/>
      </c>
      <c r="CT169" s="54" t="str">
        <f t="shared" si="914"/>
        <v>ACC</v>
      </c>
      <c r="CU169" s="89" t="str">
        <f t="shared" si="915"/>
        <v/>
      </c>
      <c r="CV169" s="85" t="str">
        <f t="shared" si="916"/>
        <v/>
      </c>
      <c r="CW169" s="76" t="str">
        <f t="shared" si="917"/>
        <v/>
      </c>
      <c r="CX169" s="77" t="str">
        <f t="shared" si="918"/>
        <v/>
      </c>
      <c r="CY169" s="76" t="str">
        <f>IFERROR(IF(CT169="ACC"," ",IF('MAXES+CHART'!$D$16="lbs",MROUND(IF(CT169="SQUAT",'MAXES+CHART'!$D$17*CX169, IF(CT169="BENCH",'MAXES+CHART'!$D$18*CX169, IF(CT169="DEADLIFT",'MAXES+CHART'!$D$19*CX169,))),5),MROUND(IF(CT169="SQUAT",'MAXES+CHART'!$D$17*CX169, IF(CT169="BENCH",'MAXES+CHART'!$D$18*CX169, IF(CT169="DEADLIFT",'MAXES+CHART'!$D$19*CX169,))),2.5))),"")</f>
        <v xml:space="preserve"> </v>
      </c>
      <c r="DA169" s="95"/>
      <c r="DC169" s="200"/>
      <c r="DE169" s="57" t="str">
        <f t="shared" si="974"/>
        <v/>
      </c>
      <c r="DF169" s="57" t="str">
        <f t="shared" si="975"/>
        <v/>
      </c>
      <c r="DG169" s="57" t="str">
        <f t="shared" si="976"/>
        <v/>
      </c>
      <c r="DH169" s="57" t="str">
        <f t="shared" si="977"/>
        <v/>
      </c>
      <c r="DI169" s="57" t="str">
        <f t="shared" si="978"/>
        <v/>
      </c>
      <c r="DJ169" s="57" t="str">
        <f t="shared" si="979"/>
        <v/>
      </c>
      <c r="DL169" s="39" t="str">
        <f>IF(ISBLANK($C169),"",$C169)</f>
        <v/>
      </c>
      <c r="DM169" s="54" t="str">
        <f t="shared" si="919"/>
        <v>ACC</v>
      </c>
      <c r="DN169" s="89" t="str">
        <f t="shared" si="920"/>
        <v/>
      </c>
      <c r="DO169" s="85" t="str">
        <f t="shared" si="921"/>
        <v/>
      </c>
      <c r="DP169" s="76" t="str">
        <f t="shared" si="922"/>
        <v/>
      </c>
      <c r="DQ169" s="77" t="str">
        <f t="shared" si="923"/>
        <v/>
      </c>
      <c r="DR169" s="76" t="str">
        <f>IFERROR(IF(DM169="ACC"," ",IF('MAXES+CHART'!$D$16="lbs",MROUND(IF(DM169="SQUAT",'MAXES+CHART'!$D$17*DQ169, IF(DM169="BENCH",'MAXES+CHART'!$D$18*DQ169, IF(DM169="DEADLIFT",'MAXES+CHART'!$D$19*DQ169,))),5),MROUND(IF(DM169="SQUAT",'MAXES+CHART'!$D$17*DQ169, IF(DM169="BENCH",'MAXES+CHART'!$D$18*DQ169, IF(DM169="DEADLIFT",'MAXES+CHART'!$D$19*DQ169,))),2.5))),"")</f>
        <v xml:space="preserve"> </v>
      </c>
      <c r="DT169" s="95"/>
      <c r="DV169" s="200"/>
      <c r="DX169" s="57" t="str">
        <f t="shared" si="980"/>
        <v/>
      </c>
      <c r="DY169" s="57" t="str">
        <f t="shared" si="981"/>
        <v/>
      </c>
      <c r="DZ169" s="57" t="str">
        <f t="shared" si="982"/>
        <v/>
      </c>
      <c r="EA169" s="57" t="str">
        <f t="shared" si="983"/>
        <v/>
      </c>
      <c r="EB169" s="57" t="str">
        <f t="shared" si="984"/>
        <v/>
      </c>
      <c r="EC169" s="57" t="str">
        <f t="shared" si="985"/>
        <v/>
      </c>
      <c r="EE169" s="39" t="str">
        <f>IF(ISBLANK($C169),"",$C169)</f>
        <v/>
      </c>
      <c r="EF169" s="54" t="str">
        <f t="shared" si="924"/>
        <v>ACC</v>
      </c>
      <c r="EG169" s="89" t="str">
        <f t="shared" si="925"/>
        <v/>
      </c>
      <c r="EH169" s="85" t="str">
        <f t="shared" si="926"/>
        <v/>
      </c>
      <c r="EI169" s="76" t="str">
        <f t="shared" si="927"/>
        <v/>
      </c>
      <c r="EJ169" s="77" t="str">
        <f t="shared" si="928"/>
        <v/>
      </c>
      <c r="EK169" s="76" t="str">
        <f>IFERROR(IF(EF169="ACC"," ",IF('MAXES+CHART'!$D$16="lbs",MROUND(IF(EF169="SQUAT",'MAXES+CHART'!$D$17*EJ169, IF(EF169="BENCH",'MAXES+CHART'!$D$18*EJ169, IF(EF169="DEADLIFT",'MAXES+CHART'!$D$19*EJ169,))),5),MROUND(IF(EF169="SQUAT",'MAXES+CHART'!$D$17*EJ169, IF(EF169="BENCH",'MAXES+CHART'!$D$18*EJ169, IF(EF169="DEADLIFT",'MAXES+CHART'!$D$19*EJ169,))),2.5))),"")</f>
        <v xml:space="preserve"> </v>
      </c>
      <c r="EM169" s="95"/>
      <c r="EO169" s="200"/>
      <c r="EQ169" s="57" t="str">
        <f t="shared" si="986"/>
        <v/>
      </c>
      <c r="ER169" s="57" t="str">
        <f t="shared" si="987"/>
        <v/>
      </c>
      <c r="ES169" s="57" t="str">
        <f t="shared" si="988"/>
        <v/>
      </c>
      <c r="ET169" s="57" t="str">
        <f t="shared" si="989"/>
        <v/>
      </c>
      <c r="EU169" s="57" t="str">
        <f t="shared" si="990"/>
        <v/>
      </c>
      <c r="EV169" s="57" t="str">
        <f t="shared" si="991"/>
        <v/>
      </c>
      <c r="EY169" s="39" t="str">
        <f>IF(ISBLANK($C169),"",$C169)</f>
        <v/>
      </c>
      <c r="EZ169" s="54" t="str">
        <f t="shared" si="1063"/>
        <v>ACC</v>
      </c>
      <c r="FA169" s="89" t="str">
        <f t="shared" si="1064"/>
        <v/>
      </c>
      <c r="FB169" s="85" t="str">
        <f t="shared" si="1044"/>
        <v/>
      </c>
      <c r="FC169" s="76" t="str">
        <f t="shared" si="1045"/>
        <v/>
      </c>
      <c r="FD169" s="77" t="str">
        <f t="shared" si="1046"/>
        <v/>
      </c>
      <c r="FE169" s="76" t="str">
        <f>IFERROR(IF(EZ169="ACC"," ",IF('MAXES+CHART'!$D$16="lbs",MROUND(IF(EZ169="SQUAT",'MAXES+CHART'!$D$17*FD169, IF(EZ169="BENCH",'MAXES+CHART'!$D$18*FD169, IF(EZ169="DEADLIFT",'MAXES+CHART'!$D$19*FD169,))),5),MROUND(IF(EZ169="SQUAT",'MAXES+CHART'!$D$17*FD169, IF(EZ169="BENCH",'MAXES+CHART'!$D$18*FD169, IF(EZ169="DEADLIFT",'MAXES+CHART'!$D$19*FD169,))),2.5))),"")</f>
        <v xml:space="preserve"> </v>
      </c>
      <c r="FG169" s="124"/>
      <c r="FI169" s="200"/>
      <c r="FK169" s="57" t="str">
        <f t="shared" si="992"/>
        <v/>
      </c>
      <c r="FL169" s="57" t="str">
        <f t="shared" si="993"/>
        <v/>
      </c>
      <c r="FM169" s="57" t="str">
        <f t="shared" si="994"/>
        <v/>
      </c>
      <c r="FN169" s="57" t="str">
        <f t="shared" si="995"/>
        <v/>
      </c>
      <c r="FO169" s="57" t="str">
        <f t="shared" si="996"/>
        <v/>
      </c>
      <c r="FP169" s="57" t="str">
        <f t="shared" si="997"/>
        <v/>
      </c>
      <c r="FQ169" s="39" t="str">
        <f>IF(ISBLANK($C169),"",$C169)</f>
        <v/>
      </c>
      <c r="FR169" s="54" t="str">
        <f t="shared" si="929"/>
        <v>ACC</v>
      </c>
      <c r="FS169" s="89" t="str">
        <f t="shared" si="930"/>
        <v/>
      </c>
      <c r="FT169" s="85" t="str">
        <f t="shared" si="931"/>
        <v/>
      </c>
      <c r="FU169" s="76" t="str">
        <f t="shared" si="932"/>
        <v/>
      </c>
      <c r="FV169" s="77" t="str">
        <f t="shared" si="933"/>
        <v/>
      </c>
      <c r="FW169" s="76" t="str">
        <f>IFERROR(IF(FR169="ACC"," ",IF('MAXES+CHART'!$D$16="lbs",MROUND(IF(FR169="SQUAT",'MAXES+CHART'!$D$17*FV169, IF(FR169="BENCH",'MAXES+CHART'!$D$18*FV169, IF(FR169="DEADLIFT",'MAXES+CHART'!$D$19*FV169,))),5),MROUND(IF(FR169="SQUAT",'MAXES+CHART'!$D$17*FV169, IF(FR169="BENCH",'MAXES+CHART'!$D$18*FV169, IF(FR169="DEADLIFT",'MAXES+CHART'!$D$19*FV169,))),2.5))),"")</f>
        <v xml:space="preserve"> </v>
      </c>
      <c r="FY169" s="95"/>
      <c r="GA169" s="200"/>
      <c r="GC169" s="57" t="str">
        <f t="shared" si="998"/>
        <v/>
      </c>
      <c r="GD169" s="57" t="str">
        <f t="shared" si="999"/>
        <v/>
      </c>
      <c r="GE169" s="57" t="str">
        <f t="shared" si="1000"/>
        <v/>
      </c>
      <c r="GF169" s="57" t="str">
        <f t="shared" si="1001"/>
        <v/>
      </c>
      <c r="GG169" s="57" t="str">
        <f t="shared" si="1002"/>
        <v/>
      </c>
      <c r="GH169" s="57" t="str">
        <f t="shared" si="1003"/>
        <v/>
      </c>
      <c r="GJ169" s="39" t="str">
        <f>IF(ISBLANK($C169),"",$C169)</f>
        <v/>
      </c>
      <c r="GK169" s="54" t="str">
        <f t="shared" si="934"/>
        <v>ACC</v>
      </c>
      <c r="GL169" s="89" t="str">
        <f t="shared" si="935"/>
        <v/>
      </c>
      <c r="GM169" s="85" t="str">
        <f t="shared" si="936"/>
        <v/>
      </c>
      <c r="GN169" s="76" t="str">
        <f t="shared" si="937"/>
        <v/>
      </c>
      <c r="GO169" s="77" t="str">
        <f t="shared" si="938"/>
        <v/>
      </c>
      <c r="GP169" s="76" t="str">
        <f>IFERROR(IF(GK169="ACC"," ",IF('MAXES+CHART'!$D$16="lbs",MROUND(IF(GK169="SQUAT",'MAXES+CHART'!$D$17*GO169, IF(GK169="BENCH",'MAXES+CHART'!$D$18*GO169, IF(GK169="DEADLIFT",'MAXES+CHART'!$D$19*GO169,))),5),MROUND(IF(GK169="SQUAT",'MAXES+CHART'!$D$17*GO169, IF(GK169="BENCH",'MAXES+CHART'!$D$18*GO169, IF(GK169="DEADLIFT",'MAXES+CHART'!$D$19*GO169,))),2.5))),"")</f>
        <v xml:space="preserve"> </v>
      </c>
      <c r="GR169" s="95"/>
      <c r="GT169" s="200"/>
      <c r="GV169" s="57" t="str">
        <f t="shared" si="1004"/>
        <v/>
      </c>
      <c r="GW169" s="57" t="str">
        <f t="shared" si="1005"/>
        <v/>
      </c>
      <c r="GX169" s="57" t="str">
        <f t="shared" si="1006"/>
        <v/>
      </c>
      <c r="GY169" s="57" t="str">
        <f t="shared" si="1007"/>
        <v/>
      </c>
      <c r="GZ169" s="57" t="str">
        <f t="shared" si="1008"/>
        <v/>
      </c>
      <c r="HA169" s="57" t="str">
        <f t="shared" si="1009"/>
        <v/>
      </c>
      <c r="HC169" s="39" t="str">
        <f>IF(ISBLANK($C169),"",$C169)</f>
        <v/>
      </c>
      <c r="HD169" s="54" t="str">
        <f t="shared" si="939"/>
        <v>ACC</v>
      </c>
      <c r="HE169" s="89" t="str">
        <f t="shared" si="940"/>
        <v/>
      </c>
      <c r="HF169" s="85" t="str">
        <f t="shared" si="941"/>
        <v/>
      </c>
      <c r="HG169" s="76" t="str">
        <f t="shared" si="942"/>
        <v/>
      </c>
      <c r="HH169" s="77" t="str">
        <f t="shared" si="943"/>
        <v/>
      </c>
      <c r="HI169" s="76" t="str">
        <f>IFERROR(IF(HD169="ACC"," ",IF('MAXES+CHART'!$D$16="lbs",MROUND(IF(HD169="SQUAT",'MAXES+CHART'!$D$17*HH169, IF(HD169="BENCH",'MAXES+CHART'!$D$18*HH169, IF(HD169="DEADLIFT",'MAXES+CHART'!$D$19*HH169,))),5),MROUND(IF(HD169="SQUAT",'MAXES+CHART'!$D$17*HH169, IF(HD169="BENCH",'MAXES+CHART'!$D$18*HH169, IF(HD169="DEADLIFT",'MAXES+CHART'!$D$19*HH169,))),2.5))),"")</f>
        <v xml:space="preserve"> </v>
      </c>
      <c r="HK169" s="95"/>
      <c r="HM169" s="200"/>
      <c r="HO169" s="57" t="str">
        <f t="shared" si="1010"/>
        <v/>
      </c>
      <c r="HP169" s="57" t="str">
        <f t="shared" si="1011"/>
        <v/>
      </c>
      <c r="HQ169" s="57" t="str">
        <f t="shared" si="1012"/>
        <v/>
      </c>
      <c r="HR169" s="57" t="str">
        <f t="shared" si="1013"/>
        <v/>
      </c>
      <c r="HS169" s="57" t="str">
        <f t="shared" si="1014"/>
        <v/>
      </c>
      <c r="HT169" s="57" t="str">
        <f t="shared" si="1015"/>
        <v/>
      </c>
    </row>
    <row r="170" spans="3:228" hidden="1" outlineLevel="2">
      <c r="C170" s="39"/>
      <c r="D170" s="58" t="str">
        <f>$D$169</f>
        <v>ACC</v>
      </c>
      <c r="E170" s="90">
        <f>$E169</f>
        <v>0</v>
      </c>
      <c r="F170" s="86"/>
      <c r="G170" s="78"/>
      <c r="H170" s="79"/>
      <c r="I170" s="78" t="str">
        <f>IF(D170="ACC"," ",IF('MAXES+CHART'!$D$16="lbs",MROUND(IF(D170="SQUAT",'MAXES+CHART'!$D$17*H170, IF(D170="BENCH",'MAXES+CHART'!$D$18*H170, IF(D170="DEADLIFT",'MAXES+CHART'!$D$19*H170,))),5),MROUND(IF(D170="SQUAT",'MAXES+CHART'!$D$17*H170, IF(D170="BENCH",'MAXES+CHART'!$D$18*H170, IF(D170="DEADLIFT",'MAXES+CHART'!$D$19*H170,))),2.5)))</f>
        <v xml:space="preserve"> </v>
      </c>
      <c r="K170" s="95"/>
      <c r="M170" s="201"/>
      <c r="O170" s="57" t="str">
        <f t="shared" si="944"/>
        <v/>
      </c>
      <c r="P170" s="57" t="str">
        <f t="shared" si="945"/>
        <v/>
      </c>
      <c r="Q170" s="57" t="str">
        <f t="shared" si="946"/>
        <v/>
      </c>
      <c r="R170" s="57" t="str">
        <f t="shared" si="947"/>
        <v/>
      </c>
      <c r="S170" s="57" t="str">
        <f t="shared" si="948"/>
        <v/>
      </c>
      <c r="T170" s="57" t="str">
        <f t="shared" si="949"/>
        <v/>
      </c>
      <c r="U170" s="39"/>
      <c r="V170" s="58" t="str">
        <f t="shared" ref="V170:V174" si="1089">$V$169</f>
        <v>ACC</v>
      </c>
      <c r="W170" s="90" t="str">
        <f t="shared" ref="W170:W174" si="1090">$W$169</f>
        <v/>
      </c>
      <c r="X170" s="86" t="str">
        <f t="shared" si="1018"/>
        <v/>
      </c>
      <c r="Y170" s="78" t="str">
        <f t="shared" si="1019"/>
        <v/>
      </c>
      <c r="Z170" s="79" t="str">
        <f t="shared" si="1020"/>
        <v/>
      </c>
      <c r="AA170" s="78" t="str">
        <f>IFERROR(IF(V170="ACC"," ",IF('MAXES+CHART'!$D$16="lbs",MROUND(IF(V170="SQUAT",'MAXES+CHART'!$D$17*Z170, IF(V170="BENCH",'MAXES+CHART'!$D$18*Z170, IF(V170="DEADLIFT",'MAXES+CHART'!$D$19*Z170,))),5),MROUND(IF(V170="SQUAT",'MAXES+CHART'!$D$17*Z170, IF(V170="BENCH",'MAXES+CHART'!$D$18*Z170, IF(V170="DEADLIFT",'MAXES+CHART'!$D$19*Z170,))),2.5))),"")</f>
        <v xml:space="preserve"> </v>
      </c>
      <c r="AC170" s="95"/>
      <c r="AE170" s="201"/>
      <c r="AG170" s="57" t="str">
        <f t="shared" si="950"/>
        <v/>
      </c>
      <c r="AH170" s="57" t="str">
        <f t="shared" si="951"/>
        <v/>
      </c>
      <c r="AI170" s="57" t="str">
        <f t="shared" si="952"/>
        <v/>
      </c>
      <c r="AJ170" s="57" t="str">
        <f t="shared" si="953"/>
        <v/>
      </c>
      <c r="AK170" s="57" t="str">
        <f t="shared" si="954"/>
        <v/>
      </c>
      <c r="AL170" s="57" t="str">
        <f t="shared" si="955"/>
        <v/>
      </c>
      <c r="AN170" s="39"/>
      <c r="AO170" s="58" t="str">
        <f t="shared" ref="AO170:AO174" si="1091">$AO$169</f>
        <v>ACC</v>
      </c>
      <c r="AP170" s="90" t="str">
        <f t="shared" ref="AP170:AP174" si="1092">$AP$169</f>
        <v/>
      </c>
      <c r="AQ170" s="86" t="str">
        <f t="shared" si="1023"/>
        <v/>
      </c>
      <c r="AR170" s="78" t="str">
        <f t="shared" si="1024"/>
        <v/>
      </c>
      <c r="AS170" s="79" t="str">
        <f t="shared" si="1025"/>
        <v/>
      </c>
      <c r="AT170" s="78" t="str">
        <f>IFERROR(IF(AO170="ACC"," ",IF('MAXES+CHART'!$D$16="lbs",MROUND(IF(AO170="SQUAT",'MAXES+CHART'!$D$17*AS170, IF(AO170="BENCH",'MAXES+CHART'!$D$18*AS170, IF(AO170="DEADLIFT",'MAXES+CHART'!$D$19*AS170,))),5),MROUND(IF(AO170="SQUAT",'MAXES+CHART'!$D$17*AS170, IF(AO170="BENCH",'MAXES+CHART'!$D$18*AS170, IF(AO170="DEADLIFT",'MAXES+CHART'!$D$19*AS170,))),2.5))),"")</f>
        <v xml:space="preserve"> </v>
      </c>
      <c r="AV170" s="95"/>
      <c r="AX170" s="201"/>
      <c r="AZ170" s="57" t="str">
        <f t="shared" si="956"/>
        <v/>
      </c>
      <c r="BA170" s="57" t="str">
        <f t="shared" si="957"/>
        <v/>
      </c>
      <c r="BB170" s="57" t="str">
        <f t="shared" si="958"/>
        <v/>
      </c>
      <c r="BC170" s="57" t="str">
        <f t="shared" si="959"/>
        <v/>
      </c>
      <c r="BD170" s="57" t="str">
        <f t="shared" si="960"/>
        <v/>
      </c>
      <c r="BE170" s="57" t="str">
        <f t="shared" si="961"/>
        <v/>
      </c>
      <c r="BG170" s="39"/>
      <c r="BH170" s="58" t="str">
        <f t="shared" ref="BH170:BH174" si="1093">$BH$169</f>
        <v>ACC</v>
      </c>
      <c r="BI170" s="90" t="str">
        <f t="shared" ref="BI170:BI174" si="1094">$BI$169</f>
        <v/>
      </c>
      <c r="BJ170" s="86" t="str">
        <f t="shared" si="1028"/>
        <v/>
      </c>
      <c r="BK170" s="78" t="str">
        <f t="shared" si="1029"/>
        <v/>
      </c>
      <c r="BL170" s="79" t="str">
        <f t="shared" si="1030"/>
        <v/>
      </c>
      <c r="BM170" s="78" t="str">
        <f>IFERROR(IF(BH170="ACC"," ",IF('MAXES+CHART'!$D$16="lbs",MROUND(IF(BH170="SQUAT",'MAXES+CHART'!$D$17*BL170, IF(BH170="BENCH",'MAXES+CHART'!$D$18*BL170, IF(BH170="DEADLIFT",'MAXES+CHART'!$D$19*BL170,))),5),MROUND(IF(BH170="SQUAT",'MAXES+CHART'!$D$17*BL170, IF(BH170="BENCH",'MAXES+CHART'!$D$18*BL170, IF(BH170="DEADLIFT",'MAXES+CHART'!$D$19*BL170,))),2.5))),"")</f>
        <v xml:space="preserve"> </v>
      </c>
      <c r="BO170" s="95"/>
      <c r="BQ170" s="201"/>
      <c r="BS170" s="57" t="str">
        <f t="shared" si="962"/>
        <v/>
      </c>
      <c r="BT170" s="57" t="str">
        <f t="shared" si="963"/>
        <v/>
      </c>
      <c r="BU170" s="57" t="str">
        <f t="shared" si="964"/>
        <v/>
      </c>
      <c r="BV170" s="57" t="str">
        <f t="shared" si="965"/>
        <v/>
      </c>
      <c r="BW170" s="57" t="str">
        <f t="shared" si="966"/>
        <v/>
      </c>
      <c r="BX170" s="57" t="str">
        <f t="shared" si="967"/>
        <v/>
      </c>
      <c r="CA170" s="39"/>
      <c r="CB170" s="58" t="str">
        <f t="shared" ref="CB170:CB174" si="1095">$CB$169</f>
        <v>ACC</v>
      </c>
      <c r="CC170" s="90" t="str">
        <f t="shared" ref="CC170:CC174" si="1096">$CC$169</f>
        <v/>
      </c>
      <c r="CD170" s="86" t="str">
        <f t="shared" si="1033"/>
        <v/>
      </c>
      <c r="CE170" s="78" t="str">
        <f t="shared" si="1034"/>
        <v/>
      </c>
      <c r="CF170" s="79" t="str">
        <f t="shared" si="1035"/>
        <v/>
      </c>
      <c r="CG170" s="78" t="str">
        <f>IFERROR(IF(CB170="ACC"," ",IF('MAXES+CHART'!$D$16="lbs",MROUND(IF(CB170="SQUAT",'MAXES+CHART'!$D$17*CF170, IF(CB170="BENCH",'MAXES+CHART'!$D$18*CF170, IF(CB170="DEADLIFT",'MAXES+CHART'!$D$19*CF170,))),5),MROUND(IF(CB170="SQUAT",'MAXES+CHART'!$D$17*CF170, IF(CB170="BENCH",'MAXES+CHART'!$D$18*CF170, IF(CB170="DEADLIFT",'MAXES+CHART'!$D$19*CF170,))),2.5))),"")</f>
        <v xml:space="preserve"> </v>
      </c>
      <c r="CI170" s="95"/>
      <c r="CK170" s="201"/>
      <c r="CM170" s="57" t="str">
        <f t="shared" si="968"/>
        <v/>
      </c>
      <c r="CN170" s="57" t="str">
        <f t="shared" si="969"/>
        <v/>
      </c>
      <c r="CO170" s="57" t="str">
        <f t="shared" si="970"/>
        <v/>
      </c>
      <c r="CP170" s="57" t="str">
        <f t="shared" si="971"/>
        <v/>
      </c>
      <c r="CQ170" s="57" t="str">
        <f t="shared" si="972"/>
        <v/>
      </c>
      <c r="CR170" s="57" t="str">
        <f t="shared" si="973"/>
        <v/>
      </c>
      <c r="CS170" s="39"/>
      <c r="CT170" s="58" t="str">
        <f t="shared" ref="CT170:CT174" si="1097">$CT$169</f>
        <v>ACC</v>
      </c>
      <c r="CU170" s="90" t="str">
        <f t="shared" ref="CU170:CU174" si="1098">$CU$169</f>
        <v/>
      </c>
      <c r="CV170" s="86" t="str">
        <f t="shared" si="916"/>
        <v/>
      </c>
      <c r="CW170" s="78" t="str">
        <f t="shared" si="917"/>
        <v/>
      </c>
      <c r="CX170" s="79" t="str">
        <f t="shared" si="918"/>
        <v/>
      </c>
      <c r="CY170" s="78" t="str">
        <f>IFERROR(IF(CT170="ACC"," ",IF('MAXES+CHART'!$D$16="lbs",MROUND(IF(CT170="SQUAT",'MAXES+CHART'!$D$17*CX170, IF(CT170="BENCH",'MAXES+CHART'!$D$18*CX170, IF(CT170="DEADLIFT",'MAXES+CHART'!$D$19*CX170,))),5),MROUND(IF(CT170="SQUAT",'MAXES+CHART'!$D$17*CX170, IF(CT170="BENCH",'MAXES+CHART'!$D$18*CX170, IF(CT170="DEADLIFT",'MAXES+CHART'!$D$19*CX170,))),2.5))),"")</f>
        <v xml:space="preserve"> </v>
      </c>
      <c r="DA170" s="95"/>
      <c r="DC170" s="201"/>
      <c r="DE170" s="57" t="str">
        <f t="shared" si="974"/>
        <v/>
      </c>
      <c r="DF170" s="57" t="str">
        <f t="shared" si="975"/>
        <v/>
      </c>
      <c r="DG170" s="57" t="str">
        <f t="shared" si="976"/>
        <v/>
      </c>
      <c r="DH170" s="57" t="str">
        <f t="shared" si="977"/>
        <v/>
      </c>
      <c r="DI170" s="57" t="str">
        <f t="shared" si="978"/>
        <v/>
      </c>
      <c r="DJ170" s="57" t="str">
        <f t="shared" si="979"/>
        <v/>
      </c>
      <c r="DL170" s="39"/>
      <c r="DM170" s="58" t="str">
        <f t="shared" ref="DM170:DM174" si="1099">$DM$169</f>
        <v>ACC</v>
      </c>
      <c r="DN170" s="90" t="str">
        <f t="shared" ref="DN170:DN174" si="1100">$DN$169</f>
        <v/>
      </c>
      <c r="DO170" s="86" t="str">
        <f t="shared" si="921"/>
        <v/>
      </c>
      <c r="DP170" s="78" t="str">
        <f t="shared" si="922"/>
        <v/>
      </c>
      <c r="DQ170" s="79" t="str">
        <f t="shared" si="923"/>
        <v/>
      </c>
      <c r="DR170" s="78" t="str">
        <f>IFERROR(IF(DM170="ACC"," ",IF('MAXES+CHART'!$D$16="lbs",MROUND(IF(DM170="SQUAT",'MAXES+CHART'!$D$17*DQ170, IF(DM170="BENCH",'MAXES+CHART'!$D$18*DQ170, IF(DM170="DEADLIFT",'MAXES+CHART'!$D$19*DQ170,))),5),MROUND(IF(DM170="SQUAT",'MAXES+CHART'!$D$17*DQ170, IF(DM170="BENCH",'MAXES+CHART'!$D$18*DQ170, IF(DM170="DEADLIFT",'MAXES+CHART'!$D$19*DQ170,))),2.5))),"")</f>
        <v xml:space="preserve"> </v>
      </c>
      <c r="DT170" s="95"/>
      <c r="DV170" s="201"/>
      <c r="DX170" s="57" t="str">
        <f t="shared" si="980"/>
        <v/>
      </c>
      <c r="DY170" s="57" t="str">
        <f t="shared" si="981"/>
        <v/>
      </c>
      <c r="DZ170" s="57" t="str">
        <f t="shared" si="982"/>
        <v/>
      </c>
      <c r="EA170" s="57" t="str">
        <f t="shared" si="983"/>
        <v/>
      </c>
      <c r="EB170" s="57" t="str">
        <f t="shared" si="984"/>
        <v/>
      </c>
      <c r="EC170" s="57" t="str">
        <f t="shared" si="985"/>
        <v/>
      </c>
      <c r="EE170" s="39"/>
      <c r="EF170" s="58" t="str">
        <f t="shared" ref="EF170:EF174" si="1101">$EF$169</f>
        <v>ACC</v>
      </c>
      <c r="EG170" s="90" t="str">
        <f t="shared" ref="EG170:EG174" si="1102">$EG$169</f>
        <v/>
      </c>
      <c r="EH170" s="86" t="str">
        <f t="shared" si="926"/>
        <v/>
      </c>
      <c r="EI170" s="78" t="str">
        <f t="shared" si="927"/>
        <v/>
      </c>
      <c r="EJ170" s="79" t="str">
        <f t="shared" si="928"/>
        <v/>
      </c>
      <c r="EK170" s="78" t="str">
        <f>IFERROR(IF(EF170="ACC"," ",IF('MAXES+CHART'!$D$16="lbs",MROUND(IF(EF170="SQUAT",'MAXES+CHART'!$D$17*EJ170, IF(EF170="BENCH",'MAXES+CHART'!$D$18*EJ170, IF(EF170="DEADLIFT",'MAXES+CHART'!$D$19*EJ170,))),5),MROUND(IF(EF170="SQUAT",'MAXES+CHART'!$D$17*EJ170, IF(EF170="BENCH",'MAXES+CHART'!$D$18*EJ170, IF(EF170="DEADLIFT",'MAXES+CHART'!$D$19*EJ170,))),2.5))),"")</f>
        <v xml:space="preserve"> </v>
      </c>
      <c r="EM170" s="95"/>
      <c r="EO170" s="201"/>
      <c r="EQ170" s="57" t="str">
        <f t="shared" si="986"/>
        <v/>
      </c>
      <c r="ER170" s="57" t="str">
        <f t="shared" si="987"/>
        <v/>
      </c>
      <c r="ES170" s="57" t="str">
        <f t="shared" si="988"/>
        <v/>
      </c>
      <c r="ET170" s="57" t="str">
        <f t="shared" si="989"/>
        <v/>
      </c>
      <c r="EU170" s="57" t="str">
        <f t="shared" si="990"/>
        <v/>
      </c>
      <c r="EV170" s="57" t="str">
        <f t="shared" si="991"/>
        <v/>
      </c>
      <c r="EY170" s="39"/>
      <c r="EZ170" s="58" t="str">
        <f t="shared" ref="EZ170:EZ174" si="1103">$EZ$169</f>
        <v>ACC</v>
      </c>
      <c r="FA170" s="90" t="str">
        <f t="shared" ref="FA170:FA174" si="1104">$FA$169</f>
        <v/>
      </c>
      <c r="FB170" s="86" t="str">
        <f t="shared" si="1044"/>
        <v/>
      </c>
      <c r="FC170" s="78" t="str">
        <f t="shared" si="1045"/>
        <v/>
      </c>
      <c r="FD170" s="79" t="str">
        <f t="shared" si="1046"/>
        <v/>
      </c>
      <c r="FE170" s="78" t="str">
        <f>IFERROR(IF(EZ170="ACC"," ",IF('MAXES+CHART'!$D$16="lbs",MROUND(IF(EZ170="SQUAT",'MAXES+CHART'!$D$17*FD170, IF(EZ170="BENCH",'MAXES+CHART'!$D$18*FD170, IF(EZ170="DEADLIFT",'MAXES+CHART'!$D$19*FD170,))),5),MROUND(IF(EZ170="SQUAT",'MAXES+CHART'!$D$17*FD170, IF(EZ170="BENCH",'MAXES+CHART'!$D$18*FD170, IF(EZ170="DEADLIFT",'MAXES+CHART'!$D$19*FD170,))),2.5))),"")</f>
        <v xml:space="preserve"> </v>
      </c>
      <c r="FG170" s="124"/>
      <c r="FI170" s="201"/>
      <c r="FK170" s="57" t="str">
        <f t="shared" si="992"/>
        <v/>
      </c>
      <c r="FL170" s="57" t="str">
        <f t="shared" si="993"/>
        <v/>
      </c>
      <c r="FM170" s="57" t="str">
        <f t="shared" si="994"/>
        <v/>
      </c>
      <c r="FN170" s="57" t="str">
        <f t="shared" si="995"/>
        <v/>
      </c>
      <c r="FO170" s="57" t="str">
        <f t="shared" si="996"/>
        <v/>
      </c>
      <c r="FP170" s="57" t="str">
        <f t="shared" si="997"/>
        <v/>
      </c>
      <c r="FQ170" s="39"/>
      <c r="FR170" s="58" t="str">
        <f t="shared" ref="FR170:FR174" si="1105">$FR$169</f>
        <v>ACC</v>
      </c>
      <c r="FS170" s="90" t="str">
        <f t="shared" ref="FS170:FS174" si="1106">$FS$169</f>
        <v/>
      </c>
      <c r="FT170" s="86" t="str">
        <f t="shared" si="931"/>
        <v/>
      </c>
      <c r="FU170" s="78" t="str">
        <f t="shared" si="932"/>
        <v/>
      </c>
      <c r="FV170" s="79" t="str">
        <f t="shared" si="933"/>
        <v/>
      </c>
      <c r="FW170" s="78" t="str">
        <f>IFERROR(IF(FR170="ACC"," ",IF('MAXES+CHART'!$D$16="lbs",MROUND(IF(FR170="SQUAT",'MAXES+CHART'!$D$17*FV170, IF(FR170="BENCH",'MAXES+CHART'!$D$18*FV170, IF(FR170="DEADLIFT",'MAXES+CHART'!$D$19*FV170,))),5),MROUND(IF(FR170="SQUAT",'MAXES+CHART'!$D$17*FV170, IF(FR170="BENCH",'MAXES+CHART'!$D$18*FV170, IF(FR170="DEADLIFT",'MAXES+CHART'!$D$19*FV170,))),2.5))),"")</f>
        <v xml:space="preserve"> </v>
      </c>
      <c r="FY170" s="95"/>
      <c r="GA170" s="201"/>
      <c r="GC170" s="57" t="str">
        <f t="shared" si="998"/>
        <v/>
      </c>
      <c r="GD170" s="57" t="str">
        <f t="shared" si="999"/>
        <v/>
      </c>
      <c r="GE170" s="57" t="str">
        <f t="shared" si="1000"/>
        <v/>
      </c>
      <c r="GF170" s="57" t="str">
        <f t="shared" si="1001"/>
        <v/>
      </c>
      <c r="GG170" s="57" t="str">
        <f t="shared" si="1002"/>
        <v/>
      </c>
      <c r="GH170" s="57" t="str">
        <f t="shared" si="1003"/>
        <v/>
      </c>
      <c r="GJ170" s="39"/>
      <c r="GK170" s="58" t="str">
        <f t="shared" ref="GK170:GK174" si="1107">$GK$169</f>
        <v>ACC</v>
      </c>
      <c r="GL170" s="90" t="str">
        <f t="shared" ref="GL170:GL174" si="1108">$GL$169</f>
        <v/>
      </c>
      <c r="GM170" s="86" t="str">
        <f t="shared" si="936"/>
        <v/>
      </c>
      <c r="GN170" s="78" t="str">
        <f t="shared" si="937"/>
        <v/>
      </c>
      <c r="GO170" s="79" t="str">
        <f t="shared" si="938"/>
        <v/>
      </c>
      <c r="GP170" s="78" t="str">
        <f>IFERROR(IF(GK170="ACC"," ",IF('MAXES+CHART'!$D$16="lbs",MROUND(IF(GK170="SQUAT",'MAXES+CHART'!$D$17*GO170, IF(GK170="BENCH",'MAXES+CHART'!$D$18*GO170, IF(GK170="DEADLIFT",'MAXES+CHART'!$D$19*GO170,))),5),MROUND(IF(GK170="SQUAT",'MAXES+CHART'!$D$17*GO170, IF(GK170="BENCH",'MAXES+CHART'!$D$18*GO170, IF(GK170="DEADLIFT",'MAXES+CHART'!$D$19*GO170,))),2.5))),"")</f>
        <v xml:space="preserve"> </v>
      </c>
      <c r="GR170" s="95"/>
      <c r="GT170" s="201"/>
      <c r="GV170" s="57" t="str">
        <f t="shared" si="1004"/>
        <v/>
      </c>
      <c r="GW170" s="57" t="str">
        <f t="shared" si="1005"/>
        <v/>
      </c>
      <c r="GX170" s="57" t="str">
        <f t="shared" si="1006"/>
        <v/>
      </c>
      <c r="GY170" s="57" t="str">
        <f t="shared" si="1007"/>
        <v/>
      </c>
      <c r="GZ170" s="57" t="str">
        <f t="shared" si="1008"/>
        <v/>
      </c>
      <c r="HA170" s="57" t="str">
        <f t="shared" si="1009"/>
        <v/>
      </c>
      <c r="HC170" s="39"/>
      <c r="HD170" s="58" t="str">
        <f t="shared" ref="HD170:HD174" si="1109">$HD$169</f>
        <v>ACC</v>
      </c>
      <c r="HE170" s="90" t="str">
        <f t="shared" ref="HE170:HE174" si="1110">$HE$169</f>
        <v/>
      </c>
      <c r="HF170" s="86" t="str">
        <f t="shared" si="941"/>
        <v/>
      </c>
      <c r="HG170" s="78" t="str">
        <f t="shared" si="942"/>
        <v/>
      </c>
      <c r="HH170" s="79" t="str">
        <f t="shared" si="943"/>
        <v/>
      </c>
      <c r="HI170" s="78" t="str">
        <f>IFERROR(IF(HD170="ACC"," ",IF('MAXES+CHART'!$D$16="lbs",MROUND(IF(HD170="SQUAT",'MAXES+CHART'!$D$17*HH170, IF(HD170="BENCH",'MAXES+CHART'!$D$18*HH170, IF(HD170="DEADLIFT",'MAXES+CHART'!$D$19*HH170,))),5),MROUND(IF(HD170="SQUAT",'MAXES+CHART'!$D$17*HH170, IF(HD170="BENCH",'MAXES+CHART'!$D$18*HH170, IF(HD170="DEADLIFT",'MAXES+CHART'!$D$19*HH170,))),2.5))),"")</f>
        <v xml:space="preserve"> </v>
      </c>
      <c r="HK170" s="95"/>
      <c r="HM170" s="201"/>
      <c r="HO170" s="57" t="str">
        <f t="shared" si="1010"/>
        <v/>
      </c>
      <c r="HP170" s="57" t="str">
        <f t="shared" si="1011"/>
        <v/>
      </c>
      <c r="HQ170" s="57" t="str">
        <f t="shared" si="1012"/>
        <v/>
      </c>
      <c r="HR170" s="57" t="str">
        <f t="shared" si="1013"/>
        <v/>
      </c>
      <c r="HS170" s="57" t="str">
        <f t="shared" si="1014"/>
        <v/>
      </c>
      <c r="HT170" s="57" t="str">
        <f t="shared" si="1015"/>
        <v/>
      </c>
    </row>
    <row r="171" spans="3:228" hidden="1" outlineLevel="2">
      <c r="C171" s="39"/>
      <c r="D171" s="58" t="str">
        <f t="shared" ref="D171:D174" si="1111">$D$169</f>
        <v>ACC</v>
      </c>
      <c r="E171" s="91">
        <f t="shared" ref="E171:E174" si="1112">$E170</f>
        <v>0</v>
      </c>
      <c r="F171" s="85"/>
      <c r="G171" s="76"/>
      <c r="H171" s="77"/>
      <c r="I171" s="76" t="str">
        <f>IF(D171="ACC"," ",IF('MAXES+CHART'!$D$16="lbs",MROUND(IF(D171="SQUAT",'MAXES+CHART'!$D$17*H171, IF(D171="BENCH",'MAXES+CHART'!$D$18*H171, IF(D171="DEADLIFT",'MAXES+CHART'!$D$19*H171,))),5),MROUND(IF(D171="SQUAT",'MAXES+CHART'!$D$17*H171, IF(D171="BENCH",'MAXES+CHART'!$D$18*H171, IF(D171="DEADLIFT",'MAXES+CHART'!$D$19*H171,))),2.5)))</f>
        <v xml:space="preserve"> </v>
      </c>
      <c r="K171" s="95"/>
      <c r="M171" s="202"/>
      <c r="O171" s="57" t="str">
        <f t="shared" si="944"/>
        <v/>
      </c>
      <c r="P171" s="57" t="str">
        <f t="shared" si="945"/>
        <v/>
      </c>
      <c r="Q171" s="57" t="str">
        <f t="shared" si="946"/>
        <v/>
      </c>
      <c r="R171" s="57" t="str">
        <f t="shared" si="947"/>
        <v/>
      </c>
      <c r="S171" s="57" t="str">
        <f t="shared" si="948"/>
        <v/>
      </c>
      <c r="T171" s="57" t="str">
        <f t="shared" si="949"/>
        <v/>
      </c>
      <c r="U171" s="39"/>
      <c r="V171" s="58" t="str">
        <f t="shared" si="1089"/>
        <v>ACC</v>
      </c>
      <c r="W171" s="91" t="str">
        <f t="shared" si="1090"/>
        <v/>
      </c>
      <c r="X171" s="85" t="str">
        <f t="shared" si="1018"/>
        <v/>
      </c>
      <c r="Y171" s="76" t="str">
        <f t="shared" si="1019"/>
        <v/>
      </c>
      <c r="Z171" s="77" t="str">
        <f t="shared" si="1020"/>
        <v/>
      </c>
      <c r="AA171" s="76" t="str">
        <f>IFERROR(IF(V171="ACC"," ",IF('MAXES+CHART'!$D$16="lbs",MROUND(IF(V171="SQUAT",'MAXES+CHART'!$D$17*Z171, IF(V171="BENCH",'MAXES+CHART'!$D$18*Z171, IF(V171="DEADLIFT",'MAXES+CHART'!$D$19*Z171,))),5),MROUND(IF(V171="SQUAT",'MAXES+CHART'!$D$17*Z171, IF(V171="BENCH",'MAXES+CHART'!$D$18*Z171, IF(V171="DEADLIFT",'MAXES+CHART'!$D$19*Z171,))),2.5))),"")</f>
        <v xml:space="preserve"> </v>
      </c>
      <c r="AC171" s="95"/>
      <c r="AE171" s="202"/>
      <c r="AG171" s="57" t="str">
        <f t="shared" si="950"/>
        <v/>
      </c>
      <c r="AH171" s="57" t="str">
        <f t="shared" si="951"/>
        <v/>
      </c>
      <c r="AI171" s="57" t="str">
        <f t="shared" si="952"/>
        <v/>
      </c>
      <c r="AJ171" s="57" t="str">
        <f t="shared" si="953"/>
        <v/>
      </c>
      <c r="AK171" s="57" t="str">
        <f t="shared" si="954"/>
        <v/>
      </c>
      <c r="AL171" s="57" t="str">
        <f t="shared" si="955"/>
        <v/>
      </c>
      <c r="AN171" s="39"/>
      <c r="AO171" s="58" t="str">
        <f t="shared" si="1091"/>
        <v>ACC</v>
      </c>
      <c r="AP171" s="91" t="str">
        <f t="shared" si="1092"/>
        <v/>
      </c>
      <c r="AQ171" s="85" t="str">
        <f t="shared" si="1023"/>
        <v/>
      </c>
      <c r="AR171" s="76" t="str">
        <f t="shared" si="1024"/>
        <v/>
      </c>
      <c r="AS171" s="77" t="str">
        <f t="shared" si="1025"/>
        <v/>
      </c>
      <c r="AT171" s="76" t="str">
        <f>IFERROR(IF(AO171="ACC"," ",IF('MAXES+CHART'!$D$16="lbs",MROUND(IF(AO171="SQUAT",'MAXES+CHART'!$D$17*AS171, IF(AO171="BENCH",'MAXES+CHART'!$D$18*AS171, IF(AO171="DEADLIFT",'MAXES+CHART'!$D$19*AS171,))),5),MROUND(IF(AO171="SQUAT",'MAXES+CHART'!$D$17*AS171, IF(AO171="BENCH",'MAXES+CHART'!$D$18*AS171, IF(AO171="DEADLIFT",'MAXES+CHART'!$D$19*AS171,))),2.5))),"")</f>
        <v xml:space="preserve"> </v>
      </c>
      <c r="AV171" s="95"/>
      <c r="AX171" s="202"/>
      <c r="AZ171" s="57" t="str">
        <f t="shared" si="956"/>
        <v/>
      </c>
      <c r="BA171" s="57" t="str">
        <f t="shared" si="957"/>
        <v/>
      </c>
      <c r="BB171" s="57" t="str">
        <f t="shared" si="958"/>
        <v/>
      </c>
      <c r="BC171" s="57" t="str">
        <f t="shared" si="959"/>
        <v/>
      </c>
      <c r="BD171" s="57" t="str">
        <f t="shared" si="960"/>
        <v/>
      </c>
      <c r="BE171" s="57" t="str">
        <f t="shared" si="961"/>
        <v/>
      </c>
      <c r="BG171" s="39"/>
      <c r="BH171" s="58" t="str">
        <f t="shared" si="1093"/>
        <v>ACC</v>
      </c>
      <c r="BI171" s="91" t="str">
        <f t="shared" si="1094"/>
        <v/>
      </c>
      <c r="BJ171" s="85" t="str">
        <f t="shared" si="1028"/>
        <v/>
      </c>
      <c r="BK171" s="76" t="str">
        <f t="shared" si="1029"/>
        <v/>
      </c>
      <c r="BL171" s="77" t="str">
        <f t="shared" si="1030"/>
        <v/>
      </c>
      <c r="BM171" s="76" t="str">
        <f>IFERROR(IF(BH171="ACC"," ",IF('MAXES+CHART'!$D$16="lbs",MROUND(IF(BH171="SQUAT",'MAXES+CHART'!$D$17*BL171, IF(BH171="BENCH",'MAXES+CHART'!$D$18*BL171, IF(BH171="DEADLIFT",'MAXES+CHART'!$D$19*BL171,))),5),MROUND(IF(BH171="SQUAT",'MAXES+CHART'!$D$17*BL171, IF(BH171="BENCH",'MAXES+CHART'!$D$18*BL171, IF(BH171="DEADLIFT",'MAXES+CHART'!$D$19*BL171,))),2.5))),"")</f>
        <v xml:space="preserve"> </v>
      </c>
      <c r="BO171" s="95"/>
      <c r="BQ171" s="202"/>
      <c r="BS171" s="57" t="str">
        <f t="shared" si="962"/>
        <v/>
      </c>
      <c r="BT171" s="57" t="str">
        <f t="shared" si="963"/>
        <v/>
      </c>
      <c r="BU171" s="57" t="str">
        <f t="shared" si="964"/>
        <v/>
      </c>
      <c r="BV171" s="57" t="str">
        <f t="shared" si="965"/>
        <v/>
      </c>
      <c r="BW171" s="57" t="str">
        <f t="shared" si="966"/>
        <v/>
      </c>
      <c r="BX171" s="57" t="str">
        <f t="shared" si="967"/>
        <v/>
      </c>
      <c r="CA171" s="39"/>
      <c r="CB171" s="58" t="str">
        <f t="shared" si="1095"/>
        <v>ACC</v>
      </c>
      <c r="CC171" s="91" t="str">
        <f t="shared" si="1096"/>
        <v/>
      </c>
      <c r="CD171" s="85" t="str">
        <f t="shared" si="1033"/>
        <v/>
      </c>
      <c r="CE171" s="76" t="str">
        <f t="shared" si="1034"/>
        <v/>
      </c>
      <c r="CF171" s="77" t="str">
        <f t="shared" si="1035"/>
        <v/>
      </c>
      <c r="CG171" s="76" t="str">
        <f>IFERROR(IF(CB171="ACC"," ",IF('MAXES+CHART'!$D$16="lbs",MROUND(IF(CB171="SQUAT",'MAXES+CHART'!$D$17*CF171, IF(CB171="BENCH",'MAXES+CHART'!$D$18*CF171, IF(CB171="DEADLIFT",'MAXES+CHART'!$D$19*CF171,))),5),MROUND(IF(CB171="SQUAT",'MAXES+CHART'!$D$17*CF171, IF(CB171="BENCH",'MAXES+CHART'!$D$18*CF171, IF(CB171="DEADLIFT",'MAXES+CHART'!$D$19*CF171,))),2.5))),"")</f>
        <v xml:space="preserve"> </v>
      </c>
      <c r="CI171" s="95"/>
      <c r="CK171" s="202"/>
      <c r="CM171" s="57" t="str">
        <f t="shared" si="968"/>
        <v/>
      </c>
      <c r="CN171" s="57" t="str">
        <f t="shared" si="969"/>
        <v/>
      </c>
      <c r="CO171" s="57" t="str">
        <f t="shared" si="970"/>
        <v/>
      </c>
      <c r="CP171" s="57" t="str">
        <f t="shared" si="971"/>
        <v/>
      </c>
      <c r="CQ171" s="57" t="str">
        <f t="shared" si="972"/>
        <v/>
      </c>
      <c r="CR171" s="57" t="str">
        <f t="shared" si="973"/>
        <v/>
      </c>
      <c r="CS171" s="39"/>
      <c r="CT171" s="58" t="str">
        <f t="shared" si="1097"/>
        <v>ACC</v>
      </c>
      <c r="CU171" s="91" t="str">
        <f t="shared" si="1098"/>
        <v/>
      </c>
      <c r="CV171" s="85" t="str">
        <f t="shared" si="916"/>
        <v/>
      </c>
      <c r="CW171" s="76" t="str">
        <f t="shared" si="917"/>
        <v/>
      </c>
      <c r="CX171" s="77" t="str">
        <f t="shared" si="918"/>
        <v/>
      </c>
      <c r="CY171" s="76" t="str">
        <f>IFERROR(IF(CT171="ACC"," ",IF('MAXES+CHART'!$D$16="lbs",MROUND(IF(CT171="SQUAT",'MAXES+CHART'!$D$17*CX171, IF(CT171="BENCH",'MAXES+CHART'!$D$18*CX171, IF(CT171="DEADLIFT",'MAXES+CHART'!$D$19*CX171,))),5),MROUND(IF(CT171="SQUAT",'MAXES+CHART'!$D$17*CX171, IF(CT171="BENCH",'MAXES+CHART'!$D$18*CX171, IF(CT171="DEADLIFT",'MAXES+CHART'!$D$19*CX171,))),2.5))),"")</f>
        <v xml:space="preserve"> </v>
      </c>
      <c r="DA171" s="95"/>
      <c r="DC171" s="202"/>
      <c r="DE171" s="57" t="str">
        <f t="shared" si="974"/>
        <v/>
      </c>
      <c r="DF171" s="57" t="str">
        <f t="shared" si="975"/>
        <v/>
      </c>
      <c r="DG171" s="57" t="str">
        <f t="shared" si="976"/>
        <v/>
      </c>
      <c r="DH171" s="57" t="str">
        <f t="shared" si="977"/>
        <v/>
      </c>
      <c r="DI171" s="57" t="str">
        <f t="shared" si="978"/>
        <v/>
      </c>
      <c r="DJ171" s="57" t="str">
        <f t="shared" si="979"/>
        <v/>
      </c>
      <c r="DL171" s="39"/>
      <c r="DM171" s="58" t="str">
        <f t="shared" si="1099"/>
        <v>ACC</v>
      </c>
      <c r="DN171" s="91" t="str">
        <f t="shared" si="1100"/>
        <v/>
      </c>
      <c r="DO171" s="85" t="str">
        <f t="shared" si="921"/>
        <v/>
      </c>
      <c r="DP171" s="76" t="str">
        <f t="shared" si="922"/>
        <v/>
      </c>
      <c r="DQ171" s="77" t="str">
        <f t="shared" si="923"/>
        <v/>
      </c>
      <c r="DR171" s="76" t="str">
        <f>IFERROR(IF(DM171="ACC"," ",IF('MAXES+CHART'!$D$16="lbs",MROUND(IF(DM171="SQUAT",'MAXES+CHART'!$D$17*DQ171, IF(DM171="BENCH",'MAXES+CHART'!$D$18*DQ171, IF(DM171="DEADLIFT",'MAXES+CHART'!$D$19*DQ171,))),5),MROUND(IF(DM171="SQUAT",'MAXES+CHART'!$D$17*DQ171, IF(DM171="BENCH",'MAXES+CHART'!$D$18*DQ171, IF(DM171="DEADLIFT",'MAXES+CHART'!$D$19*DQ171,))),2.5))),"")</f>
        <v xml:space="preserve"> </v>
      </c>
      <c r="DT171" s="95"/>
      <c r="DV171" s="202"/>
      <c r="DX171" s="57" t="str">
        <f t="shared" si="980"/>
        <v/>
      </c>
      <c r="DY171" s="57" t="str">
        <f t="shared" si="981"/>
        <v/>
      </c>
      <c r="DZ171" s="57" t="str">
        <f t="shared" si="982"/>
        <v/>
      </c>
      <c r="EA171" s="57" t="str">
        <f t="shared" si="983"/>
        <v/>
      </c>
      <c r="EB171" s="57" t="str">
        <f t="shared" si="984"/>
        <v/>
      </c>
      <c r="EC171" s="57" t="str">
        <f t="shared" si="985"/>
        <v/>
      </c>
      <c r="EE171" s="39"/>
      <c r="EF171" s="58" t="str">
        <f t="shared" si="1101"/>
        <v>ACC</v>
      </c>
      <c r="EG171" s="91" t="str">
        <f t="shared" si="1102"/>
        <v/>
      </c>
      <c r="EH171" s="85" t="str">
        <f t="shared" si="926"/>
        <v/>
      </c>
      <c r="EI171" s="76" t="str">
        <f t="shared" si="927"/>
        <v/>
      </c>
      <c r="EJ171" s="77" t="str">
        <f t="shared" si="928"/>
        <v/>
      </c>
      <c r="EK171" s="76" t="str">
        <f>IFERROR(IF(EF171="ACC"," ",IF('MAXES+CHART'!$D$16="lbs",MROUND(IF(EF171="SQUAT",'MAXES+CHART'!$D$17*EJ171, IF(EF171="BENCH",'MAXES+CHART'!$D$18*EJ171, IF(EF171="DEADLIFT",'MAXES+CHART'!$D$19*EJ171,))),5),MROUND(IF(EF171="SQUAT",'MAXES+CHART'!$D$17*EJ171, IF(EF171="BENCH",'MAXES+CHART'!$D$18*EJ171, IF(EF171="DEADLIFT",'MAXES+CHART'!$D$19*EJ171,))),2.5))),"")</f>
        <v xml:space="preserve"> </v>
      </c>
      <c r="EM171" s="95"/>
      <c r="EO171" s="202"/>
      <c r="EQ171" s="57" t="str">
        <f t="shared" si="986"/>
        <v/>
      </c>
      <c r="ER171" s="57" t="str">
        <f t="shared" si="987"/>
        <v/>
      </c>
      <c r="ES171" s="57" t="str">
        <f t="shared" si="988"/>
        <v/>
      </c>
      <c r="ET171" s="57" t="str">
        <f t="shared" si="989"/>
        <v/>
      </c>
      <c r="EU171" s="57" t="str">
        <f t="shared" si="990"/>
        <v/>
      </c>
      <c r="EV171" s="57" t="str">
        <f t="shared" si="991"/>
        <v/>
      </c>
      <c r="EY171" s="39"/>
      <c r="EZ171" s="58" t="str">
        <f t="shared" si="1103"/>
        <v>ACC</v>
      </c>
      <c r="FA171" s="91" t="str">
        <f t="shared" si="1104"/>
        <v/>
      </c>
      <c r="FB171" s="85" t="str">
        <f t="shared" si="1044"/>
        <v/>
      </c>
      <c r="FC171" s="76" t="str">
        <f t="shared" si="1045"/>
        <v/>
      </c>
      <c r="FD171" s="77" t="str">
        <f t="shared" si="1046"/>
        <v/>
      </c>
      <c r="FE171" s="76" t="str">
        <f>IFERROR(IF(EZ171="ACC"," ",IF('MAXES+CHART'!$D$16="lbs",MROUND(IF(EZ171="SQUAT",'MAXES+CHART'!$D$17*FD171, IF(EZ171="BENCH",'MAXES+CHART'!$D$18*FD171, IF(EZ171="DEADLIFT",'MAXES+CHART'!$D$19*FD171,))),5),MROUND(IF(EZ171="SQUAT",'MAXES+CHART'!$D$17*FD171, IF(EZ171="BENCH",'MAXES+CHART'!$D$18*FD171, IF(EZ171="DEADLIFT",'MAXES+CHART'!$D$19*FD171,))),2.5))),"")</f>
        <v xml:space="preserve"> </v>
      </c>
      <c r="FG171" s="124"/>
      <c r="FI171" s="202"/>
      <c r="FK171" s="57" t="str">
        <f t="shared" si="992"/>
        <v/>
      </c>
      <c r="FL171" s="57" t="str">
        <f t="shared" si="993"/>
        <v/>
      </c>
      <c r="FM171" s="57" t="str">
        <f t="shared" si="994"/>
        <v/>
      </c>
      <c r="FN171" s="57" t="str">
        <f t="shared" si="995"/>
        <v/>
      </c>
      <c r="FO171" s="57" t="str">
        <f t="shared" si="996"/>
        <v/>
      </c>
      <c r="FP171" s="57" t="str">
        <f t="shared" si="997"/>
        <v/>
      </c>
      <c r="FQ171" s="39"/>
      <c r="FR171" s="58" t="str">
        <f t="shared" si="1105"/>
        <v>ACC</v>
      </c>
      <c r="FS171" s="91" t="str">
        <f t="shared" si="1106"/>
        <v/>
      </c>
      <c r="FT171" s="85" t="str">
        <f t="shared" si="931"/>
        <v/>
      </c>
      <c r="FU171" s="76" t="str">
        <f t="shared" si="932"/>
        <v/>
      </c>
      <c r="FV171" s="77" t="str">
        <f t="shared" si="933"/>
        <v/>
      </c>
      <c r="FW171" s="76" t="str">
        <f>IFERROR(IF(FR171="ACC"," ",IF('MAXES+CHART'!$D$16="lbs",MROUND(IF(FR171="SQUAT",'MAXES+CHART'!$D$17*FV171, IF(FR171="BENCH",'MAXES+CHART'!$D$18*FV171, IF(FR171="DEADLIFT",'MAXES+CHART'!$D$19*FV171,))),5),MROUND(IF(FR171="SQUAT",'MAXES+CHART'!$D$17*FV171, IF(FR171="BENCH",'MAXES+CHART'!$D$18*FV171, IF(FR171="DEADLIFT",'MAXES+CHART'!$D$19*FV171,))),2.5))),"")</f>
        <v xml:space="preserve"> </v>
      </c>
      <c r="FY171" s="95"/>
      <c r="GA171" s="202"/>
      <c r="GC171" s="57" t="str">
        <f t="shared" si="998"/>
        <v/>
      </c>
      <c r="GD171" s="57" t="str">
        <f t="shared" si="999"/>
        <v/>
      </c>
      <c r="GE171" s="57" t="str">
        <f t="shared" si="1000"/>
        <v/>
      </c>
      <c r="GF171" s="57" t="str">
        <f t="shared" si="1001"/>
        <v/>
      </c>
      <c r="GG171" s="57" t="str">
        <f t="shared" si="1002"/>
        <v/>
      </c>
      <c r="GH171" s="57" t="str">
        <f t="shared" si="1003"/>
        <v/>
      </c>
      <c r="GJ171" s="39"/>
      <c r="GK171" s="58" t="str">
        <f t="shared" si="1107"/>
        <v>ACC</v>
      </c>
      <c r="GL171" s="91" t="str">
        <f t="shared" si="1108"/>
        <v/>
      </c>
      <c r="GM171" s="85" t="str">
        <f t="shared" si="936"/>
        <v/>
      </c>
      <c r="GN171" s="76" t="str">
        <f t="shared" si="937"/>
        <v/>
      </c>
      <c r="GO171" s="77" t="str">
        <f t="shared" si="938"/>
        <v/>
      </c>
      <c r="GP171" s="76" t="str">
        <f>IFERROR(IF(GK171="ACC"," ",IF('MAXES+CHART'!$D$16="lbs",MROUND(IF(GK171="SQUAT",'MAXES+CHART'!$D$17*GO171, IF(GK171="BENCH",'MAXES+CHART'!$D$18*GO171, IF(GK171="DEADLIFT",'MAXES+CHART'!$D$19*GO171,))),5),MROUND(IF(GK171="SQUAT",'MAXES+CHART'!$D$17*GO171, IF(GK171="BENCH",'MAXES+CHART'!$D$18*GO171, IF(GK171="DEADLIFT",'MAXES+CHART'!$D$19*GO171,))),2.5))),"")</f>
        <v xml:space="preserve"> </v>
      </c>
      <c r="GR171" s="95"/>
      <c r="GT171" s="202"/>
      <c r="GV171" s="57" t="str">
        <f t="shared" si="1004"/>
        <v/>
      </c>
      <c r="GW171" s="57" t="str">
        <f t="shared" si="1005"/>
        <v/>
      </c>
      <c r="GX171" s="57" t="str">
        <f t="shared" si="1006"/>
        <v/>
      </c>
      <c r="GY171" s="57" t="str">
        <f t="shared" si="1007"/>
        <v/>
      </c>
      <c r="GZ171" s="57" t="str">
        <f t="shared" si="1008"/>
        <v/>
      </c>
      <c r="HA171" s="57" t="str">
        <f t="shared" si="1009"/>
        <v/>
      </c>
      <c r="HC171" s="39"/>
      <c r="HD171" s="58" t="str">
        <f t="shared" si="1109"/>
        <v>ACC</v>
      </c>
      <c r="HE171" s="91" t="str">
        <f t="shared" si="1110"/>
        <v/>
      </c>
      <c r="HF171" s="85" t="str">
        <f t="shared" si="941"/>
        <v/>
      </c>
      <c r="HG171" s="76" t="str">
        <f t="shared" si="942"/>
        <v/>
      </c>
      <c r="HH171" s="77" t="str">
        <f t="shared" si="943"/>
        <v/>
      </c>
      <c r="HI171" s="76" t="str">
        <f>IFERROR(IF(HD171="ACC"," ",IF('MAXES+CHART'!$D$16="lbs",MROUND(IF(HD171="SQUAT",'MAXES+CHART'!$D$17*HH171, IF(HD171="BENCH",'MAXES+CHART'!$D$18*HH171, IF(HD171="DEADLIFT",'MAXES+CHART'!$D$19*HH171,))),5),MROUND(IF(HD171="SQUAT",'MAXES+CHART'!$D$17*HH171, IF(HD171="BENCH",'MAXES+CHART'!$D$18*HH171, IF(HD171="DEADLIFT",'MAXES+CHART'!$D$19*HH171,))),2.5))),"")</f>
        <v xml:space="preserve"> </v>
      </c>
      <c r="HK171" s="95"/>
      <c r="HM171" s="202"/>
      <c r="HO171" s="57" t="str">
        <f t="shared" si="1010"/>
        <v/>
      </c>
      <c r="HP171" s="57" t="str">
        <f t="shared" si="1011"/>
        <v/>
      </c>
      <c r="HQ171" s="57" t="str">
        <f t="shared" si="1012"/>
        <v/>
      </c>
      <c r="HR171" s="57" t="str">
        <f t="shared" si="1013"/>
        <v/>
      </c>
      <c r="HS171" s="57" t="str">
        <f t="shared" si="1014"/>
        <v/>
      </c>
      <c r="HT171" s="57" t="str">
        <f t="shared" si="1015"/>
        <v/>
      </c>
    </row>
    <row r="172" spans="3:228" hidden="1" outlineLevel="2">
      <c r="C172" s="39"/>
      <c r="D172" s="58" t="str">
        <f t="shared" si="1111"/>
        <v>ACC</v>
      </c>
      <c r="E172" s="90">
        <f t="shared" si="1112"/>
        <v>0</v>
      </c>
      <c r="F172" s="86"/>
      <c r="G172" s="78"/>
      <c r="H172" s="79"/>
      <c r="I172" s="78" t="str">
        <f>IF(D172="ACC"," ",IF('MAXES+CHART'!$D$16="lbs",MROUND(IF(D172="SQUAT",'MAXES+CHART'!$D$17*H172, IF(D172="BENCH",'MAXES+CHART'!$D$18*H172, IF(D172="DEADLIFT",'MAXES+CHART'!$D$19*H172,))),5),MROUND(IF(D172="SQUAT",'MAXES+CHART'!$D$17*H172, IF(D172="BENCH",'MAXES+CHART'!$D$18*H172, IF(D172="DEADLIFT",'MAXES+CHART'!$D$19*H172,))),2.5)))</f>
        <v xml:space="preserve"> </v>
      </c>
      <c r="K172" s="95"/>
      <c r="M172" s="117"/>
      <c r="O172" s="57" t="str">
        <f t="shared" si="944"/>
        <v/>
      </c>
      <c r="P172" s="57" t="str">
        <f t="shared" si="945"/>
        <v/>
      </c>
      <c r="Q172" s="57" t="str">
        <f t="shared" si="946"/>
        <v/>
      </c>
      <c r="R172" s="57" t="str">
        <f t="shared" si="947"/>
        <v/>
      </c>
      <c r="S172" s="57" t="str">
        <f t="shared" si="948"/>
        <v/>
      </c>
      <c r="T172" s="57" t="str">
        <f t="shared" si="949"/>
        <v/>
      </c>
      <c r="U172" s="39"/>
      <c r="V172" s="58" t="str">
        <f t="shared" si="1089"/>
        <v>ACC</v>
      </c>
      <c r="W172" s="90" t="str">
        <f t="shared" si="1090"/>
        <v/>
      </c>
      <c r="X172" s="86" t="str">
        <f t="shared" si="1018"/>
        <v/>
      </c>
      <c r="Y172" s="78" t="str">
        <f t="shared" si="1019"/>
        <v/>
      </c>
      <c r="Z172" s="79" t="str">
        <f t="shared" si="1020"/>
        <v/>
      </c>
      <c r="AA172" s="78" t="str">
        <f>IFERROR(IF(V172="ACC"," ",IF('MAXES+CHART'!$D$16="lbs",MROUND(IF(V172="SQUAT",'MAXES+CHART'!$D$17*Z172, IF(V172="BENCH",'MAXES+CHART'!$D$18*Z172, IF(V172="DEADLIFT",'MAXES+CHART'!$D$19*Z172,))),5),MROUND(IF(V172="SQUAT",'MAXES+CHART'!$D$17*Z172, IF(V172="BENCH",'MAXES+CHART'!$D$18*Z172, IF(V172="DEADLIFT",'MAXES+CHART'!$D$19*Z172,))),2.5))),"")</f>
        <v xml:space="preserve"> </v>
      </c>
      <c r="AC172" s="95"/>
      <c r="AE172" s="117"/>
      <c r="AG172" s="57" t="str">
        <f t="shared" si="950"/>
        <v/>
      </c>
      <c r="AH172" s="57" t="str">
        <f t="shared" si="951"/>
        <v/>
      </c>
      <c r="AI172" s="57" t="str">
        <f t="shared" si="952"/>
        <v/>
      </c>
      <c r="AJ172" s="57" t="str">
        <f t="shared" si="953"/>
        <v/>
      </c>
      <c r="AK172" s="57" t="str">
        <f t="shared" si="954"/>
        <v/>
      </c>
      <c r="AL172" s="57" t="str">
        <f t="shared" si="955"/>
        <v/>
      </c>
      <c r="AN172" s="39"/>
      <c r="AO172" s="58" t="str">
        <f t="shared" si="1091"/>
        <v>ACC</v>
      </c>
      <c r="AP172" s="90" t="str">
        <f t="shared" si="1092"/>
        <v/>
      </c>
      <c r="AQ172" s="86" t="str">
        <f t="shared" si="1023"/>
        <v/>
      </c>
      <c r="AR172" s="78" t="str">
        <f t="shared" si="1024"/>
        <v/>
      </c>
      <c r="AS172" s="79" t="str">
        <f t="shared" si="1025"/>
        <v/>
      </c>
      <c r="AT172" s="78" t="str">
        <f>IFERROR(IF(AO172="ACC"," ",IF('MAXES+CHART'!$D$16="lbs",MROUND(IF(AO172="SQUAT",'MAXES+CHART'!$D$17*AS172, IF(AO172="BENCH",'MAXES+CHART'!$D$18*AS172, IF(AO172="DEADLIFT",'MAXES+CHART'!$D$19*AS172,))),5),MROUND(IF(AO172="SQUAT",'MAXES+CHART'!$D$17*AS172, IF(AO172="BENCH",'MAXES+CHART'!$D$18*AS172, IF(AO172="DEADLIFT",'MAXES+CHART'!$D$19*AS172,))),2.5))),"")</f>
        <v xml:space="preserve"> </v>
      </c>
      <c r="AV172" s="95"/>
      <c r="AX172" s="117"/>
      <c r="AZ172" s="57" t="str">
        <f t="shared" si="956"/>
        <v/>
      </c>
      <c r="BA172" s="57" t="str">
        <f t="shared" si="957"/>
        <v/>
      </c>
      <c r="BB172" s="57" t="str">
        <f t="shared" si="958"/>
        <v/>
      </c>
      <c r="BC172" s="57" t="str">
        <f t="shared" si="959"/>
        <v/>
      </c>
      <c r="BD172" s="57" t="str">
        <f t="shared" si="960"/>
        <v/>
      </c>
      <c r="BE172" s="57" t="str">
        <f t="shared" si="961"/>
        <v/>
      </c>
      <c r="BG172" s="39"/>
      <c r="BH172" s="58" t="str">
        <f t="shared" si="1093"/>
        <v>ACC</v>
      </c>
      <c r="BI172" s="90" t="str">
        <f t="shared" si="1094"/>
        <v/>
      </c>
      <c r="BJ172" s="86" t="str">
        <f t="shared" si="1028"/>
        <v/>
      </c>
      <c r="BK172" s="78" t="str">
        <f t="shared" si="1029"/>
        <v/>
      </c>
      <c r="BL172" s="79" t="str">
        <f t="shared" si="1030"/>
        <v/>
      </c>
      <c r="BM172" s="78" t="str">
        <f>IFERROR(IF(BH172="ACC"," ",IF('MAXES+CHART'!$D$16="lbs",MROUND(IF(BH172="SQUAT",'MAXES+CHART'!$D$17*BL172, IF(BH172="BENCH",'MAXES+CHART'!$D$18*BL172, IF(BH172="DEADLIFT",'MAXES+CHART'!$D$19*BL172,))),5),MROUND(IF(BH172="SQUAT",'MAXES+CHART'!$D$17*BL172, IF(BH172="BENCH",'MAXES+CHART'!$D$18*BL172, IF(BH172="DEADLIFT",'MAXES+CHART'!$D$19*BL172,))),2.5))),"")</f>
        <v xml:space="preserve"> </v>
      </c>
      <c r="BO172" s="95"/>
      <c r="BQ172" s="117"/>
      <c r="BS172" s="57" t="str">
        <f t="shared" si="962"/>
        <v/>
      </c>
      <c r="BT172" s="57" t="str">
        <f t="shared" si="963"/>
        <v/>
      </c>
      <c r="BU172" s="57" t="str">
        <f t="shared" si="964"/>
        <v/>
      </c>
      <c r="BV172" s="57" t="str">
        <f t="shared" si="965"/>
        <v/>
      </c>
      <c r="BW172" s="57" t="str">
        <f t="shared" si="966"/>
        <v/>
      </c>
      <c r="BX172" s="57" t="str">
        <f t="shared" si="967"/>
        <v/>
      </c>
      <c r="CA172" s="39"/>
      <c r="CB172" s="58" t="str">
        <f t="shared" si="1095"/>
        <v>ACC</v>
      </c>
      <c r="CC172" s="90" t="str">
        <f t="shared" si="1096"/>
        <v/>
      </c>
      <c r="CD172" s="86" t="str">
        <f t="shared" si="1033"/>
        <v/>
      </c>
      <c r="CE172" s="78" t="str">
        <f t="shared" si="1034"/>
        <v/>
      </c>
      <c r="CF172" s="79" t="str">
        <f t="shared" si="1035"/>
        <v/>
      </c>
      <c r="CG172" s="78" t="str">
        <f>IFERROR(IF(CB172="ACC"," ",IF('MAXES+CHART'!$D$16="lbs",MROUND(IF(CB172="SQUAT",'MAXES+CHART'!$D$17*CF172, IF(CB172="BENCH",'MAXES+CHART'!$D$18*CF172, IF(CB172="DEADLIFT",'MAXES+CHART'!$D$19*CF172,))),5),MROUND(IF(CB172="SQUAT",'MAXES+CHART'!$D$17*CF172, IF(CB172="BENCH",'MAXES+CHART'!$D$18*CF172, IF(CB172="DEADLIFT",'MAXES+CHART'!$D$19*CF172,))),2.5))),"")</f>
        <v xml:space="preserve"> </v>
      </c>
      <c r="CI172" s="95"/>
      <c r="CK172" s="117"/>
      <c r="CM172" s="57" t="str">
        <f t="shared" si="968"/>
        <v/>
      </c>
      <c r="CN172" s="57" t="str">
        <f t="shared" si="969"/>
        <v/>
      </c>
      <c r="CO172" s="57" t="str">
        <f t="shared" si="970"/>
        <v/>
      </c>
      <c r="CP172" s="57" t="str">
        <f t="shared" si="971"/>
        <v/>
      </c>
      <c r="CQ172" s="57" t="str">
        <f t="shared" si="972"/>
        <v/>
      </c>
      <c r="CR172" s="57" t="str">
        <f t="shared" si="973"/>
        <v/>
      </c>
      <c r="CS172" s="39"/>
      <c r="CT172" s="58" t="str">
        <f t="shared" si="1097"/>
        <v>ACC</v>
      </c>
      <c r="CU172" s="90" t="str">
        <f t="shared" si="1098"/>
        <v/>
      </c>
      <c r="CV172" s="86" t="str">
        <f t="shared" si="916"/>
        <v/>
      </c>
      <c r="CW172" s="78" t="str">
        <f t="shared" si="917"/>
        <v/>
      </c>
      <c r="CX172" s="79" t="str">
        <f t="shared" si="918"/>
        <v/>
      </c>
      <c r="CY172" s="78" t="str">
        <f>IFERROR(IF(CT172="ACC"," ",IF('MAXES+CHART'!$D$16="lbs",MROUND(IF(CT172="SQUAT",'MAXES+CHART'!$D$17*CX172, IF(CT172="BENCH",'MAXES+CHART'!$D$18*CX172, IF(CT172="DEADLIFT",'MAXES+CHART'!$D$19*CX172,))),5),MROUND(IF(CT172="SQUAT",'MAXES+CHART'!$D$17*CX172, IF(CT172="BENCH",'MAXES+CHART'!$D$18*CX172, IF(CT172="DEADLIFT",'MAXES+CHART'!$D$19*CX172,))),2.5))),"")</f>
        <v xml:space="preserve"> </v>
      </c>
      <c r="DA172" s="95"/>
      <c r="DC172" s="117"/>
      <c r="DE172" s="57" t="str">
        <f t="shared" si="974"/>
        <v/>
      </c>
      <c r="DF172" s="57" t="str">
        <f t="shared" si="975"/>
        <v/>
      </c>
      <c r="DG172" s="57" t="str">
        <f t="shared" si="976"/>
        <v/>
      </c>
      <c r="DH172" s="57" t="str">
        <f t="shared" si="977"/>
        <v/>
      </c>
      <c r="DI172" s="57" t="str">
        <f t="shared" si="978"/>
        <v/>
      </c>
      <c r="DJ172" s="57" t="str">
        <f t="shared" si="979"/>
        <v/>
      </c>
      <c r="DL172" s="39"/>
      <c r="DM172" s="58" t="str">
        <f t="shared" si="1099"/>
        <v>ACC</v>
      </c>
      <c r="DN172" s="90" t="str">
        <f t="shared" si="1100"/>
        <v/>
      </c>
      <c r="DO172" s="86" t="str">
        <f t="shared" si="921"/>
        <v/>
      </c>
      <c r="DP172" s="78" t="str">
        <f t="shared" si="922"/>
        <v/>
      </c>
      <c r="DQ172" s="79" t="str">
        <f t="shared" si="923"/>
        <v/>
      </c>
      <c r="DR172" s="78" t="str">
        <f>IFERROR(IF(DM172="ACC"," ",IF('MAXES+CHART'!$D$16="lbs",MROUND(IF(DM172="SQUAT",'MAXES+CHART'!$D$17*DQ172, IF(DM172="BENCH",'MAXES+CHART'!$D$18*DQ172, IF(DM172="DEADLIFT",'MAXES+CHART'!$D$19*DQ172,))),5),MROUND(IF(DM172="SQUAT",'MAXES+CHART'!$D$17*DQ172, IF(DM172="BENCH",'MAXES+CHART'!$D$18*DQ172, IF(DM172="DEADLIFT",'MAXES+CHART'!$D$19*DQ172,))),2.5))),"")</f>
        <v xml:space="preserve"> </v>
      </c>
      <c r="DT172" s="95"/>
      <c r="DV172" s="117"/>
      <c r="DX172" s="57" t="str">
        <f t="shared" si="980"/>
        <v/>
      </c>
      <c r="DY172" s="57" t="str">
        <f t="shared" si="981"/>
        <v/>
      </c>
      <c r="DZ172" s="57" t="str">
        <f t="shared" si="982"/>
        <v/>
      </c>
      <c r="EA172" s="57" t="str">
        <f t="shared" si="983"/>
        <v/>
      </c>
      <c r="EB172" s="57" t="str">
        <f t="shared" si="984"/>
        <v/>
      </c>
      <c r="EC172" s="57" t="str">
        <f t="shared" si="985"/>
        <v/>
      </c>
      <c r="EE172" s="39"/>
      <c r="EF172" s="58" t="str">
        <f t="shared" si="1101"/>
        <v>ACC</v>
      </c>
      <c r="EG172" s="90" t="str">
        <f t="shared" si="1102"/>
        <v/>
      </c>
      <c r="EH172" s="86" t="str">
        <f t="shared" si="926"/>
        <v/>
      </c>
      <c r="EI172" s="78" t="str">
        <f t="shared" si="927"/>
        <v/>
      </c>
      <c r="EJ172" s="79" t="str">
        <f t="shared" si="928"/>
        <v/>
      </c>
      <c r="EK172" s="78" t="str">
        <f>IFERROR(IF(EF172="ACC"," ",IF('MAXES+CHART'!$D$16="lbs",MROUND(IF(EF172="SQUAT",'MAXES+CHART'!$D$17*EJ172, IF(EF172="BENCH",'MAXES+CHART'!$D$18*EJ172, IF(EF172="DEADLIFT",'MAXES+CHART'!$D$19*EJ172,))),5),MROUND(IF(EF172="SQUAT",'MAXES+CHART'!$D$17*EJ172, IF(EF172="BENCH",'MAXES+CHART'!$D$18*EJ172, IF(EF172="DEADLIFT",'MAXES+CHART'!$D$19*EJ172,))),2.5))),"")</f>
        <v xml:space="preserve"> </v>
      </c>
      <c r="EM172" s="95"/>
      <c r="EO172" s="117"/>
      <c r="EQ172" s="57" t="str">
        <f t="shared" si="986"/>
        <v/>
      </c>
      <c r="ER172" s="57" t="str">
        <f t="shared" si="987"/>
        <v/>
      </c>
      <c r="ES172" s="57" t="str">
        <f t="shared" si="988"/>
        <v/>
      </c>
      <c r="ET172" s="57" t="str">
        <f t="shared" si="989"/>
        <v/>
      </c>
      <c r="EU172" s="57" t="str">
        <f t="shared" si="990"/>
        <v/>
      </c>
      <c r="EV172" s="57" t="str">
        <f t="shared" si="991"/>
        <v/>
      </c>
      <c r="EY172" s="39"/>
      <c r="EZ172" s="58" t="str">
        <f t="shared" si="1103"/>
        <v>ACC</v>
      </c>
      <c r="FA172" s="90" t="str">
        <f t="shared" si="1104"/>
        <v/>
      </c>
      <c r="FB172" s="86" t="str">
        <f t="shared" si="1044"/>
        <v/>
      </c>
      <c r="FC172" s="78" t="str">
        <f t="shared" si="1045"/>
        <v/>
      </c>
      <c r="FD172" s="79" t="str">
        <f t="shared" si="1046"/>
        <v/>
      </c>
      <c r="FE172" s="78" t="str">
        <f>IFERROR(IF(EZ172="ACC"," ",IF('MAXES+CHART'!$D$16="lbs",MROUND(IF(EZ172="SQUAT",'MAXES+CHART'!$D$17*FD172, IF(EZ172="BENCH",'MAXES+CHART'!$D$18*FD172, IF(EZ172="DEADLIFT",'MAXES+CHART'!$D$19*FD172,))),5),MROUND(IF(EZ172="SQUAT",'MAXES+CHART'!$D$17*FD172, IF(EZ172="BENCH",'MAXES+CHART'!$D$18*FD172, IF(EZ172="DEADLIFT",'MAXES+CHART'!$D$19*FD172,))),2.5))),"")</f>
        <v xml:space="preserve"> </v>
      </c>
      <c r="FG172" s="124"/>
      <c r="FI172" s="117"/>
      <c r="FK172" s="57" t="str">
        <f t="shared" si="992"/>
        <v/>
      </c>
      <c r="FL172" s="57" t="str">
        <f t="shared" si="993"/>
        <v/>
      </c>
      <c r="FM172" s="57" t="str">
        <f t="shared" si="994"/>
        <v/>
      </c>
      <c r="FN172" s="57" t="str">
        <f t="shared" si="995"/>
        <v/>
      </c>
      <c r="FO172" s="57" t="str">
        <f t="shared" si="996"/>
        <v/>
      </c>
      <c r="FP172" s="57" t="str">
        <f t="shared" si="997"/>
        <v/>
      </c>
      <c r="FQ172" s="39"/>
      <c r="FR172" s="58" t="str">
        <f t="shared" si="1105"/>
        <v>ACC</v>
      </c>
      <c r="FS172" s="90" t="str">
        <f t="shared" si="1106"/>
        <v/>
      </c>
      <c r="FT172" s="86" t="str">
        <f t="shared" si="931"/>
        <v/>
      </c>
      <c r="FU172" s="78" t="str">
        <f t="shared" si="932"/>
        <v/>
      </c>
      <c r="FV172" s="79" t="str">
        <f t="shared" si="933"/>
        <v/>
      </c>
      <c r="FW172" s="78" t="str">
        <f>IFERROR(IF(FR172="ACC"," ",IF('MAXES+CHART'!$D$16="lbs",MROUND(IF(FR172="SQUAT",'MAXES+CHART'!$D$17*FV172, IF(FR172="BENCH",'MAXES+CHART'!$D$18*FV172, IF(FR172="DEADLIFT",'MAXES+CHART'!$D$19*FV172,))),5),MROUND(IF(FR172="SQUAT",'MAXES+CHART'!$D$17*FV172, IF(FR172="BENCH",'MAXES+CHART'!$D$18*FV172, IF(FR172="DEADLIFT",'MAXES+CHART'!$D$19*FV172,))),2.5))),"")</f>
        <v xml:space="preserve"> </v>
      </c>
      <c r="FY172" s="95"/>
      <c r="GA172" s="117"/>
      <c r="GC172" s="57" t="str">
        <f t="shared" si="998"/>
        <v/>
      </c>
      <c r="GD172" s="57" t="str">
        <f t="shared" si="999"/>
        <v/>
      </c>
      <c r="GE172" s="57" t="str">
        <f t="shared" si="1000"/>
        <v/>
      </c>
      <c r="GF172" s="57" t="str">
        <f t="shared" si="1001"/>
        <v/>
      </c>
      <c r="GG172" s="57" t="str">
        <f t="shared" si="1002"/>
        <v/>
      </c>
      <c r="GH172" s="57" t="str">
        <f t="shared" si="1003"/>
        <v/>
      </c>
      <c r="GJ172" s="39"/>
      <c r="GK172" s="58" t="str">
        <f t="shared" si="1107"/>
        <v>ACC</v>
      </c>
      <c r="GL172" s="90" t="str">
        <f t="shared" si="1108"/>
        <v/>
      </c>
      <c r="GM172" s="86" t="str">
        <f t="shared" si="936"/>
        <v/>
      </c>
      <c r="GN172" s="78" t="str">
        <f t="shared" si="937"/>
        <v/>
      </c>
      <c r="GO172" s="79" t="str">
        <f t="shared" si="938"/>
        <v/>
      </c>
      <c r="GP172" s="78" t="str">
        <f>IFERROR(IF(GK172="ACC"," ",IF('MAXES+CHART'!$D$16="lbs",MROUND(IF(GK172="SQUAT",'MAXES+CHART'!$D$17*GO172, IF(GK172="BENCH",'MAXES+CHART'!$D$18*GO172, IF(GK172="DEADLIFT",'MAXES+CHART'!$D$19*GO172,))),5),MROUND(IF(GK172="SQUAT",'MAXES+CHART'!$D$17*GO172, IF(GK172="BENCH",'MAXES+CHART'!$D$18*GO172, IF(GK172="DEADLIFT",'MAXES+CHART'!$D$19*GO172,))),2.5))),"")</f>
        <v xml:space="preserve"> </v>
      </c>
      <c r="GR172" s="95"/>
      <c r="GT172" s="117"/>
      <c r="GV172" s="57" t="str">
        <f t="shared" si="1004"/>
        <v/>
      </c>
      <c r="GW172" s="57" t="str">
        <f t="shared" si="1005"/>
        <v/>
      </c>
      <c r="GX172" s="57" t="str">
        <f t="shared" si="1006"/>
        <v/>
      </c>
      <c r="GY172" s="57" t="str">
        <f t="shared" si="1007"/>
        <v/>
      </c>
      <c r="GZ172" s="57" t="str">
        <f t="shared" si="1008"/>
        <v/>
      </c>
      <c r="HA172" s="57" t="str">
        <f t="shared" si="1009"/>
        <v/>
      </c>
      <c r="HC172" s="39"/>
      <c r="HD172" s="58" t="str">
        <f t="shared" si="1109"/>
        <v>ACC</v>
      </c>
      <c r="HE172" s="90" t="str">
        <f t="shared" si="1110"/>
        <v/>
      </c>
      <c r="HF172" s="86" t="str">
        <f t="shared" si="941"/>
        <v/>
      </c>
      <c r="HG172" s="78" t="str">
        <f t="shared" si="942"/>
        <v/>
      </c>
      <c r="HH172" s="79" t="str">
        <f t="shared" si="943"/>
        <v/>
      </c>
      <c r="HI172" s="78" t="str">
        <f>IFERROR(IF(HD172="ACC"," ",IF('MAXES+CHART'!$D$16="lbs",MROUND(IF(HD172="SQUAT",'MAXES+CHART'!$D$17*HH172, IF(HD172="BENCH",'MAXES+CHART'!$D$18*HH172, IF(HD172="DEADLIFT",'MAXES+CHART'!$D$19*HH172,))),5),MROUND(IF(HD172="SQUAT",'MAXES+CHART'!$D$17*HH172, IF(HD172="BENCH",'MAXES+CHART'!$D$18*HH172, IF(HD172="DEADLIFT",'MAXES+CHART'!$D$19*HH172,))),2.5))),"")</f>
        <v xml:space="preserve"> </v>
      </c>
      <c r="HK172" s="95"/>
      <c r="HM172" s="117"/>
      <c r="HO172" s="57" t="str">
        <f t="shared" si="1010"/>
        <v/>
      </c>
      <c r="HP172" s="57" t="str">
        <f t="shared" si="1011"/>
        <v/>
      </c>
      <c r="HQ172" s="57" t="str">
        <f t="shared" si="1012"/>
        <v/>
      </c>
      <c r="HR172" s="57" t="str">
        <f t="shared" si="1013"/>
        <v/>
      </c>
      <c r="HS172" s="57" t="str">
        <f t="shared" si="1014"/>
        <v/>
      </c>
      <c r="HT172" s="57" t="str">
        <f t="shared" si="1015"/>
        <v/>
      </c>
    </row>
    <row r="173" spans="3:228" hidden="1" outlineLevel="2">
      <c r="C173" s="39"/>
      <c r="D173" s="58" t="str">
        <f t="shared" si="1111"/>
        <v>ACC</v>
      </c>
      <c r="E173" s="91">
        <f t="shared" si="1112"/>
        <v>0</v>
      </c>
      <c r="F173" s="85"/>
      <c r="G173" s="76"/>
      <c r="H173" s="77"/>
      <c r="I173" s="76" t="str">
        <f>IF(D173="ACC"," ",IF('MAXES+CHART'!$D$16="lbs",MROUND(IF(D173="SQUAT",'MAXES+CHART'!$D$17*H173, IF(D173="BENCH",'MAXES+CHART'!$D$18*H173, IF(D173="DEADLIFT",'MAXES+CHART'!$D$19*H173,))),5),MROUND(IF(D173="SQUAT",'MAXES+CHART'!$D$17*H173, IF(D173="BENCH",'MAXES+CHART'!$D$18*H173, IF(D173="DEADLIFT",'MAXES+CHART'!$D$19*H173,))),2.5)))</f>
        <v xml:space="preserve"> </v>
      </c>
      <c r="K173" s="95"/>
      <c r="M173" s="119" t="str">
        <f ca="1">"e1RM: "&amp;IFERROR(MROUND(IF(H170="",  I169/VLOOKUP(K169,'MAXES+CHART'!$B$3:$N$11,G169+1,FALSE),  OFFSET(H169,MATCH(MAX(H170:H174),H170:H174,0),1)/VLOOKUP(OFFSET(H169,MATCH(MAX(H170:H174),H170:H174,0),3),'MAXES+CHART'!$B$3:$N$11,OFFSET(H169,MATCH(MAX(H170:H174),H170:H174,0),-1)+1,FALSE)),1),"")</f>
        <v xml:space="preserve">e1RM: </v>
      </c>
      <c r="O173" s="57" t="str">
        <f t="shared" si="944"/>
        <v/>
      </c>
      <c r="P173" s="57" t="str">
        <f t="shared" si="945"/>
        <v/>
      </c>
      <c r="Q173" s="57" t="str">
        <f t="shared" si="946"/>
        <v/>
      </c>
      <c r="R173" s="57" t="str">
        <f t="shared" si="947"/>
        <v/>
      </c>
      <c r="S173" s="57" t="str">
        <f t="shared" si="948"/>
        <v/>
      </c>
      <c r="T173" s="57" t="str">
        <f t="shared" si="949"/>
        <v/>
      </c>
      <c r="U173" s="39"/>
      <c r="V173" s="58" t="str">
        <f t="shared" si="1089"/>
        <v>ACC</v>
      </c>
      <c r="W173" s="91" t="str">
        <f t="shared" si="1090"/>
        <v/>
      </c>
      <c r="X173" s="85" t="str">
        <f t="shared" si="1018"/>
        <v/>
      </c>
      <c r="Y173" s="76" t="str">
        <f t="shared" si="1019"/>
        <v/>
      </c>
      <c r="Z173" s="77" t="str">
        <f t="shared" si="1020"/>
        <v/>
      </c>
      <c r="AA173" s="76" t="str">
        <f>IFERROR(IF(V173="ACC"," ",IF('MAXES+CHART'!$D$16="lbs",MROUND(IF(V173="SQUAT",'MAXES+CHART'!$D$17*Z173, IF(V173="BENCH",'MAXES+CHART'!$D$18*Z173, IF(V173="DEADLIFT",'MAXES+CHART'!$D$19*Z173,))),5),MROUND(IF(V173="SQUAT",'MAXES+CHART'!$D$17*Z173, IF(V173="BENCH",'MAXES+CHART'!$D$18*Z173, IF(V173="DEADLIFT",'MAXES+CHART'!$D$19*Z173,))),2.5))),"")</f>
        <v xml:space="preserve"> </v>
      </c>
      <c r="AC173" s="95"/>
      <c r="AE173" s="119" t="str">
        <f ca="1">"e1RM: "&amp;IFERROR(MROUND(IF(Z170="",  AA169/VLOOKUP(AC169,'MAXES+CHART'!$B$3:$N$11,Y169+1,FALSE),  OFFSET(Z169,MATCH(MAX(Z170:Z174),Z170:Z174,0),1)/VLOOKUP(OFFSET(Z169,MATCH(MAX(Z170:Z174),Z170:Z174,0),3),'MAXES+CHART'!$B$3:$N$11,OFFSET(Z169,MATCH(MAX(Z170:Z174),Z170:Z174,0),-1)+1,FALSE)),1),"")</f>
        <v xml:space="preserve">e1RM: </v>
      </c>
      <c r="AG173" s="57" t="str">
        <f t="shared" si="950"/>
        <v/>
      </c>
      <c r="AH173" s="57" t="str">
        <f t="shared" si="951"/>
        <v/>
      </c>
      <c r="AI173" s="57" t="str">
        <f t="shared" si="952"/>
        <v/>
      </c>
      <c r="AJ173" s="57" t="str">
        <f t="shared" si="953"/>
        <v/>
      </c>
      <c r="AK173" s="57" t="str">
        <f t="shared" si="954"/>
        <v/>
      </c>
      <c r="AL173" s="57" t="str">
        <f t="shared" si="955"/>
        <v/>
      </c>
      <c r="AN173" s="39"/>
      <c r="AO173" s="58" t="str">
        <f t="shared" si="1091"/>
        <v>ACC</v>
      </c>
      <c r="AP173" s="91" t="str">
        <f t="shared" si="1092"/>
        <v/>
      </c>
      <c r="AQ173" s="85" t="str">
        <f t="shared" si="1023"/>
        <v/>
      </c>
      <c r="AR173" s="76" t="str">
        <f t="shared" si="1024"/>
        <v/>
      </c>
      <c r="AS173" s="77" t="str">
        <f t="shared" si="1025"/>
        <v/>
      </c>
      <c r="AT173" s="76" t="str">
        <f>IFERROR(IF(AO173="ACC"," ",IF('MAXES+CHART'!$D$16="lbs",MROUND(IF(AO173="SQUAT",'MAXES+CHART'!$D$17*AS173, IF(AO173="BENCH",'MAXES+CHART'!$D$18*AS173, IF(AO173="DEADLIFT",'MAXES+CHART'!$D$19*AS173,))),5),MROUND(IF(AO173="SQUAT",'MAXES+CHART'!$D$17*AS173, IF(AO173="BENCH",'MAXES+CHART'!$D$18*AS173, IF(AO173="DEADLIFT",'MAXES+CHART'!$D$19*AS173,))),2.5))),"")</f>
        <v xml:space="preserve"> </v>
      </c>
      <c r="AV173" s="95"/>
      <c r="AX173" s="119" t="str">
        <f ca="1">"e1RM: "&amp;IFERROR(MROUND(IF(AS170="",  AT169/VLOOKUP(AV169,'MAXES+CHART'!$B$3:$N$11,AR169+1,FALSE),  OFFSET(AS169,MATCH(MAX(AS170:AS174),AS170:AS174,0),1)/VLOOKUP(OFFSET(AS169,MATCH(MAX(AS170:AS174),AS170:AS174,0),3),'MAXES+CHART'!$B$3:$N$11,OFFSET(AS169,MATCH(MAX(AS170:AS174),AS170:AS174,0),-1)+1,FALSE)),1),"")</f>
        <v xml:space="preserve">e1RM: </v>
      </c>
      <c r="AZ173" s="57" t="str">
        <f t="shared" si="956"/>
        <v/>
      </c>
      <c r="BA173" s="57" t="str">
        <f t="shared" si="957"/>
        <v/>
      </c>
      <c r="BB173" s="57" t="str">
        <f t="shared" si="958"/>
        <v/>
      </c>
      <c r="BC173" s="57" t="str">
        <f t="shared" si="959"/>
        <v/>
      </c>
      <c r="BD173" s="57" t="str">
        <f t="shared" si="960"/>
        <v/>
      </c>
      <c r="BE173" s="57" t="str">
        <f t="shared" si="961"/>
        <v/>
      </c>
      <c r="BG173" s="39"/>
      <c r="BH173" s="58" t="str">
        <f t="shared" si="1093"/>
        <v>ACC</v>
      </c>
      <c r="BI173" s="91" t="str">
        <f t="shared" si="1094"/>
        <v/>
      </c>
      <c r="BJ173" s="85" t="str">
        <f t="shared" si="1028"/>
        <v/>
      </c>
      <c r="BK173" s="76" t="str">
        <f t="shared" si="1029"/>
        <v/>
      </c>
      <c r="BL173" s="77" t="str">
        <f t="shared" si="1030"/>
        <v/>
      </c>
      <c r="BM173" s="76" t="str">
        <f>IFERROR(IF(BH173="ACC"," ",IF('MAXES+CHART'!$D$16="lbs",MROUND(IF(BH173="SQUAT",'MAXES+CHART'!$D$17*BL173, IF(BH173="BENCH",'MAXES+CHART'!$D$18*BL173, IF(BH173="DEADLIFT",'MAXES+CHART'!$D$19*BL173,))),5),MROUND(IF(BH173="SQUAT",'MAXES+CHART'!$D$17*BL173, IF(BH173="BENCH",'MAXES+CHART'!$D$18*BL173, IF(BH173="DEADLIFT",'MAXES+CHART'!$D$19*BL173,))),2.5))),"")</f>
        <v xml:space="preserve"> </v>
      </c>
      <c r="BO173" s="95"/>
      <c r="BQ173" s="119" t="str">
        <f ca="1">"e1RM: "&amp;IFERROR(MROUND(IF(BL170="",  BM169/VLOOKUP(BO169,'MAXES+CHART'!$B$3:$N$11,BK169+1,FALSE),  OFFSET(BL169,MATCH(MAX(BL170:BL174),BL170:BL174,0),1)/VLOOKUP(OFFSET(BL169,MATCH(MAX(BL170:BL174),BL170:BL174,0),3),'MAXES+CHART'!$B$3:$N$11,OFFSET(BL169,MATCH(MAX(BL170:BL174),BL170:BL174,0),-1)+1,FALSE)),1),"")</f>
        <v xml:space="preserve">e1RM: </v>
      </c>
      <c r="BS173" s="57" t="str">
        <f t="shared" si="962"/>
        <v/>
      </c>
      <c r="BT173" s="57" t="str">
        <f t="shared" si="963"/>
        <v/>
      </c>
      <c r="BU173" s="57" t="str">
        <f t="shared" si="964"/>
        <v/>
      </c>
      <c r="BV173" s="57" t="str">
        <f t="shared" si="965"/>
        <v/>
      </c>
      <c r="BW173" s="57" t="str">
        <f t="shared" si="966"/>
        <v/>
      </c>
      <c r="BX173" s="57" t="str">
        <f t="shared" si="967"/>
        <v/>
      </c>
      <c r="CA173" s="39"/>
      <c r="CB173" s="58" t="str">
        <f t="shared" si="1095"/>
        <v>ACC</v>
      </c>
      <c r="CC173" s="91" t="str">
        <f t="shared" si="1096"/>
        <v/>
      </c>
      <c r="CD173" s="85" t="str">
        <f t="shared" si="1033"/>
        <v/>
      </c>
      <c r="CE173" s="76" t="str">
        <f t="shared" si="1034"/>
        <v/>
      </c>
      <c r="CF173" s="77" t="str">
        <f t="shared" si="1035"/>
        <v/>
      </c>
      <c r="CG173" s="76" t="str">
        <f>IFERROR(IF(CB173="ACC"," ",IF('MAXES+CHART'!$D$16="lbs",MROUND(IF(CB173="SQUAT",'MAXES+CHART'!$D$17*CF173, IF(CB173="BENCH",'MAXES+CHART'!$D$18*CF173, IF(CB173="DEADLIFT",'MAXES+CHART'!$D$19*CF173,))),5),MROUND(IF(CB173="SQUAT",'MAXES+CHART'!$D$17*CF173, IF(CB173="BENCH",'MAXES+CHART'!$D$18*CF173, IF(CB173="DEADLIFT",'MAXES+CHART'!$D$19*CF173,))),2.5))),"")</f>
        <v xml:space="preserve"> </v>
      </c>
      <c r="CI173" s="95"/>
      <c r="CK173" s="119" t="str">
        <f ca="1">"e1RM: "&amp;IFERROR(MROUND(IF(CF170="",  CG169/VLOOKUP(CI169,'MAXES+CHART'!$B$3:$N$11,CE169+1,FALSE),  OFFSET(CF169,MATCH(MAX(CF170:CF174),CF170:CF174,0),1)/VLOOKUP(OFFSET(CF169,MATCH(MAX(CF170:CF174),CF170:CF174,0),3),'MAXES+CHART'!$B$3:$N$11,OFFSET(CF169,MATCH(MAX(CF170:CF174),CF170:CF174,0),-1)+1,FALSE)),1),"")</f>
        <v xml:space="preserve">e1RM: </v>
      </c>
      <c r="CM173" s="57" t="str">
        <f t="shared" si="968"/>
        <v/>
      </c>
      <c r="CN173" s="57" t="str">
        <f t="shared" si="969"/>
        <v/>
      </c>
      <c r="CO173" s="57" t="str">
        <f t="shared" si="970"/>
        <v/>
      </c>
      <c r="CP173" s="57" t="str">
        <f t="shared" si="971"/>
        <v/>
      </c>
      <c r="CQ173" s="57" t="str">
        <f t="shared" si="972"/>
        <v/>
      </c>
      <c r="CR173" s="57" t="str">
        <f t="shared" si="973"/>
        <v/>
      </c>
      <c r="CS173" s="39"/>
      <c r="CT173" s="58" t="str">
        <f t="shared" si="1097"/>
        <v>ACC</v>
      </c>
      <c r="CU173" s="91" t="str">
        <f t="shared" si="1098"/>
        <v/>
      </c>
      <c r="CV173" s="85" t="str">
        <f t="shared" si="916"/>
        <v/>
      </c>
      <c r="CW173" s="76" t="str">
        <f t="shared" si="917"/>
        <v/>
      </c>
      <c r="CX173" s="77" t="str">
        <f t="shared" si="918"/>
        <v/>
      </c>
      <c r="CY173" s="76" t="str">
        <f>IFERROR(IF(CT173="ACC"," ",IF('MAXES+CHART'!$D$16="lbs",MROUND(IF(CT173="SQUAT",'MAXES+CHART'!$D$17*CX173, IF(CT173="BENCH",'MAXES+CHART'!$D$18*CX173, IF(CT173="DEADLIFT",'MAXES+CHART'!$D$19*CX173,))),5),MROUND(IF(CT173="SQUAT",'MAXES+CHART'!$D$17*CX173, IF(CT173="BENCH",'MAXES+CHART'!$D$18*CX173, IF(CT173="DEADLIFT",'MAXES+CHART'!$D$19*CX173,))),2.5))),"")</f>
        <v xml:space="preserve"> </v>
      </c>
      <c r="DA173" s="95"/>
      <c r="DC173" s="119" t="str">
        <f ca="1">"e1RM: "&amp;IFERROR(MROUND(IF(CX170="",  CY169/VLOOKUP(DA169,'MAXES+CHART'!$B$3:$N$11,CW169+1,FALSE),  OFFSET(CX169,MATCH(MAX(CX170:CX174),CX170:CX174,0),1)/VLOOKUP(OFFSET(CX169,MATCH(MAX(CX170:CX174),CX170:CX174,0),3),'MAXES+CHART'!$B$3:$N$11,OFFSET(CX169,MATCH(MAX(CX170:CX174),CX170:CX174,0),-1)+1,FALSE)),1),"")</f>
        <v xml:space="preserve">e1RM: </v>
      </c>
      <c r="DE173" s="57" t="str">
        <f t="shared" si="974"/>
        <v/>
      </c>
      <c r="DF173" s="57" t="str">
        <f t="shared" si="975"/>
        <v/>
      </c>
      <c r="DG173" s="57" t="str">
        <f t="shared" si="976"/>
        <v/>
      </c>
      <c r="DH173" s="57" t="str">
        <f t="shared" si="977"/>
        <v/>
      </c>
      <c r="DI173" s="57" t="str">
        <f t="shared" si="978"/>
        <v/>
      </c>
      <c r="DJ173" s="57" t="str">
        <f t="shared" si="979"/>
        <v/>
      </c>
      <c r="DL173" s="39"/>
      <c r="DM173" s="58" t="str">
        <f t="shared" si="1099"/>
        <v>ACC</v>
      </c>
      <c r="DN173" s="91" t="str">
        <f t="shared" si="1100"/>
        <v/>
      </c>
      <c r="DO173" s="85" t="str">
        <f t="shared" si="921"/>
        <v/>
      </c>
      <c r="DP173" s="76" t="str">
        <f t="shared" si="922"/>
        <v/>
      </c>
      <c r="DQ173" s="77" t="str">
        <f t="shared" si="923"/>
        <v/>
      </c>
      <c r="DR173" s="76" t="str">
        <f>IFERROR(IF(DM173="ACC"," ",IF('MAXES+CHART'!$D$16="lbs",MROUND(IF(DM173="SQUAT",'MAXES+CHART'!$D$17*DQ173, IF(DM173="BENCH",'MAXES+CHART'!$D$18*DQ173, IF(DM173="DEADLIFT",'MAXES+CHART'!$D$19*DQ173,))),5),MROUND(IF(DM173="SQUAT",'MAXES+CHART'!$D$17*DQ173, IF(DM173="BENCH",'MAXES+CHART'!$D$18*DQ173, IF(DM173="DEADLIFT",'MAXES+CHART'!$D$19*DQ173,))),2.5))),"")</f>
        <v xml:space="preserve"> </v>
      </c>
      <c r="DT173" s="95"/>
      <c r="DV173" s="119" t="str">
        <f ca="1">"e1RM: "&amp;IFERROR(MROUND(IF(DQ170="",  DR169/VLOOKUP(DT169,'MAXES+CHART'!$B$3:$N$11,DP169+1,FALSE),  OFFSET(DQ169,MATCH(MAX(DQ170:DQ174),DQ170:DQ174,0),1)/VLOOKUP(OFFSET(DQ169,MATCH(MAX(DQ170:DQ174),DQ170:DQ174,0),3),'MAXES+CHART'!$B$3:$N$11,OFFSET(DQ169,MATCH(MAX(DQ170:DQ174),DQ170:DQ174,0),-1)+1,FALSE)),1),"")</f>
        <v xml:space="preserve">e1RM: </v>
      </c>
      <c r="DX173" s="57" t="str">
        <f t="shared" si="980"/>
        <v/>
      </c>
      <c r="DY173" s="57" t="str">
        <f t="shared" si="981"/>
        <v/>
      </c>
      <c r="DZ173" s="57" t="str">
        <f t="shared" si="982"/>
        <v/>
      </c>
      <c r="EA173" s="57" t="str">
        <f t="shared" si="983"/>
        <v/>
      </c>
      <c r="EB173" s="57" t="str">
        <f t="shared" si="984"/>
        <v/>
      </c>
      <c r="EC173" s="57" t="str">
        <f t="shared" si="985"/>
        <v/>
      </c>
      <c r="EE173" s="39"/>
      <c r="EF173" s="58" t="str">
        <f t="shared" si="1101"/>
        <v>ACC</v>
      </c>
      <c r="EG173" s="91" t="str">
        <f t="shared" si="1102"/>
        <v/>
      </c>
      <c r="EH173" s="85" t="str">
        <f t="shared" si="926"/>
        <v/>
      </c>
      <c r="EI173" s="76" t="str">
        <f t="shared" si="927"/>
        <v/>
      </c>
      <c r="EJ173" s="77" t="str">
        <f t="shared" si="928"/>
        <v/>
      </c>
      <c r="EK173" s="76" t="str">
        <f>IFERROR(IF(EF173="ACC"," ",IF('MAXES+CHART'!$D$16="lbs",MROUND(IF(EF173="SQUAT",'MAXES+CHART'!$D$17*EJ173, IF(EF173="BENCH",'MAXES+CHART'!$D$18*EJ173, IF(EF173="DEADLIFT",'MAXES+CHART'!$D$19*EJ173,))),5),MROUND(IF(EF173="SQUAT",'MAXES+CHART'!$D$17*EJ173, IF(EF173="BENCH",'MAXES+CHART'!$D$18*EJ173, IF(EF173="DEADLIFT",'MAXES+CHART'!$D$19*EJ173,))),2.5))),"")</f>
        <v xml:space="preserve"> </v>
      </c>
      <c r="EM173" s="95"/>
      <c r="EO173" s="119" t="str">
        <f ca="1">"e1RM: "&amp;IFERROR(MROUND(IF(EJ170="",  EK169/VLOOKUP(EM169,'MAXES+CHART'!$B$3:$N$11,EI169+1,FALSE),  OFFSET(EJ169,MATCH(MAX(EJ170:EJ174),EJ170:EJ174,0),1)/VLOOKUP(OFFSET(EJ169,MATCH(MAX(EJ170:EJ174),EJ170:EJ174,0),3),'MAXES+CHART'!$B$3:$N$11,OFFSET(EJ169,MATCH(MAX(EJ170:EJ174),EJ170:EJ174,0),-1)+1,FALSE)),1),"")</f>
        <v xml:space="preserve">e1RM: </v>
      </c>
      <c r="EQ173" s="57" t="str">
        <f t="shared" si="986"/>
        <v/>
      </c>
      <c r="ER173" s="57" t="str">
        <f t="shared" si="987"/>
        <v/>
      </c>
      <c r="ES173" s="57" t="str">
        <f t="shared" si="988"/>
        <v/>
      </c>
      <c r="ET173" s="57" t="str">
        <f t="shared" si="989"/>
        <v/>
      </c>
      <c r="EU173" s="57" t="str">
        <f t="shared" si="990"/>
        <v/>
      </c>
      <c r="EV173" s="57" t="str">
        <f t="shared" si="991"/>
        <v/>
      </c>
      <c r="EY173" s="39"/>
      <c r="EZ173" s="58" t="str">
        <f t="shared" si="1103"/>
        <v>ACC</v>
      </c>
      <c r="FA173" s="91" t="str">
        <f t="shared" si="1104"/>
        <v/>
      </c>
      <c r="FB173" s="85" t="str">
        <f t="shared" si="1044"/>
        <v/>
      </c>
      <c r="FC173" s="76" t="str">
        <f t="shared" si="1045"/>
        <v/>
      </c>
      <c r="FD173" s="77" t="str">
        <f t="shared" si="1046"/>
        <v/>
      </c>
      <c r="FE173" s="76" t="str">
        <f>IFERROR(IF(EZ173="ACC"," ",IF('MAXES+CHART'!$D$16="lbs",MROUND(IF(EZ173="SQUAT",'MAXES+CHART'!$D$17*FD173, IF(EZ173="BENCH",'MAXES+CHART'!$D$18*FD173, IF(EZ173="DEADLIFT",'MAXES+CHART'!$D$19*FD173,))),5),MROUND(IF(EZ173="SQUAT",'MAXES+CHART'!$D$17*FD173, IF(EZ173="BENCH",'MAXES+CHART'!$D$18*FD173, IF(EZ173="DEADLIFT",'MAXES+CHART'!$D$19*FD173,))),2.5))),"")</f>
        <v xml:space="preserve"> </v>
      </c>
      <c r="FG173" s="124"/>
      <c r="FI173" s="119" t="str">
        <f ca="1">"e1RM: "&amp;IFERROR(MROUND(IF(FD170="",  FE169/VLOOKUP(FG169,'MAXES+CHART'!$B$3:$N$11,FC169+1,FALSE),  OFFSET(FD169,MATCH(MAX(FD170:FD174),FD170:FD174,0),1)/VLOOKUP(OFFSET(FD169,MATCH(MAX(FD170:FD174),FD170:FD174,0),3),'MAXES+CHART'!$B$3:$N$11,OFFSET(FD169,MATCH(MAX(FD170:FD174),FD170:FD174,0),-1)+1,FALSE)),1),"")</f>
        <v xml:space="preserve">e1RM: </v>
      </c>
      <c r="FK173" s="57" t="str">
        <f t="shared" si="992"/>
        <v/>
      </c>
      <c r="FL173" s="57" t="str">
        <f t="shared" si="993"/>
        <v/>
      </c>
      <c r="FM173" s="57" t="str">
        <f t="shared" si="994"/>
        <v/>
      </c>
      <c r="FN173" s="57" t="str">
        <f t="shared" si="995"/>
        <v/>
      </c>
      <c r="FO173" s="57" t="str">
        <f t="shared" si="996"/>
        <v/>
      </c>
      <c r="FP173" s="57" t="str">
        <f t="shared" si="997"/>
        <v/>
      </c>
      <c r="FQ173" s="39"/>
      <c r="FR173" s="58" t="str">
        <f t="shared" si="1105"/>
        <v>ACC</v>
      </c>
      <c r="FS173" s="91" t="str">
        <f t="shared" si="1106"/>
        <v/>
      </c>
      <c r="FT173" s="85" t="str">
        <f t="shared" si="931"/>
        <v/>
      </c>
      <c r="FU173" s="76" t="str">
        <f t="shared" si="932"/>
        <v/>
      </c>
      <c r="FV173" s="77" t="str">
        <f t="shared" si="933"/>
        <v/>
      </c>
      <c r="FW173" s="76" t="str">
        <f>IFERROR(IF(FR173="ACC"," ",IF('MAXES+CHART'!$D$16="lbs",MROUND(IF(FR173="SQUAT",'MAXES+CHART'!$D$17*FV173, IF(FR173="BENCH",'MAXES+CHART'!$D$18*FV173, IF(FR173="DEADLIFT",'MAXES+CHART'!$D$19*FV173,))),5),MROUND(IF(FR173="SQUAT",'MAXES+CHART'!$D$17*FV173, IF(FR173="BENCH",'MAXES+CHART'!$D$18*FV173, IF(FR173="DEADLIFT",'MAXES+CHART'!$D$19*FV173,))),2.5))),"")</f>
        <v xml:space="preserve"> </v>
      </c>
      <c r="FY173" s="95"/>
      <c r="GA173" s="119" t="str">
        <f ca="1">"e1RM: "&amp;IFERROR(MROUND(IF(FV170="",  FW169/VLOOKUP(FY169,'MAXES+CHART'!$B$3:$N$11,FU169+1,FALSE),  OFFSET(FV169,MATCH(MAX(FV170:FV174),FV170:FV174,0),1)/VLOOKUP(OFFSET(FV169,MATCH(MAX(FV170:FV174),FV170:FV174,0),3),'MAXES+CHART'!$B$3:$N$11,OFFSET(FV169,MATCH(MAX(FV170:FV174),FV170:FV174,0),-1)+1,FALSE)),1),"")</f>
        <v xml:space="preserve">e1RM: </v>
      </c>
      <c r="GC173" s="57" t="str">
        <f t="shared" si="998"/>
        <v/>
      </c>
      <c r="GD173" s="57" t="str">
        <f t="shared" si="999"/>
        <v/>
      </c>
      <c r="GE173" s="57" t="str">
        <f t="shared" si="1000"/>
        <v/>
      </c>
      <c r="GF173" s="57" t="str">
        <f t="shared" si="1001"/>
        <v/>
      </c>
      <c r="GG173" s="57" t="str">
        <f t="shared" si="1002"/>
        <v/>
      </c>
      <c r="GH173" s="57" t="str">
        <f t="shared" si="1003"/>
        <v/>
      </c>
      <c r="GJ173" s="39"/>
      <c r="GK173" s="58" t="str">
        <f t="shared" si="1107"/>
        <v>ACC</v>
      </c>
      <c r="GL173" s="91" t="str">
        <f t="shared" si="1108"/>
        <v/>
      </c>
      <c r="GM173" s="85" t="str">
        <f t="shared" si="936"/>
        <v/>
      </c>
      <c r="GN173" s="76" t="str">
        <f t="shared" si="937"/>
        <v/>
      </c>
      <c r="GO173" s="77" t="str">
        <f t="shared" si="938"/>
        <v/>
      </c>
      <c r="GP173" s="76" t="str">
        <f>IFERROR(IF(GK173="ACC"," ",IF('MAXES+CHART'!$D$16="lbs",MROUND(IF(GK173="SQUAT",'MAXES+CHART'!$D$17*GO173, IF(GK173="BENCH",'MAXES+CHART'!$D$18*GO173, IF(GK173="DEADLIFT",'MAXES+CHART'!$D$19*GO173,))),5),MROUND(IF(GK173="SQUAT",'MAXES+CHART'!$D$17*GO173, IF(GK173="BENCH",'MAXES+CHART'!$D$18*GO173, IF(GK173="DEADLIFT",'MAXES+CHART'!$D$19*GO173,))),2.5))),"")</f>
        <v xml:space="preserve"> </v>
      </c>
      <c r="GR173" s="95"/>
      <c r="GT173" s="119" t="str">
        <f ca="1">"e1RM: "&amp;IFERROR(MROUND(IF(GO170="",  GP169/VLOOKUP(GR169,'MAXES+CHART'!$B$3:$N$11,GN169+1,FALSE),  OFFSET(GO169,MATCH(MAX(GO170:GO174),GO170:GO174,0),1)/VLOOKUP(OFFSET(GO169,MATCH(MAX(GO170:GO174),GO170:GO174,0),3),'MAXES+CHART'!$B$3:$N$11,OFFSET(GO169,MATCH(MAX(GO170:GO174),GO170:GO174,0),-1)+1,FALSE)),1),"")</f>
        <v xml:space="preserve">e1RM: </v>
      </c>
      <c r="GV173" s="57" t="str">
        <f t="shared" si="1004"/>
        <v/>
      </c>
      <c r="GW173" s="57" t="str">
        <f t="shared" si="1005"/>
        <v/>
      </c>
      <c r="GX173" s="57" t="str">
        <f t="shared" si="1006"/>
        <v/>
      </c>
      <c r="GY173" s="57" t="str">
        <f t="shared" si="1007"/>
        <v/>
      </c>
      <c r="GZ173" s="57" t="str">
        <f t="shared" si="1008"/>
        <v/>
      </c>
      <c r="HA173" s="57" t="str">
        <f t="shared" si="1009"/>
        <v/>
      </c>
      <c r="HC173" s="39"/>
      <c r="HD173" s="58" t="str">
        <f t="shared" si="1109"/>
        <v>ACC</v>
      </c>
      <c r="HE173" s="91" t="str">
        <f t="shared" si="1110"/>
        <v/>
      </c>
      <c r="HF173" s="85" t="str">
        <f t="shared" si="941"/>
        <v/>
      </c>
      <c r="HG173" s="76" t="str">
        <f t="shared" si="942"/>
        <v/>
      </c>
      <c r="HH173" s="77" t="str">
        <f t="shared" si="943"/>
        <v/>
      </c>
      <c r="HI173" s="76" t="str">
        <f>IFERROR(IF(HD173="ACC"," ",IF('MAXES+CHART'!$D$16="lbs",MROUND(IF(HD173="SQUAT",'MAXES+CHART'!$D$17*HH173, IF(HD173="BENCH",'MAXES+CHART'!$D$18*HH173, IF(HD173="DEADLIFT",'MAXES+CHART'!$D$19*HH173,))),5),MROUND(IF(HD173="SQUAT",'MAXES+CHART'!$D$17*HH173, IF(HD173="BENCH",'MAXES+CHART'!$D$18*HH173, IF(HD173="DEADLIFT",'MAXES+CHART'!$D$19*HH173,))),2.5))),"")</f>
        <v xml:space="preserve"> </v>
      </c>
      <c r="HK173" s="95"/>
      <c r="HM173" s="119" t="str">
        <f ca="1">"e1RM: "&amp;IFERROR(MROUND(IF(HH170="",  HI169/VLOOKUP(HK169,'MAXES+CHART'!$B$3:$N$11,HG169+1,FALSE),  OFFSET(HH169,MATCH(MAX(HH170:HH174),HH170:HH174,0),1)/VLOOKUP(OFFSET(HH169,MATCH(MAX(HH170:HH174),HH170:HH174,0),3),'MAXES+CHART'!$B$3:$N$11,OFFSET(HH169,MATCH(MAX(HH170:HH174),HH170:HH174,0),-1)+1,FALSE)),1),"")</f>
        <v xml:space="preserve">e1RM: </v>
      </c>
      <c r="HO173" s="57" t="str">
        <f t="shared" si="1010"/>
        <v/>
      </c>
      <c r="HP173" s="57" t="str">
        <f t="shared" si="1011"/>
        <v/>
      </c>
      <c r="HQ173" s="57" t="str">
        <f t="shared" si="1012"/>
        <v/>
      </c>
      <c r="HR173" s="57" t="str">
        <f t="shared" si="1013"/>
        <v/>
      </c>
      <c r="HS173" s="57" t="str">
        <f t="shared" si="1014"/>
        <v/>
      </c>
      <c r="HT173" s="57" t="str">
        <f t="shared" si="1015"/>
        <v/>
      </c>
    </row>
    <row r="174" spans="3:228" hidden="1" outlineLevel="2">
      <c r="C174" s="39"/>
      <c r="D174" s="58" t="str">
        <f t="shared" si="1111"/>
        <v>ACC</v>
      </c>
      <c r="E174" s="90">
        <f t="shared" si="1112"/>
        <v>0</v>
      </c>
      <c r="F174" s="86"/>
      <c r="G174" s="78"/>
      <c r="H174" s="79"/>
      <c r="I174" s="78" t="str">
        <f>IF(D174="ACC"," ",IF('MAXES+CHART'!$D$16="lbs",MROUND(IF(D174="SQUAT",'MAXES+CHART'!$D$17*H174, IF(D174="BENCH",'MAXES+CHART'!$D$18*H174, IF(D174="DEADLIFT",'MAXES+CHART'!$D$19*H174,))),5),MROUND(IF(D174="SQUAT",'MAXES+CHART'!$D$17*H174, IF(D174="BENCH",'MAXES+CHART'!$D$18*H174, IF(D174="DEADLIFT",'MAXES+CHART'!$D$19*H174,))),2.5)))</f>
        <v xml:space="preserve"> </v>
      </c>
      <c r="K174" s="95"/>
      <c r="M174" s="118"/>
      <c r="O174" s="57" t="str">
        <f t="shared" si="944"/>
        <v/>
      </c>
      <c r="P174" s="57" t="str">
        <f t="shared" si="945"/>
        <v/>
      </c>
      <c r="Q174" s="57" t="str">
        <f t="shared" si="946"/>
        <v/>
      </c>
      <c r="R174" s="57" t="str">
        <f t="shared" si="947"/>
        <v/>
      </c>
      <c r="S174" s="57" t="str">
        <f t="shared" si="948"/>
        <v/>
      </c>
      <c r="T174" s="57" t="str">
        <f t="shared" si="949"/>
        <v/>
      </c>
      <c r="U174" s="39"/>
      <c r="V174" s="58" t="str">
        <f t="shared" si="1089"/>
        <v>ACC</v>
      </c>
      <c r="W174" s="90" t="str">
        <f t="shared" si="1090"/>
        <v/>
      </c>
      <c r="X174" s="86" t="str">
        <f t="shared" si="1018"/>
        <v/>
      </c>
      <c r="Y174" s="78" t="str">
        <f t="shared" si="1019"/>
        <v/>
      </c>
      <c r="Z174" s="79" t="str">
        <f t="shared" si="1020"/>
        <v/>
      </c>
      <c r="AA174" s="78" t="str">
        <f>IFERROR(IF(V174="ACC"," ",IF('MAXES+CHART'!$D$16="lbs",MROUND(IF(V174="SQUAT",'MAXES+CHART'!$D$17*Z174, IF(V174="BENCH",'MAXES+CHART'!$D$18*Z174, IF(V174="DEADLIFT",'MAXES+CHART'!$D$19*Z174,))),5),MROUND(IF(V174="SQUAT",'MAXES+CHART'!$D$17*Z174, IF(V174="BENCH",'MAXES+CHART'!$D$18*Z174, IF(V174="DEADLIFT",'MAXES+CHART'!$D$19*Z174,))),2.5))),"")</f>
        <v xml:space="preserve"> </v>
      </c>
      <c r="AC174" s="95"/>
      <c r="AE174" s="118"/>
      <c r="AG174" s="57" t="str">
        <f t="shared" si="950"/>
        <v/>
      </c>
      <c r="AH174" s="57" t="str">
        <f t="shared" si="951"/>
        <v/>
      </c>
      <c r="AI174" s="57" t="str">
        <f t="shared" si="952"/>
        <v/>
      </c>
      <c r="AJ174" s="57" t="str">
        <f t="shared" si="953"/>
        <v/>
      </c>
      <c r="AK174" s="57" t="str">
        <f t="shared" si="954"/>
        <v/>
      </c>
      <c r="AL174" s="57" t="str">
        <f t="shared" si="955"/>
        <v/>
      </c>
      <c r="AN174" s="39"/>
      <c r="AO174" s="58" t="str">
        <f t="shared" si="1091"/>
        <v>ACC</v>
      </c>
      <c r="AP174" s="90" t="str">
        <f t="shared" si="1092"/>
        <v/>
      </c>
      <c r="AQ174" s="86" t="str">
        <f t="shared" si="1023"/>
        <v/>
      </c>
      <c r="AR174" s="78" t="str">
        <f t="shared" si="1024"/>
        <v/>
      </c>
      <c r="AS174" s="79" t="str">
        <f t="shared" si="1025"/>
        <v/>
      </c>
      <c r="AT174" s="78" t="str">
        <f>IFERROR(IF(AO174="ACC"," ",IF('MAXES+CHART'!$D$16="lbs",MROUND(IF(AO174="SQUAT",'MAXES+CHART'!$D$17*AS174, IF(AO174="BENCH",'MAXES+CHART'!$D$18*AS174, IF(AO174="DEADLIFT",'MAXES+CHART'!$D$19*AS174,))),5),MROUND(IF(AO174="SQUAT",'MAXES+CHART'!$D$17*AS174, IF(AO174="BENCH",'MAXES+CHART'!$D$18*AS174, IF(AO174="DEADLIFT",'MAXES+CHART'!$D$19*AS174,))),2.5))),"")</f>
        <v xml:space="preserve"> </v>
      </c>
      <c r="AV174" s="95"/>
      <c r="AX174" s="118"/>
      <c r="AZ174" s="57" t="str">
        <f t="shared" si="956"/>
        <v/>
      </c>
      <c r="BA174" s="57" t="str">
        <f t="shared" si="957"/>
        <v/>
      </c>
      <c r="BB174" s="57" t="str">
        <f t="shared" si="958"/>
        <v/>
      </c>
      <c r="BC174" s="57" t="str">
        <f t="shared" si="959"/>
        <v/>
      </c>
      <c r="BD174" s="57" t="str">
        <f t="shared" si="960"/>
        <v/>
      </c>
      <c r="BE174" s="57" t="str">
        <f t="shared" si="961"/>
        <v/>
      </c>
      <c r="BG174" s="39"/>
      <c r="BH174" s="58" t="str">
        <f t="shared" si="1093"/>
        <v>ACC</v>
      </c>
      <c r="BI174" s="90" t="str">
        <f t="shared" si="1094"/>
        <v/>
      </c>
      <c r="BJ174" s="86" t="str">
        <f t="shared" si="1028"/>
        <v/>
      </c>
      <c r="BK174" s="78" t="str">
        <f t="shared" si="1029"/>
        <v/>
      </c>
      <c r="BL174" s="79" t="str">
        <f t="shared" si="1030"/>
        <v/>
      </c>
      <c r="BM174" s="78" t="str">
        <f>IFERROR(IF(BH174="ACC"," ",IF('MAXES+CHART'!$D$16="lbs",MROUND(IF(BH174="SQUAT",'MAXES+CHART'!$D$17*BL174, IF(BH174="BENCH",'MAXES+CHART'!$D$18*BL174, IF(BH174="DEADLIFT",'MAXES+CHART'!$D$19*BL174,))),5),MROUND(IF(BH174="SQUAT",'MAXES+CHART'!$D$17*BL174, IF(BH174="BENCH",'MAXES+CHART'!$D$18*BL174, IF(BH174="DEADLIFT",'MAXES+CHART'!$D$19*BL174,))),2.5))),"")</f>
        <v xml:space="preserve"> </v>
      </c>
      <c r="BO174" s="95"/>
      <c r="BQ174" s="118"/>
      <c r="BS174" s="57" t="str">
        <f t="shared" si="962"/>
        <v/>
      </c>
      <c r="BT174" s="57" t="str">
        <f t="shared" si="963"/>
        <v/>
      </c>
      <c r="BU174" s="57" t="str">
        <f t="shared" si="964"/>
        <v/>
      </c>
      <c r="BV174" s="57" t="str">
        <f t="shared" si="965"/>
        <v/>
      </c>
      <c r="BW174" s="57" t="str">
        <f t="shared" si="966"/>
        <v/>
      </c>
      <c r="BX174" s="57" t="str">
        <f t="shared" si="967"/>
        <v/>
      </c>
      <c r="CA174" s="39"/>
      <c r="CB174" s="58" t="str">
        <f t="shared" si="1095"/>
        <v>ACC</v>
      </c>
      <c r="CC174" s="90" t="str">
        <f t="shared" si="1096"/>
        <v/>
      </c>
      <c r="CD174" s="86" t="str">
        <f t="shared" si="1033"/>
        <v/>
      </c>
      <c r="CE174" s="78" t="str">
        <f t="shared" si="1034"/>
        <v/>
      </c>
      <c r="CF174" s="79" t="str">
        <f t="shared" si="1035"/>
        <v/>
      </c>
      <c r="CG174" s="78" t="str">
        <f>IFERROR(IF(CB174="ACC"," ",IF('MAXES+CHART'!$D$16="lbs",MROUND(IF(CB174="SQUAT",'MAXES+CHART'!$D$17*CF174, IF(CB174="BENCH",'MAXES+CHART'!$D$18*CF174, IF(CB174="DEADLIFT",'MAXES+CHART'!$D$19*CF174,))),5),MROUND(IF(CB174="SQUAT",'MAXES+CHART'!$D$17*CF174, IF(CB174="BENCH",'MAXES+CHART'!$D$18*CF174, IF(CB174="DEADLIFT",'MAXES+CHART'!$D$19*CF174,))),2.5))),"")</f>
        <v xml:space="preserve"> </v>
      </c>
      <c r="CI174" s="95"/>
      <c r="CK174" s="118"/>
      <c r="CM174" s="57" t="str">
        <f t="shared" si="968"/>
        <v/>
      </c>
      <c r="CN174" s="57" t="str">
        <f t="shared" si="969"/>
        <v/>
      </c>
      <c r="CO174" s="57" t="str">
        <f t="shared" si="970"/>
        <v/>
      </c>
      <c r="CP174" s="57" t="str">
        <f t="shared" si="971"/>
        <v/>
      </c>
      <c r="CQ174" s="57" t="str">
        <f t="shared" si="972"/>
        <v/>
      </c>
      <c r="CR174" s="57" t="str">
        <f t="shared" si="973"/>
        <v/>
      </c>
      <c r="CS174" s="39"/>
      <c r="CT174" s="58" t="str">
        <f t="shared" si="1097"/>
        <v>ACC</v>
      </c>
      <c r="CU174" s="90" t="str">
        <f t="shared" si="1098"/>
        <v/>
      </c>
      <c r="CV174" s="86" t="str">
        <f t="shared" si="916"/>
        <v/>
      </c>
      <c r="CW174" s="78" t="str">
        <f t="shared" si="917"/>
        <v/>
      </c>
      <c r="CX174" s="79" t="str">
        <f t="shared" si="918"/>
        <v/>
      </c>
      <c r="CY174" s="78" t="str">
        <f>IFERROR(IF(CT174="ACC"," ",IF('MAXES+CHART'!$D$16="lbs",MROUND(IF(CT174="SQUAT",'MAXES+CHART'!$D$17*CX174, IF(CT174="BENCH",'MAXES+CHART'!$D$18*CX174, IF(CT174="DEADLIFT",'MAXES+CHART'!$D$19*CX174,))),5),MROUND(IF(CT174="SQUAT",'MAXES+CHART'!$D$17*CX174, IF(CT174="BENCH",'MAXES+CHART'!$D$18*CX174, IF(CT174="DEADLIFT",'MAXES+CHART'!$D$19*CX174,))),2.5))),"")</f>
        <v xml:space="preserve"> </v>
      </c>
      <c r="DA174" s="95"/>
      <c r="DC174" s="118"/>
      <c r="DE174" s="57" t="str">
        <f t="shared" si="974"/>
        <v/>
      </c>
      <c r="DF174" s="57" t="str">
        <f t="shared" si="975"/>
        <v/>
      </c>
      <c r="DG174" s="57" t="str">
        <f t="shared" si="976"/>
        <v/>
      </c>
      <c r="DH174" s="57" t="str">
        <f t="shared" si="977"/>
        <v/>
      </c>
      <c r="DI174" s="57" t="str">
        <f t="shared" si="978"/>
        <v/>
      </c>
      <c r="DJ174" s="57" t="str">
        <f t="shared" si="979"/>
        <v/>
      </c>
      <c r="DL174" s="39"/>
      <c r="DM174" s="58" t="str">
        <f t="shared" si="1099"/>
        <v>ACC</v>
      </c>
      <c r="DN174" s="90" t="str">
        <f t="shared" si="1100"/>
        <v/>
      </c>
      <c r="DO174" s="86" t="str">
        <f t="shared" si="921"/>
        <v/>
      </c>
      <c r="DP174" s="78" t="str">
        <f t="shared" si="922"/>
        <v/>
      </c>
      <c r="DQ174" s="79" t="str">
        <f t="shared" si="923"/>
        <v/>
      </c>
      <c r="DR174" s="78" t="str">
        <f>IFERROR(IF(DM174="ACC"," ",IF('MAXES+CHART'!$D$16="lbs",MROUND(IF(DM174="SQUAT",'MAXES+CHART'!$D$17*DQ174, IF(DM174="BENCH",'MAXES+CHART'!$D$18*DQ174, IF(DM174="DEADLIFT",'MAXES+CHART'!$D$19*DQ174,))),5),MROUND(IF(DM174="SQUAT",'MAXES+CHART'!$D$17*DQ174, IF(DM174="BENCH",'MAXES+CHART'!$D$18*DQ174, IF(DM174="DEADLIFT",'MAXES+CHART'!$D$19*DQ174,))),2.5))),"")</f>
        <v xml:space="preserve"> </v>
      </c>
      <c r="DT174" s="95"/>
      <c r="DV174" s="118"/>
      <c r="DX174" s="57" t="str">
        <f t="shared" si="980"/>
        <v/>
      </c>
      <c r="DY174" s="57" t="str">
        <f t="shared" si="981"/>
        <v/>
      </c>
      <c r="DZ174" s="57" t="str">
        <f t="shared" si="982"/>
        <v/>
      </c>
      <c r="EA174" s="57" t="str">
        <f t="shared" si="983"/>
        <v/>
      </c>
      <c r="EB174" s="57" t="str">
        <f t="shared" si="984"/>
        <v/>
      </c>
      <c r="EC174" s="57" t="str">
        <f t="shared" si="985"/>
        <v/>
      </c>
      <c r="EE174" s="39"/>
      <c r="EF174" s="58" t="str">
        <f t="shared" si="1101"/>
        <v>ACC</v>
      </c>
      <c r="EG174" s="90" t="str">
        <f t="shared" si="1102"/>
        <v/>
      </c>
      <c r="EH174" s="86" t="str">
        <f t="shared" si="926"/>
        <v/>
      </c>
      <c r="EI174" s="78" t="str">
        <f t="shared" si="927"/>
        <v/>
      </c>
      <c r="EJ174" s="79" t="str">
        <f t="shared" si="928"/>
        <v/>
      </c>
      <c r="EK174" s="78" t="str">
        <f>IFERROR(IF(EF174="ACC"," ",IF('MAXES+CHART'!$D$16="lbs",MROUND(IF(EF174="SQUAT",'MAXES+CHART'!$D$17*EJ174, IF(EF174="BENCH",'MAXES+CHART'!$D$18*EJ174, IF(EF174="DEADLIFT",'MAXES+CHART'!$D$19*EJ174,))),5),MROUND(IF(EF174="SQUAT",'MAXES+CHART'!$D$17*EJ174, IF(EF174="BENCH",'MAXES+CHART'!$D$18*EJ174, IF(EF174="DEADLIFT",'MAXES+CHART'!$D$19*EJ174,))),2.5))),"")</f>
        <v xml:space="preserve"> </v>
      </c>
      <c r="EM174" s="95"/>
      <c r="EO174" s="118"/>
      <c r="EQ174" s="57" t="str">
        <f t="shared" si="986"/>
        <v/>
      </c>
      <c r="ER174" s="57" t="str">
        <f t="shared" si="987"/>
        <v/>
      </c>
      <c r="ES174" s="57" t="str">
        <f t="shared" si="988"/>
        <v/>
      </c>
      <c r="ET174" s="57" t="str">
        <f t="shared" si="989"/>
        <v/>
      </c>
      <c r="EU174" s="57" t="str">
        <f t="shared" si="990"/>
        <v/>
      </c>
      <c r="EV174" s="57" t="str">
        <f t="shared" si="991"/>
        <v/>
      </c>
      <c r="EY174" s="39"/>
      <c r="EZ174" s="58" t="str">
        <f t="shared" si="1103"/>
        <v>ACC</v>
      </c>
      <c r="FA174" s="90" t="str">
        <f t="shared" si="1104"/>
        <v/>
      </c>
      <c r="FB174" s="86" t="str">
        <f t="shared" si="1044"/>
        <v/>
      </c>
      <c r="FC174" s="78" t="str">
        <f t="shared" si="1045"/>
        <v/>
      </c>
      <c r="FD174" s="79" t="str">
        <f t="shared" si="1046"/>
        <v/>
      </c>
      <c r="FE174" s="78" t="str">
        <f>IFERROR(IF(EZ174="ACC"," ",IF('MAXES+CHART'!$D$16="lbs",MROUND(IF(EZ174="SQUAT",'MAXES+CHART'!$D$17*FD174, IF(EZ174="BENCH",'MAXES+CHART'!$D$18*FD174, IF(EZ174="DEADLIFT",'MAXES+CHART'!$D$19*FD174,))),5),MROUND(IF(EZ174="SQUAT",'MAXES+CHART'!$D$17*FD174, IF(EZ174="BENCH",'MAXES+CHART'!$D$18*FD174, IF(EZ174="DEADLIFT",'MAXES+CHART'!$D$19*FD174,))),2.5))),"")</f>
        <v xml:space="preserve"> </v>
      </c>
      <c r="FG174" s="124"/>
      <c r="FI174" s="118"/>
      <c r="FK174" s="57" t="str">
        <f t="shared" si="992"/>
        <v/>
      </c>
      <c r="FL174" s="57" t="str">
        <f t="shared" si="993"/>
        <v/>
      </c>
      <c r="FM174" s="57" t="str">
        <f t="shared" si="994"/>
        <v/>
      </c>
      <c r="FN174" s="57" t="str">
        <f t="shared" si="995"/>
        <v/>
      </c>
      <c r="FO174" s="57" t="str">
        <f t="shared" si="996"/>
        <v/>
      </c>
      <c r="FP174" s="57" t="str">
        <f t="shared" si="997"/>
        <v/>
      </c>
      <c r="FQ174" s="39"/>
      <c r="FR174" s="58" t="str">
        <f t="shared" si="1105"/>
        <v>ACC</v>
      </c>
      <c r="FS174" s="90" t="str">
        <f t="shared" si="1106"/>
        <v/>
      </c>
      <c r="FT174" s="86" t="str">
        <f t="shared" si="931"/>
        <v/>
      </c>
      <c r="FU174" s="78" t="str">
        <f t="shared" si="932"/>
        <v/>
      </c>
      <c r="FV174" s="79" t="str">
        <f t="shared" si="933"/>
        <v/>
      </c>
      <c r="FW174" s="78" t="str">
        <f>IFERROR(IF(FR174="ACC"," ",IF('MAXES+CHART'!$D$16="lbs",MROUND(IF(FR174="SQUAT",'MAXES+CHART'!$D$17*FV174, IF(FR174="BENCH",'MAXES+CHART'!$D$18*FV174, IF(FR174="DEADLIFT",'MAXES+CHART'!$D$19*FV174,))),5),MROUND(IF(FR174="SQUAT",'MAXES+CHART'!$D$17*FV174, IF(FR174="BENCH",'MAXES+CHART'!$D$18*FV174, IF(FR174="DEADLIFT",'MAXES+CHART'!$D$19*FV174,))),2.5))),"")</f>
        <v xml:space="preserve"> </v>
      </c>
      <c r="FY174" s="95"/>
      <c r="GA174" s="118"/>
      <c r="GC174" s="57" t="str">
        <f t="shared" si="998"/>
        <v/>
      </c>
      <c r="GD174" s="57" t="str">
        <f t="shared" si="999"/>
        <v/>
      </c>
      <c r="GE174" s="57" t="str">
        <f t="shared" si="1000"/>
        <v/>
      </c>
      <c r="GF174" s="57" t="str">
        <f t="shared" si="1001"/>
        <v/>
      </c>
      <c r="GG174" s="57" t="str">
        <f t="shared" si="1002"/>
        <v/>
      </c>
      <c r="GH174" s="57" t="str">
        <f t="shared" si="1003"/>
        <v/>
      </c>
      <c r="GJ174" s="39"/>
      <c r="GK174" s="58" t="str">
        <f t="shared" si="1107"/>
        <v>ACC</v>
      </c>
      <c r="GL174" s="90" t="str">
        <f t="shared" si="1108"/>
        <v/>
      </c>
      <c r="GM174" s="86" t="str">
        <f t="shared" si="936"/>
        <v/>
      </c>
      <c r="GN174" s="78" t="str">
        <f t="shared" si="937"/>
        <v/>
      </c>
      <c r="GO174" s="79" t="str">
        <f t="shared" si="938"/>
        <v/>
      </c>
      <c r="GP174" s="78" t="str">
        <f>IFERROR(IF(GK174="ACC"," ",IF('MAXES+CHART'!$D$16="lbs",MROUND(IF(GK174="SQUAT",'MAXES+CHART'!$D$17*GO174, IF(GK174="BENCH",'MAXES+CHART'!$D$18*GO174, IF(GK174="DEADLIFT",'MAXES+CHART'!$D$19*GO174,))),5),MROUND(IF(GK174="SQUAT",'MAXES+CHART'!$D$17*GO174, IF(GK174="BENCH",'MAXES+CHART'!$D$18*GO174, IF(GK174="DEADLIFT",'MAXES+CHART'!$D$19*GO174,))),2.5))),"")</f>
        <v xml:space="preserve"> </v>
      </c>
      <c r="GR174" s="95"/>
      <c r="GT174" s="118"/>
      <c r="GV174" s="57" t="str">
        <f t="shared" si="1004"/>
        <v/>
      </c>
      <c r="GW174" s="57" t="str">
        <f t="shared" si="1005"/>
        <v/>
      </c>
      <c r="GX174" s="57" t="str">
        <f t="shared" si="1006"/>
        <v/>
      </c>
      <c r="GY174" s="57" t="str">
        <f t="shared" si="1007"/>
        <v/>
      </c>
      <c r="GZ174" s="57" t="str">
        <f t="shared" si="1008"/>
        <v/>
      </c>
      <c r="HA174" s="57" t="str">
        <f t="shared" si="1009"/>
        <v/>
      </c>
      <c r="HC174" s="39"/>
      <c r="HD174" s="58" t="str">
        <f t="shared" si="1109"/>
        <v>ACC</v>
      </c>
      <c r="HE174" s="90" t="str">
        <f t="shared" si="1110"/>
        <v/>
      </c>
      <c r="HF174" s="86" t="str">
        <f t="shared" si="941"/>
        <v/>
      </c>
      <c r="HG174" s="78" t="str">
        <f t="shared" si="942"/>
        <v/>
      </c>
      <c r="HH174" s="79" t="str">
        <f t="shared" si="943"/>
        <v/>
      </c>
      <c r="HI174" s="78" t="str">
        <f>IFERROR(IF(HD174="ACC"," ",IF('MAXES+CHART'!$D$16="lbs",MROUND(IF(HD174="SQUAT",'MAXES+CHART'!$D$17*HH174, IF(HD174="BENCH",'MAXES+CHART'!$D$18*HH174, IF(HD174="DEADLIFT",'MAXES+CHART'!$D$19*HH174,))),5),MROUND(IF(HD174="SQUAT",'MAXES+CHART'!$D$17*HH174, IF(HD174="BENCH",'MAXES+CHART'!$D$18*HH174, IF(HD174="DEADLIFT",'MAXES+CHART'!$D$19*HH174,))),2.5))),"")</f>
        <v xml:space="preserve"> </v>
      </c>
      <c r="HK174" s="95"/>
      <c r="HM174" s="118"/>
      <c r="HO174" s="57" t="str">
        <f t="shared" si="1010"/>
        <v/>
      </c>
      <c r="HP174" s="57" t="str">
        <f t="shared" si="1011"/>
        <v/>
      </c>
      <c r="HQ174" s="57" t="str">
        <f t="shared" si="1012"/>
        <v/>
      </c>
      <c r="HR174" s="57" t="str">
        <f t="shared" si="1013"/>
        <v/>
      </c>
      <c r="HS174" s="57" t="str">
        <f t="shared" si="1014"/>
        <v/>
      </c>
      <c r="HT174" s="57" t="str">
        <f t="shared" si="1015"/>
        <v/>
      </c>
    </row>
    <row r="175" spans="3:228" hidden="1" outlineLevel="1">
      <c r="C175" s="39"/>
      <c r="D175" s="54" t="s">
        <v>14</v>
      </c>
      <c r="E175" s="92"/>
      <c r="F175" s="87"/>
      <c r="G175" s="81"/>
      <c r="H175" s="82"/>
      <c r="I175" s="81" t="str">
        <f>IF(D175="ACC"," ",IF('MAXES+CHART'!$D$16="lbs",MROUND(IF(D175="SQUAT",'MAXES+CHART'!$D$17*H175, IF(D175="BENCH",'MAXES+CHART'!$D$18*H175, IF(D175="DEADLIFT",'MAXES+CHART'!$D$19*H175,))),5),MROUND(IF(D175="SQUAT",'MAXES+CHART'!$D$17*H175, IF(D175="BENCH",'MAXES+CHART'!$D$18*H175, IF(D175="DEADLIFT",'MAXES+CHART'!$D$19*H175,))),2.5)))</f>
        <v xml:space="preserve"> </v>
      </c>
      <c r="K175" s="96"/>
      <c r="L175" s="55"/>
      <c r="M175" s="197"/>
      <c r="O175" s="57" t="str">
        <f t="shared" si="944"/>
        <v/>
      </c>
      <c r="P175" s="57" t="str">
        <f t="shared" si="945"/>
        <v/>
      </c>
      <c r="Q175" s="57" t="str">
        <f t="shared" si="946"/>
        <v/>
      </c>
      <c r="R175" s="57" t="str">
        <f t="shared" si="947"/>
        <v/>
      </c>
      <c r="S175" s="57" t="str">
        <f t="shared" si="948"/>
        <v/>
      </c>
      <c r="T175" s="57" t="str">
        <f t="shared" si="949"/>
        <v/>
      </c>
      <c r="U175" s="39" t="str">
        <f>IF(ISBLANK($C175),"",$C175)</f>
        <v/>
      </c>
      <c r="V175" s="54" t="str">
        <f t="shared" si="1055"/>
        <v>ACC</v>
      </c>
      <c r="W175" s="92" t="str">
        <f t="shared" si="1056"/>
        <v/>
      </c>
      <c r="X175" s="87" t="str">
        <f t="shared" si="1018"/>
        <v/>
      </c>
      <c r="Y175" s="81" t="str">
        <f t="shared" si="1019"/>
        <v/>
      </c>
      <c r="Z175" s="82" t="str">
        <f t="shared" si="1020"/>
        <v/>
      </c>
      <c r="AA175" s="81" t="str">
        <f>IFERROR(IF(V175="ACC"," ",IF('MAXES+CHART'!$D$16="lbs",MROUND(IF(V175="SQUAT",'MAXES+CHART'!$D$17*Z175, IF(V175="BENCH",'MAXES+CHART'!$D$18*Z175, IF(V175="DEADLIFT",'MAXES+CHART'!$D$19*Z175,))),5),MROUND(IF(V175="SQUAT",'MAXES+CHART'!$D$17*Z175, IF(V175="BENCH",'MAXES+CHART'!$D$18*Z175, IF(V175="DEADLIFT",'MAXES+CHART'!$D$19*Z175,))),2.5))),"")</f>
        <v xml:space="preserve"> </v>
      </c>
      <c r="AC175" s="96"/>
      <c r="AD175" s="55"/>
      <c r="AE175" s="197"/>
      <c r="AG175" s="57" t="str">
        <f t="shared" si="950"/>
        <v/>
      </c>
      <c r="AH175" s="57" t="str">
        <f t="shared" si="951"/>
        <v/>
      </c>
      <c r="AI175" s="57" t="str">
        <f t="shared" si="952"/>
        <v/>
      </c>
      <c r="AJ175" s="57" t="str">
        <f t="shared" si="953"/>
        <v/>
      </c>
      <c r="AK175" s="57" t="str">
        <f t="shared" si="954"/>
        <v/>
      </c>
      <c r="AL175" s="57" t="str">
        <f t="shared" si="955"/>
        <v/>
      </c>
      <c r="AN175" s="39" t="str">
        <f>IF(ISBLANK($C175),"",$C175)</f>
        <v/>
      </c>
      <c r="AO175" s="54" t="str">
        <f t="shared" si="1057"/>
        <v>ACC</v>
      </c>
      <c r="AP175" s="92" t="str">
        <f t="shared" si="1058"/>
        <v/>
      </c>
      <c r="AQ175" s="87" t="str">
        <f t="shared" si="1023"/>
        <v/>
      </c>
      <c r="AR175" s="81" t="str">
        <f t="shared" si="1024"/>
        <v/>
      </c>
      <c r="AS175" s="82" t="str">
        <f t="shared" si="1025"/>
        <v/>
      </c>
      <c r="AT175" s="81" t="str">
        <f>IFERROR(IF(AO175="ACC"," ",IF('MAXES+CHART'!$D$16="lbs",MROUND(IF(AO175="SQUAT",'MAXES+CHART'!$D$17*AS175, IF(AO175="BENCH",'MAXES+CHART'!$D$18*AS175, IF(AO175="DEADLIFT",'MAXES+CHART'!$D$19*AS175,))),5),MROUND(IF(AO175="SQUAT",'MAXES+CHART'!$D$17*AS175, IF(AO175="BENCH",'MAXES+CHART'!$D$18*AS175, IF(AO175="DEADLIFT",'MAXES+CHART'!$D$19*AS175,))),2.5))),"")</f>
        <v xml:space="preserve"> </v>
      </c>
      <c r="AV175" s="96"/>
      <c r="AW175" s="55"/>
      <c r="AX175" s="197"/>
      <c r="AZ175" s="57" t="str">
        <f t="shared" si="956"/>
        <v/>
      </c>
      <c r="BA175" s="57" t="str">
        <f t="shared" si="957"/>
        <v/>
      </c>
      <c r="BB175" s="57" t="str">
        <f t="shared" si="958"/>
        <v/>
      </c>
      <c r="BC175" s="57" t="str">
        <f t="shared" si="959"/>
        <v/>
      </c>
      <c r="BD175" s="57" t="str">
        <f t="shared" si="960"/>
        <v/>
      </c>
      <c r="BE175" s="57" t="str">
        <f t="shared" si="961"/>
        <v/>
      </c>
      <c r="BG175" s="39" t="str">
        <f>IF(ISBLANK($C175),"",$C175)</f>
        <v/>
      </c>
      <c r="BH175" s="54" t="str">
        <f t="shared" si="1059"/>
        <v>ACC</v>
      </c>
      <c r="BI175" s="92" t="str">
        <f t="shared" si="1060"/>
        <v/>
      </c>
      <c r="BJ175" s="87" t="str">
        <f t="shared" si="1028"/>
        <v/>
      </c>
      <c r="BK175" s="81" t="str">
        <f t="shared" si="1029"/>
        <v/>
      </c>
      <c r="BL175" s="82" t="str">
        <f t="shared" si="1030"/>
        <v/>
      </c>
      <c r="BM175" s="81" t="str">
        <f>IFERROR(IF(BH175="ACC"," ",IF('MAXES+CHART'!$D$16="lbs",MROUND(IF(BH175="SQUAT",'MAXES+CHART'!$D$17*BL175, IF(BH175="BENCH",'MAXES+CHART'!$D$18*BL175, IF(BH175="DEADLIFT",'MAXES+CHART'!$D$19*BL175,))),5),MROUND(IF(BH175="SQUAT",'MAXES+CHART'!$D$17*BL175, IF(BH175="BENCH",'MAXES+CHART'!$D$18*BL175, IF(BH175="DEADLIFT",'MAXES+CHART'!$D$19*BL175,))),2.5))),"")</f>
        <v xml:space="preserve"> </v>
      </c>
      <c r="BO175" s="96"/>
      <c r="BP175" s="55"/>
      <c r="BQ175" s="197"/>
      <c r="BS175" s="57" t="str">
        <f t="shared" si="962"/>
        <v/>
      </c>
      <c r="BT175" s="57" t="str">
        <f t="shared" si="963"/>
        <v/>
      </c>
      <c r="BU175" s="57" t="str">
        <f t="shared" si="964"/>
        <v/>
      </c>
      <c r="BV175" s="57" t="str">
        <f t="shared" si="965"/>
        <v/>
      </c>
      <c r="BW175" s="57" t="str">
        <f t="shared" si="966"/>
        <v/>
      </c>
      <c r="BX175" s="57" t="str">
        <f t="shared" si="967"/>
        <v/>
      </c>
      <c r="CA175" s="39" t="str">
        <f>IF(ISBLANK($C175),"",$C175)</f>
        <v/>
      </c>
      <c r="CB175" s="54" t="str">
        <f t="shared" si="1061"/>
        <v>ACC</v>
      </c>
      <c r="CC175" s="92" t="str">
        <f t="shared" si="1062"/>
        <v/>
      </c>
      <c r="CD175" s="87" t="str">
        <f t="shared" si="1033"/>
        <v/>
      </c>
      <c r="CE175" s="81" t="str">
        <f t="shared" si="1034"/>
        <v/>
      </c>
      <c r="CF175" s="82" t="str">
        <f t="shared" si="1035"/>
        <v/>
      </c>
      <c r="CG175" s="81" t="str">
        <f>IFERROR(IF(CB175="ACC"," ",IF('MAXES+CHART'!$D$16="lbs",MROUND(IF(CB175="SQUAT",'MAXES+CHART'!$D$17*CF175, IF(CB175="BENCH",'MAXES+CHART'!$D$18*CF175, IF(CB175="DEADLIFT",'MAXES+CHART'!$D$19*CF175,))),5),MROUND(IF(CB175="SQUAT",'MAXES+CHART'!$D$17*CF175, IF(CB175="BENCH",'MAXES+CHART'!$D$18*CF175, IF(CB175="DEADLIFT",'MAXES+CHART'!$D$19*CF175,))),2.5))),"")</f>
        <v xml:space="preserve"> </v>
      </c>
      <c r="CI175" s="96"/>
      <c r="CJ175" s="55"/>
      <c r="CK175" s="197"/>
      <c r="CM175" s="57" t="str">
        <f t="shared" si="968"/>
        <v/>
      </c>
      <c r="CN175" s="57" t="str">
        <f t="shared" si="969"/>
        <v/>
      </c>
      <c r="CO175" s="57" t="str">
        <f t="shared" si="970"/>
        <v/>
      </c>
      <c r="CP175" s="57" t="str">
        <f t="shared" si="971"/>
        <v/>
      </c>
      <c r="CQ175" s="57" t="str">
        <f t="shared" si="972"/>
        <v/>
      </c>
      <c r="CR175" s="57" t="str">
        <f t="shared" si="973"/>
        <v/>
      </c>
      <c r="CS175" s="39" t="str">
        <f>IF(ISBLANK($C175),"",$C175)</f>
        <v/>
      </c>
      <c r="CT175" s="54" t="str">
        <f t="shared" si="914"/>
        <v>ACC</v>
      </c>
      <c r="CU175" s="92" t="str">
        <f t="shared" si="915"/>
        <v/>
      </c>
      <c r="CV175" s="87" t="str">
        <f t="shared" si="916"/>
        <v/>
      </c>
      <c r="CW175" s="81" t="str">
        <f t="shared" si="917"/>
        <v/>
      </c>
      <c r="CX175" s="82" t="str">
        <f t="shared" si="918"/>
        <v/>
      </c>
      <c r="CY175" s="81" t="str">
        <f>IFERROR(IF(CT175="ACC"," ",IF('MAXES+CHART'!$D$16="lbs",MROUND(IF(CT175="SQUAT",'MAXES+CHART'!$D$17*CX175, IF(CT175="BENCH",'MAXES+CHART'!$D$18*CX175, IF(CT175="DEADLIFT",'MAXES+CHART'!$D$19*CX175,))),5),MROUND(IF(CT175="SQUAT",'MAXES+CHART'!$D$17*CX175, IF(CT175="BENCH",'MAXES+CHART'!$D$18*CX175, IF(CT175="DEADLIFT",'MAXES+CHART'!$D$19*CX175,))),2.5))),"")</f>
        <v xml:space="preserve"> </v>
      </c>
      <c r="DA175" s="96"/>
      <c r="DB175" s="55"/>
      <c r="DC175" s="197"/>
      <c r="DE175" s="57" t="str">
        <f t="shared" si="974"/>
        <v/>
      </c>
      <c r="DF175" s="57" t="str">
        <f t="shared" si="975"/>
        <v/>
      </c>
      <c r="DG175" s="57" t="str">
        <f t="shared" si="976"/>
        <v/>
      </c>
      <c r="DH175" s="57" t="str">
        <f t="shared" si="977"/>
        <v/>
      </c>
      <c r="DI175" s="57" t="str">
        <f t="shared" si="978"/>
        <v/>
      </c>
      <c r="DJ175" s="57" t="str">
        <f t="shared" si="979"/>
        <v/>
      </c>
      <c r="DL175" s="39" t="str">
        <f>IF(ISBLANK($C175),"",$C175)</f>
        <v/>
      </c>
      <c r="DM175" s="54" t="str">
        <f t="shared" si="919"/>
        <v>ACC</v>
      </c>
      <c r="DN175" s="92" t="str">
        <f t="shared" si="920"/>
        <v/>
      </c>
      <c r="DO175" s="87" t="str">
        <f t="shared" si="921"/>
        <v/>
      </c>
      <c r="DP175" s="81" t="str">
        <f t="shared" si="922"/>
        <v/>
      </c>
      <c r="DQ175" s="82" t="str">
        <f t="shared" si="923"/>
        <v/>
      </c>
      <c r="DR175" s="81" t="str">
        <f>IFERROR(IF(DM175="ACC"," ",IF('MAXES+CHART'!$D$16="lbs",MROUND(IF(DM175="SQUAT",'MAXES+CHART'!$D$17*DQ175, IF(DM175="BENCH",'MAXES+CHART'!$D$18*DQ175, IF(DM175="DEADLIFT",'MAXES+CHART'!$D$19*DQ175,))),5),MROUND(IF(DM175="SQUAT",'MAXES+CHART'!$D$17*DQ175, IF(DM175="BENCH",'MAXES+CHART'!$D$18*DQ175, IF(DM175="DEADLIFT",'MAXES+CHART'!$D$19*DQ175,))),2.5))),"")</f>
        <v xml:space="preserve"> </v>
      </c>
      <c r="DT175" s="96"/>
      <c r="DU175" s="55"/>
      <c r="DV175" s="197"/>
      <c r="DX175" s="57" t="str">
        <f t="shared" si="980"/>
        <v/>
      </c>
      <c r="DY175" s="57" t="str">
        <f t="shared" si="981"/>
        <v/>
      </c>
      <c r="DZ175" s="57" t="str">
        <f t="shared" si="982"/>
        <v/>
      </c>
      <c r="EA175" s="57" t="str">
        <f t="shared" si="983"/>
        <v/>
      </c>
      <c r="EB175" s="57" t="str">
        <f t="shared" si="984"/>
        <v/>
      </c>
      <c r="EC175" s="57" t="str">
        <f t="shared" si="985"/>
        <v/>
      </c>
      <c r="EE175" s="39" t="str">
        <f>IF(ISBLANK($C175),"",$C175)</f>
        <v/>
      </c>
      <c r="EF175" s="54" t="str">
        <f t="shared" si="924"/>
        <v>ACC</v>
      </c>
      <c r="EG175" s="92" t="str">
        <f t="shared" si="925"/>
        <v/>
      </c>
      <c r="EH175" s="87" t="str">
        <f t="shared" si="926"/>
        <v/>
      </c>
      <c r="EI175" s="81" t="str">
        <f t="shared" si="927"/>
        <v/>
      </c>
      <c r="EJ175" s="82" t="str">
        <f t="shared" si="928"/>
        <v/>
      </c>
      <c r="EK175" s="81" t="str">
        <f>IFERROR(IF(EF175="ACC"," ",IF('MAXES+CHART'!$D$16="lbs",MROUND(IF(EF175="SQUAT",'MAXES+CHART'!$D$17*EJ175, IF(EF175="BENCH",'MAXES+CHART'!$D$18*EJ175, IF(EF175="DEADLIFT",'MAXES+CHART'!$D$19*EJ175,))),5),MROUND(IF(EF175="SQUAT",'MAXES+CHART'!$D$17*EJ175, IF(EF175="BENCH",'MAXES+CHART'!$D$18*EJ175, IF(EF175="DEADLIFT",'MAXES+CHART'!$D$19*EJ175,))),2.5))),"")</f>
        <v xml:space="preserve"> </v>
      </c>
      <c r="EM175" s="96"/>
      <c r="EN175" s="55"/>
      <c r="EO175" s="197"/>
      <c r="EQ175" s="57" t="str">
        <f t="shared" si="986"/>
        <v/>
      </c>
      <c r="ER175" s="57" t="str">
        <f t="shared" si="987"/>
        <v/>
      </c>
      <c r="ES175" s="57" t="str">
        <f t="shared" si="988"/>
        <v/>
      </c>
      <c r="ET175" s="57" t="str">
        <f t="shared" si="989"/>
        <v/>
      </c>
      <c r="EU175" s="57" t="str">
        <f t="shared" si="990"/>
        <v/>
      </c>
      <c r="EV175" s="57" t="str">
        <f t="shared" si="991"/>
        <v/>
      </c>
      <c r="EY175" s="39" t="str">
        <f>IF(ISBLANK($C175),"",$C175)</f>
        <v/>
      </c>
      <c r="EZ175" s="54" t="str">
        <f t="shared" si="1063"/>
        <v>ACC</v>
      </c>
      <c r="FA175" s="92" t="str">
        <f t="shared" si="1064"/>
        <v/>
      </c>
      <c r="FB175" s="87" t="str">
        <f t="shared" si="1044"/>
        <v/>
      </c>
      <c r="FC175" s="81" t="str">
        <f t="shared" si="1045"/>
        <v/>
      </c>
      <c r="FD175" s="82" t="str">
        <f t="shared" si="1046"/>
        <v/>
      </c>
      <c r="FE175" s="81" t="str">
        <f>IFERROR(IF(EZ175="ACC"," ",IF('MAXES+CHART'!$D$16="lbs",MROUND(IF(EZ175="SQUAT",'MAXES+CHART'!$D$17*FD175, IF(EZ175="BENCH",'MAXES+CHART'!$D$18*FD175, IF(EZ175="DEADLIFT",'MAXES+CHART'!$D$19*FD175,))),5),MROUND(IF(EZ175="SQUAT",'MAXES+CHART'!$D$17*FD175, IF(EZ175="BENCH",'MAXES+CHART'!$D$18*FD175, IF(EZ175="DEADLIFT",'MAXES+CHART'!$D$19*FD175,))),2.5))),"")</f>
        <v xml:space="preserve"> </v>
      </c>
      <c r="FG175" s="125"/>
      <c r="FH175" s="55"/>
      <c r="FI175" s="197"/>
      <c r="FK175" s="57" t="str">
        <f t="shared" si="992"/>
        <v/>
      </c>
      <c r="FL175" s="57" t="str">
        <f t="shared" si="993"/>
        <v/>
      </c>
      <c r="FM175" s="57" t="str">
        <f t="shared" si="994"/>
        <v/>
      </c>
      <c r="FN175" s="57" t="str">
        <f t="shared" si="995"/>
        <v/>
      </c>
      <c r="FO175" s="57" t="str">
        <f t="shared" si="996"/>
        <v/>
      </c>
      <c r="FP175" s="57" t="str">
        <f t="shared" si="997"/>
        <v/>
      </c>
      <c r="FQ175" s="39" t="str">
        <f>IF(ISBLANK($C175),"",$C175)</f>
        <v/>
      </c>
      <c r="FR175" s="54" t="str">
        <f t="shared" si="929"/>
        <v>ACC</v>
      </c>
      <c r="FS175" s="92" t="str">
        <f t="shared" si="930"/>
        <v/>
      </c>
      <c r="FT175" s="87" t="str">
        <f t="shared" si="931"/>
        <v/>
      </c>
      <c r="FU175" s="81" t="str">
        <f t="shared" si="932"/>
        <v/>
      </c>
      <c r="FV175" s="82" t="str">
        <f t="shared" si="933"/>
        <v/>
      </c>
      <c r="FW175" s="81" t="str">
        <f>IFERROR(IF(FR175="ACC"," ",IF('MAXES+CHART'!$D$16="lbs",MROUND(IF(FR175="SQUAT",'MAXES+CHART'!$D$17*FV175, IF(FR175="BENCH",'MAXES+CHART'!$D$18*FV175, IF(FR175="DEADLIFT",'MAXES+CHART'!$D$19*FV175,))),5),MROUND(IF(FR175="SQUAT",'MAXES+CHART'!$D$17*FV175, IF(FR175="BENCH",'MAXES+CHART'!$D$18*FV175, IF(FR175="DEADLIFT",'MAXES+CHART'!$D$19*FV175,))),2.5))),"")</f>
        <v xml:space="preserve"> </v>
      </c>
      <c r="FY175" s="96"/>
      <c r="FZ175" s="55"/>
      <c r="GA175" s="197"/>
      <c r="GC175" s="57" t="str">
        <f t="shared" si="998"/>
        <v/>
      </c>
      <c r="GD175" s="57" t="str">
        <f t="shared" si="999"/>
        <v/>
      </c>
      <c r="GE175" s="57" t="str">
        <f t="shared" si="1000"/>
        <v/>
      </c>
      <c r="GF175" s="57" t="str">
        <f t="shared" si="1001"/>
        <v/>
      </c>
      <c r="GG175" s="57" t="str">
        <f t="shared" si="1002"/>
        <v/>
      </c>
      <c r="GH175" s="57" t="str">
        <f t="shared" si="1003"/>
        <v/>
      </c>
      <c r="GJ175" s="39" t="str">
        <f>IF(ISBLANK($C175),"",$C175)</f>
        <v/>
      </c>
      <c r="GK175" s="54" t="str">
        <f t="shared" si="934"/>
        <v>ACC</v>
      </c>
      <c r="GL175" s="92" t="str">
        <f t="shared" si="935"/>
        <v/>
      </c>
      <c r="GM175" s="87" t="str">
        <f t="shared" si="936"/>
        <v/>
      </c>
      <c r="GN175" s="81" t="str">
        <f t="shared" si="937"/>
        <v/>
      </c>
      <c r="GO175" s="82" t="str">
        <f t="shared" si="938"/>
        <v/>
      </c>
      <c r="GP175" s="81" t="str">
        <f>IFERROR(IF(GK175="ACC"," ",IF('MAXES+CHART'!$D$16="lbs",MROUND(IF(GK175="SQUAT",'MAXES+CHART'!$D$17*GO175, IF(GK175="BENCH",'MAXES+CHART'!$D$18*GO175, IF(GK175="DEADLIFT",'MAXES+CHART'!$D$19*GO175,))),5),MROUND(IF(GK175="SQUAT",'MAXES+CHART'!$D$17*GO175, IF(GK175="BENCH",'MAXES+CHART'!$D$18*GO175, IF(GK175="DEADLIFT",'MAXES+CHART'!$D$19*GO175,))),2.5))),"")</f>
        <v xml:space="preserve"> </v>
      </c>
      <c r="GR175" s="96"/>
      <c r="GS175" s="55"/>
      <c r="GT175" s="197"/>
      <c r="GV175" s="57" t="str">
        <f t="shared" si="1004"/>
        <v/>
      </c>
      <c r="GW175" s="57" t="str">
        <f t="shared" si="1005"/>
        <v/>
      </c>
      <c r="GX175" s="57" t="str">
        <f t="shared" si="1006"/>
        <v/>
      </c>
      <c r="GY175" s="57" t="str">
        <f t="shared" si="1007"/>
        <v/>
      </c>
      <c r="GZ175" s="57" t="str">
        <f t="shared" si="1008"/>
        <v/>
      </c>
      <c r="HA175" s="57" t="str">
        <f t="shared" si="1009"/>
        <v/>
      </c>
      <c r="HC175" s="39" t="str">
        <f>IF(ISBLANK($C175),"",$C175)</f>
        <v/>
      </c>
      <c r="HD175" s="54" t="str">
        <f t="shared" si="939"/>
        <v>ACC</v>
      </c>
      <c r="HE175" s="92" t="str">
        <f t="shared" si="940"/>
        <v/>
      </c>
      <c r="HF175" s="87" t="str">
        <f t="shared" si="941"/>
        <v/>
      </c>
      <c r="HG175" s="81" t="str">
        <f t="shared" si="942"/>
        <v/>
      </c>
      <c r="HH175" s="82" t="str">
        <f t="shared" si="943"/>
        <v/>
      </c>
      <c r="HI175" s="81" t="str">
        <f>IFERROR(IF(HD175="ACC"," ",IF('MAXES+CHART'!$D$16="lbs",MROUND(IF(HD175="SQUAT",'MAXES+CHART'!$D$17*HH175, IF(HD175="BENCH",'MAXES+CHART'!$D$18*HH175, IF(HD175="DEADLIFT",'MAXES+CHART'!$D$19*HH175,))),5),MROUND(IF(HD175="SQUAT",'MAXES+CHART'!$D$17*HH175, IF(HD175="BENCH",'MAXES+CHART'!$D$18*HH175, IF(HD175="DEADLIFT",'MAXES+CHART'!$D$19*HH175,))),2.5))),"")</f>
        <v xml:space="preserve"> </v>
      </c>
      <c r="HK175" s="96"/>
      <c r="HL175" s="55"/>
      <c r="HM175" s="197"/>
      <c r="HO175" s="57" t="str">
        <f t="shared" si="1010"/>
        <v/>
      </c>
      <c r="HP175" s="57" t="str">
        <f t="shared" si="1011"/>
        <v/>
      </c>
      <c r="HQ175" s="57" t="str">
        <f t="shared" si="1012"/>
        <v/>
      </c>
      <c r="HR175" s="57" t="str">
        <f t="shared" si="1013"/>
        <v/>
      </c>
      <c r="HS175" s="57" t="str">
        <f t="shared" si="1014"/>
        <v/>
      </c>
      <c r="HT175" s="57" t="str">
        <f t="shared" si="1015"/>
        <v/>
      </c>
    </row>
    <row r="176" spans="3:228" hidden="1" outlineLevel="2">
      <c r="C176" s="39"/>
      <c r="D176" s="58" t="str">
        <f>$D$175</f>
        <v>ACC</v>
      </c>
      <c r="E176" s="93">
        <f>$E175</f>
        <v>0</v>
      </c>
      <c r="F176" s="88"/>
      <c r="G176" s="83"/>
      <c r="H176" s="84"/>
      <c r="I176" s="83" t="str">
        <f>IF(D176="ACC"," ",IF('MAXES+CHART'!$D$16="lbs",MROUND(IF(D176="SQUAT",'MAXES+CHART'!$D$17*H176, IF(D176="BENCH",'MAXES+CHART'!$D$18*H176, IF(D176="DEADLIFT",'MAXES+CHART'!$D$19*H176,))),5),MROUND(IF(D176="SQUAT",'MAXES+CHART'!$D$17*H176, IF(D176="BENCH",'MAXES+CHART'!$D$18*H176, IF(D176="DEADLIFT",'MAXES+CHART'!$D$19*H176,))),2.5)))</f>
        <v xml:space="preserve"> </v>
      </c>
      <c r="K176" s="96"/>
      <c r="L176" s="55"/>
      <c r="M176" s="198"/>
      <c r="O176" s="57" t="str">
        <f t="shared" si="944"/>
        <v/>
      </c>
      <c r="P176" s="57" t="str">
        <f t="shared" si="945"/>
        <v/>
      </c>
      <c r="Q176" s="57" t="str">
        <f t="shared" si="946"/>
        <v/>
      </c>
      <c r="R176" s="57" t="str">
        <f t="shared" si="947"/>
        <v/>
      </c>
      <c r="S176" s="57" t="str">
        <f t="shared" si="948"/>
        <v/>
      </c>
      <c r="T176" s="57" t="str">
        <f t="shared" si="949"/>
        <v/>
      </c>
      <c r="U176" s="39"/>
      <c r="V176" s="58" t="str">
        <f t="shared" ref="V176:V180" si="1113">$V$175</f>
        <v>ACC</v>
      </c>
      <c r="W176" s="93" t="str">
        <f t="shared" ref="W176:W180" si="1114">$W$175</f>
        <v/>
      </c>
      <c r="X176" s="88" t="str">
        <f t="shared" si="1018"/>
        <v/>
      </c>
      <c r="Y176" s="83" t="str">
        <f t="shared" si="1019"/>
        <v/>
      </c>
      <c r="Z176" s="84" t="str">
        <f t="shared" si="1020"/>
        <v/>
      </c>
      <c r="AA176" s="83" t="str">
        <f>IFERROR(IF(V176="ACC"," ",IF('MAXES+CHART'!$D$16="lbs",MROUND(IF(V176="SQUAT",'MAXES+CHART'!$D$17*Z176, IF(V176="BENCH",'MAXES+CHART'!$D$18*Z176, IF(V176="DEADLIFT",'MAXES+CHART'!$D$19*Z176,))),5),MROUND(IF(V176="SQUAT",'MAXES+CHART'!$D$17*Z176, IF(V176="BENCH",'MAXES+CHART'!$D$18*Z176, IF(V176="DEADLIFT",'MAXES+CHART'!$D$19*Z176,))),2.5))),"")</f>
        <v xml:space="preserve"> </v>
      </c>
      <c r="AC176" s="96"/>
      <c r="AD176" s="55"/>
      <c r="AE176" s="198"/>
      <c r="AG176" s="57" t="str">
        <f t="shared" si="950"/>
        <v/>
      </c>
      <c r="AH176" s="57" t="str">
        <f t="shared" si="951"/>
        <v/>
      </c>
      <c r="AI176" s="57" t="str">
        <f t="shared" si="952"/>
        <v/>
      </c>
      <c r="AJ176" s="57" t="str">
        <f t="shared" si="953"/>
        <v/>
      </c>
      <c r="AK176" s="57" t="str">
        <f t="shared" si="954"/>
        <v/>
      </c>
      <c r="AL176" s="57" t="str">
        <f t="shared" si="955"/>
        <v/>
      </c>
      <c r="AN176" s="39"/>
      <c r="AO176" s="58" t="str">
        <f t="shared" ref="AO176:AO180" si="1115">$AO$175</f>
        <v>ACC</v>
      </c>
      <c r="AP176" s="93" t="str">
        <f t="shared" ref="AP176:AP180" si="1116">$AP$175</f>
        <v/>
      </c>
      <c r="AQ176" s="88" t="str">
        <f t="shared" si="1023"/>
        <v/>
      </c>
      <c r="AR176" s="83" t="str">
        <f t="shared" si="1024"/>
        <v/>
      </c>
      <c r="AS176" s="84" t="str">
        <f t="shared" si="1025"/>
        <v/>
      </c>
      <c r="AT176" s="83" t="str">
        <f>IFERROR(IF(AO176="ACC"," ",IF('MAXES+CHART'!$D$16="lbs",MROUND(IF(AO176="SQUAT",'MAXES+CHART'!$D$17*AS176, IF(AO176="BENCH",'MAXES+CHART'!$D$18*AS176, IF(AO176="DEADLIFT",'MAXES+CHART'!$D$19*AS176,))),5),MROUND(IF(AO176="SQUAT",'MAXES+CHART'!$D$17*AS176, IF(AO176="BENCH",'MAXES+CHART'!$D$18*AS176, IF(AO176="DEADLIFT",'MAXES+CHART'!$D$19*AS176,))),2.5))),"")</f>
        <v xml:space="preserve"> </v>
      </c>
      <c r="AV176" s="96"/>
      <c r="AW176" s="55"/>
      <c r="AX176" s="198"/>
      <c r="AZ176" s="57" t="str">
        <f t="shared" si="956"/>
        <v/>
      </c>
      <c r="BA176" s="57" t="str">
        <f t="shared" si="957"/>
        <v/>
      </c>
      <c r="BB176" s="57" t="str">
        <f t="shared" si="958"/>
        <v/>
      </c>
      <c r="BC176" s="57" t="str">
        <f t="shared" si="959"/>
        <v/>
      </c>
      <c r="BD176" s="57" t="str">
        <f t="shared" si="960"/>
        <v/>
      </c>
      <c r="BE176" s="57" t="str">
        <f t="shared" si="961"/>
        <v/>
      </c>
      <c r="BG176" s="39"/>
      <c r="BH176" s="58" t="str">
        <f t="shared" ref="BH176:BH180" si="1117">$BH$175</f>
        <v>ACC</v>
      </c>
      <c r="BI176" s="93" t="str">
        <f t="shared" ref="BI176:BI180" si="1118">$BI$175</f>
        <v/>
      </c>
      <c r="BJ176" s="88" t="str">
        <f t="shared" si="1028"/>
        <v/>
      </c>
      <c r="BK176" s="83" t="str">
        <f t="shared" si="1029"/>
        <v/>
      </c>
      <c r="BL176" s="84" t="str">
        <f t="shared" si="1030"/>
        <v/>
      </c>
      <c r="BM176" s="83" t="str">
        <f>IFERROR(IF(BH176="ACC"," ",IF('MAXES+CHART'!$D$16="lbs",MROUND(IF(BH176="SQUAT",'MAXES+CHART'!$D$17*BL176, IF(BH176="BENCH",'MAXES+CHART'!$D$18*BL176, IF(BH176="DEADLIFT",'MAXES+CHART'!$D$19*BL176,))),5),MROUND(IF(BH176="SQUAT",'MAXES+CHART'!$D$17*BL176, IF(BH176="BENCH",'MAXES+CHART'!$D$18*BL176, IF(BH176="DEADLIFT",'MAXES+CHART'!$D$19*BL176,))),2.5))),"")</f>
        <v xml:space="preserve"> </v>
      </c>
      <c r="BO176" s="96"/>
      <c r="BP176" s="55"/>
      <c r="BQ176" s="198"/>
      <c r="BS176" s="57" t="str">
        <f t="shared" si="962"/>
        <v/>
      </c>
      <c r="BT176" s="57" t="str">
        <f t="shared" si="963"/>
        <v/>
      </c>
      <c r="BU176" s="57" t="str">
        <f t="shared" si="964"/>
        <v/>
      </c>
      <c r="BV176" s="57" t="str">
        <f t="shared" si="965"/>
        <v/>
      </c>
      <c r="BW176" s="57" t="str">
        <f t="shared" si="966"/>
        <v/>
      </c>
      <c r="BX176" s="57" t="str">
        <f t="shared" si="967"/>
        <v/>
      </c>
      <c r="CA176" s="39"/>
      <c r="CB176" s="58" t="str">
        <f t="shared" ref="CB176:CB180" si="1119">$CB$175</f>
        <v>ACC</v>
      </c>
      <c r="CC176" s="93" t="str">
        <f t="shared" ref="CC176:CC180" si="1120">$CC$175</f>
        <v/>
      </c>
      <c r="CD176" s="88" t="str">
        <f t="shared" si="1033"/>
        <v/>
      </c>
      <c r="CE176" s="83" t="str">
        <f t="shared" si="1034"/>
        <v/>
      </c>
      <c r="CF176" s="84" t="str">
        <f t="shared" si="1035"/>
        <v/>
      </c>
      <c r="CG176" s="83" t="str">
        <f>IFERROR(IF(CB176="ACC"," ",IF('MAXES+CHART'!$D$16="lbs",MROUND(IF(CB176="SQUAT",'MAXES+CHART'!$D$17*CF176, IF(CB176="BENCH",'MAXES+CHART'!$D$18*CF176, IF(CB176="DEADLIFT",'MAXES+CHART'!$D$19*CF176,))),5),MROUND(IF(CB176="SQUAT",'MAXES+CHART'!$D$17*CF176, IF(CB176="BENCH",'MAXES+CHART'!$D$18*CF176, IF(CB176="DEADLIFT",'MAXES+CHART'!$D$19*CF176,))),2.5))),"")</f>
        <v xml:space="preserve"> </v>
      </c>
      <c r="CI176" s="96"/>
      <c r="CJ176" s="55"/>
      <c r="CK176" s="198"/>
      <c r="CM176" s="57" t="str">
        <f t="shared" si="968"/>
        <v/>
      </c>
      <c r="CN176" s="57" t="str">
        <f t="shared" si="969"/>
        <v/>
      </c>
      <c r="CO176" s="57" t="str">
        <f t="shared" si="970"/>
        <v/>
      </c>
      <c r="CP176" s="57" t="str">
        <f t="shared" si="971"/>
        <v/>
      </c>
      <c r="CQ176" s="57" t="str">
        <f t="shared" si="972"/>
        <v/>
      </c>
      <c r="CR176" s="57" t="str">
        <f t="shared" si="973"/>
        <v/>
      </c>
      <c r="CS176" s="39"/>
      <c r="CT176" s="58" t="str">
        <f t="shared" ref="CT176:CT180" si="1121">$CT$175</f>
        <v>ACC</v>
      </c>
      <c r="CU176" s="93" t="str">
        <f t="shared" ref="CU176:CU180" si="1122">$CU$175</f>
        <v/>
      </c>
      <c r="CV176" s="88" t="str">
        <f t="shared" si="916"/>
        <v/>
      </c>
      <c r="CW176" s="83" t="str">
        <f t="shared" si="917"/>
        <v/>
      </c>
      <c r="CX176" s="84" t="str">
        <f t="shared" si="918"/>
        <v/>
      </c>
      <c r="CY176" s="83" t="str">
        <f>IFERROR(IF(CT176="ACC"," ",IF('MAXES+CHART'!$D$16="lbs",MROUND(IF(CT176="SQUAT",'MAXES+CHART'!$D$17*CX176, IF(CT176="BENCH",'MAXES+CHART'!$D$18*CX176, IF(CT176="DEADLIFT",'MAXES+CHART'!$D$19*CX176,))),5),MROUND(IF(CT176="SQUAT",'MAXES+CHART'!$D$17*CX176, IF(CT176="BENCH",'MAXES+CHART'!$D$18*CX176, IF(CT176="DEADLIFT",'MAXES+CHART'!$D$19*CX176,))),2.5))),"")</f>
        <v xml:space="preserve"> </v>
      </c>
      <c r="DA176" s="96"/>
      <c r="DB176" s="55"/>
      <c r="DC176" s="198"/>
      <c r="DE176" s="57" t="str">
        <f t="shared" si="974"/>
        <v/>
      </c>
      <c r="DF176" s="57" t="str">
        <f t="shared" si="975"/>
        <v/>
      </c>
      <c r="DG176" s="57" t="str">
        <f t="shared" si="976"/>
        <v/>
      </c>
      <c r="DH176" s="57" t="str">
        <f t="shared" si="977"/>
        <v/>
      </c>
      <c r="DI176" s="57" t="str">
        <f t="shared" si="978"/>
        <v/>
      </c>
      <c r="DJ176" s="57" t="str">
        <f t="shared" si="979"/>
        <v/>
      </c>
      <c r="DL176" s="39"/>
      <c r="DM176" s="58" t="str">
        <f t="shared" ref="DM176:DM180" si="1123">$DM$175</f>
        <v>ACC</v>
      </c>
      <c r="DN176" s="93" t="str">
        <f t="shared" ref="DN176:DN180" si="1124">$DN$175</f>
        <v/>
      </c>
      <c r="DO176" s="88" t="str">
        <f t="shared" si="921"/>
        <v/>
      </c>
      <c r="DP176" s="83" t="str">
        <f t="shared" si="922"/>
        <v/>
      </c>
      <c r="DQ176" s="84" t="str">
        <f t="shared" si="923"/>
        <v/>
      </c>
      <c r="DR176" s="83" t="str">
        <f>IFERROR(IF(DM176="ACC"," ",IF('MAXES+CHART'!$D$16="lbs",MROUND(IF(DM176="SQUAT",'MAXES+CHART'!$D$17*DQ176, IF(DM176="BENCH",'MAXES+CHART'!$D$18*DQ176, IF(DM176="DEADLIFT",'MAXES+CHART'!$D$19*DQ176,))),5),MROUND(IF(DM176="SQUAT",'MAXES+CHART'!$D$17*DQ176, IF(DM176="BENCH",'MAXES+CHART'!$D$18*DQ176, IF(DM176="DEADLIFT",'MAXES+CHART'!$D$19*DQ176,))),2.5))),"")</f>
        <v xml:space="preserve"> </v>
      </c>
      <c r="DT176" s="96"/>
      <c r="DU176" s="55"/>
      <c r="DV176" s="198"/>
      <c r="DX176" s="57" t="str">
        <f t="shared" si="980"/>
        <v/>
      </c>
      <c r="DY176" s="57" t="str">
        <f t="shared" si="981"/>
        <v/>
      </c>
      <c r="DZ176" s="57" t="str">
        <f t="shared" si="982"/>
        <v/>
      </c>
      <c r="EA176" s="57" t="str">
        <f t="shared" si="983"/>
        <v/>
      </c>
      <c r="EB176" s="57" t="str">
        <f t="shared" si="984"/>
        <v/>
      </c>
      <c r="EC176" s="57" t="str">
        <f t="shared" si="985"/>
        <v/>
      </c>
      <c r="EE176" s="39"/>
      <c r="EF176" s="58" t="str">
        <f t="shared" ref="EF176:EF180" si="1125">$EF$175</f>
        <v>ACC</v>
      </c>
      <c r="EG176" s="93" t="str">
        <f t="shared" ref="EG176:EG180" si="1126">$EG$175</f>
        <v/>
      </c>
      <c r="EH176" s="88" t="str">
        <f t="shared" si="926"/>
        <v/>
      </c>
      <c r="EI176" s="83" t="str">
        <f t="shared" si="927"/>
        <v/>
      </c>
      <c r="EJ176" s="84" t="str">
        <f t="shared" si="928"/>
        <v/>
      </c>
      <c r="EK176" s="83" t="str">
        <f>IFERROR(IF(EF176="ACC"," ",IF('MAXES+CHART'!$D$16="lbs",MROUND(IF(EF176="SQUAT",'MAXES+CHART'!$D$17*EJ176, IF(EF176="BENCH",'MAXES+CHART'!$D$18*EJ176, IF(EF176="DEADLIFT",'MAXES+CHART'!$D$19*EJ176,))),5),MROUND(IF(EF176="SQUAT",'MAXES+CHART'!$D$17*EJ176, IF(EF176="BENCH",'MAXES+CHART'!$D$18*EJ176, IF(EF176="DEADLIFT",'MAXES+CHART'!$D$19*EJ176,))),2.5))),"")</f>
        <v xml:space="preserve"> </v>
      </c>
      <c r="EM176" s="96"/>
      <c r="EN176" s="55"/>
      <c r="EO176" s="198"/>
      <c r="EQ176" s="57" t="str">
        <f t="shared" si="986"/>
        <v/>
      </c>
      <c r="ER176" s="57" t="str">
        <f t="shared" si="987"/>
        <v/>
      </c>
      <c r="ES176" s="57" t="str">
        <f t="shared" si="988"/>
        <v/>
      </c>
      <c r="ET176" s="57" t="str">
        <f t="shared" si="989"/>
        <v/>
      </c>
      <c r="EU176" s="57" t="str">
        <f t="shared" si="990"/>
        <v/>
      </c>
      <c r="EV176" s="57" t="str">
        <f t="shared" si="991"/>
        <v/>
      </c>
      <c r="EY176" s="39"/>
      <c r="EZ176" s="58" t="str">
        <f t="shared" ref="EZ176:EZ180" si="1127">$EZ$175</f>
        <v>ACC</v>
      </c>
      <c r="FA176" s="93" t="str">
        <f t="shared" ref="FA176:FA180" si="1128">$FA$175</f>
        <v/>
      </c>
      <c r="FB176" s="88" t="str">
        <f t="shared" si="1044"/>
        <v/>
      </c>
      <c r="FC176" s="83" t="str">
        <f t="shared" si="1045"/>
        <v/>
      </c>
      <c r="FD176" s="84" t="str">
        <f t="shared" si="1046"/>
        <v/>
      </c>
      <c r="FE176" s="83" t="str">
        <f>IFERROR(IF(EZ176="ACC"," ",IF('MAXES+CHART'!$D$16="lbs",MROUND(IF(EZ176="SQUAT",'MAXES+CHART'!$D$17*FD176, IF(EZ176="BENCH",'MAXES+CHART'!$D$18*FD176, IF(EZ176="DEADLIFT",'MAXES+CHART'!$D$19*FD176,))),5),MROUND(IF(EZ176="SQUAT",'MAXES+CHART'!$D$17*FD176, IF(EZ176="BENCH",'MAXES+CHART'!$D$18*FD176, IF(EZ176="DEADLIFT",'MAXES+CHART'!$D$19*FD176,))),2.5))),"")</f>
        <v xml:space="preserve"> </v>
      </c>
      <c r="FG176" s="125"/>
      <c r="FH176" s="55"/>
      <c r="FI176" s="198"/>
      <c r="FK176" s="57" t="str">
        <f t="shared" si="992"/>
        <v/>
      </c>
      <c r="FL176" s="57" t="str">
        <f t="shared" si="993"/>
        <v/>
      </c>
      <c r="FM176" s="57" t="str">
        <f t="shared" si="994"/>
        <v/>
      </c>
      <c r="FN176" s="57" t="str">
        <f t="shared" si="995"/>
        <v/>
      </c>
      <c r="FO176" s="57" t="str">
        <f t="shared" si="996"/>
        <v/>
      </c>
      <c r="FP176" s="57" t="str">
        <f t="shared" si="997"/>
        <v/>
      </c>
      <c r="FQ176" s="39"/>
      <c r="FR176" s="58" t="str">
        <f t="shared" ref="FR176:FR180" si="1129">$FR$175</f>
        <v>ACC</v>
      </c>
      <c r="FS176" s="93" t="str">
        <f t="shared" ref="FS176:FS180" si="1130">$FS$175</f>
        <v/>
      </c>
      <c r="FT176" s="88" t="str">
        <f t="shared" si="931"/>
        <v/>
      </c>
      <c r="FU176" s="83" t="str">
        <f t="shared" si="932"/>
        <v/>
      </c>
      <c r="FV176" s="84" t="str">
        <f t="shared" si="933"/>
        <v/>
      </c>
      <c r="FW176" s="83" t="str">
        <f>IFERROR(IF(FR176="ACC"," ",IF('MAXES+CHART'!$D$16="lbs",MROUND(IF(FR176="SQUAT",'MAXES+CHART'!$D$17*FV176, IF(FR176="BENCH",'MAXES+CHART'!$D$18*FV176, IF(FR176="DEADLIFT",'MAXES+CHART'!$D$19*FV176,))),5),MROUND(IF(FR176="SQUAT",'MAXES+CHART'!$D$17*FV176, IF(FR176="BENCH",'MAXES+CHART'!$D$18*FV176, IF(FR176="DEADLIFT",'MAXES+CHART'!$D$19*FV176,))),2.5))),"")</f>
        <v xml:space="preserve"> </v>
      </c>
      <c r="FY176" s="96"/>
      <c r="FZ176" s="55"/>
      <c r="GA176" s="198"/>
      <c r="GC176" s="57" t="str">
        <f t="shared" si="998"/>
        <v/>
      </c>
      <c r="GD176" s="57" t="str">
        <f t="shared" si="999"/>
        <v/>
      </c>
      <c r="GE176" s="57" t="str">
        <f t="shared" si="1000"/>
        <v/>
      </c>
      <c r="GF176" s="57" t="str">
        <f t="shared" si="1001"/>
        <v/>
      </c>
      <c r="GG176" s="57" t="str">
        <f t="shared" si="1002"/>
        <v/>
      </c>
      <c r="GH176" s="57" t="str">
        <f t="shared" si="1003"/>
        <v/>
      </c>
      <c r="GJ176" s="39"/>
      <c r="GK176" s="58" t="str">
        <f t="shared" ref="GK176:GK180" si="1131">$GK$175</f>
        <v>ACC</v>
      </c>
      <c r="GL176" s="93" t="str">
        <f t="shared" ref="GL176:GL180" si="1132">$GL$175</f>
        <v/>
      </c>
      <c r="GM176" s="88" t="str">
        <f t="shared" si="936"/>
        <v/>
      </c>
      <c r="GN176" s="83" t="str">
        <f t="shared" si="937"/>
        <v/>
      </c>
      <c r="GO176" s="84" t="str">
        <f t="shared" si="938"/>
        <v/>
      </c>
      <c r="GP176" s="83" t="str">
        <f>IFERROR(IF(GK176="ACC"," ",IF('MAXES+CHART'!$D$16="lbs",MROUND(IF(GK176="SQUAT",'MAXES+CHART'!$D$17*GO176, IF(GK176="BENCH",'MAXES+CHART'!$D$18*GO176, IF(GK176="DEADLIFT",'MAXES+CHART'!$D$19*GO176,))),5),MROUND(IF(GK176="SQUAT",'MAXES+CHART'!$D$17*GO176, IF(GK176="BENCH",'MAXES+CHART'!$D$18*GO176, IF(GK176="DEADLIFT",'MAXES+CHART'!$D$19*GO176,))),2.5))),"")</f>
        <v xml:space="preserve"> </v>
      </c>
      <c r="GR176" s="96"/>
      <c r="GS176" s="55"/>
      <c r="GT176" s="198"/>
      <c r="GV176" s="57" t="str">
        <f t="shared" si="1004"/>
        <v/>
      </c>
      <c r="GW176" s="57" t="str">
        <f t="shared" si="1005"/>
        <v/>
      </c>
      <c r="GX176" s="57" t="str">
        <f t="shared" si="1006"/>
        <v/>
      </c>
      <c r="GY176" s="57" t="str">
        <f t="shared" si="1007"/>
        <v/>
      </c>
      <c r="GZ176" s="57" t="str">
        <f t="shared" si="1008"/>
        <v/>
      </c>
      <c r="HA176" s="57" t="str">
        <f t="shared" si="1009"/>
        <v/>
      </c>
      <c r="HC176" s="39"/>
      <c r="HD176" s="58" t="str">
        <f t="shared" ref="HD176:HD180" si="1133">$HD$175</f>
        <v>ACC</v>
      </c>
      <c r="HE176" s="93" t="str">
        <f t="shared" ref="HE176:HE180" si="1134">$HE$175</f>
        <v/>
      </c>
      <c r="HF176" s="88" t="str">
        <f t="shared" si="941"/>
        <v/>
      </c>
      <c r="HG176" s="83" t="str">
        <f t="shared" si="942"/>
        <v/>
      </c>
      <c r="HH176" s="84" t="str">
        <f t="shared" si="943"/>
        <v/>
      </c>
      <c r="HI176" s="83" t="str">
        <f>IFERROR(IF(HD176="ACC"," ",IF('MAXES+CHART'!$D$16="lbs",MROUND(IF(HD176="SQUAT",'MAXES+CHART'!$D$17*HH176, IF(HD176="BENCH",'MAXES+CHART'!$D$18*HH176, IF(HD176="DEADLIFT",'MAXES+CHART'!$D$19*HH176,))),5),MROUND(IF(HD176="SQUAT",'MAXES+CHART'!$D$17*HH176, IF(HD176="BENCH",'MAXES+CHART'!$D$18*HH176, IF(HD176="DEADLIFT",'MAXES+CHART'!$D$19*HH176,))),2.5))),"")</f>
        <v xml:space="preserve"> </v>
      </c>
      <c r="HK176" s="96"/>
      <c r="HL176" s="55"/>
      <c r="HM176" s="198"/>
      <c r="HO176" s="57" t="str">
        <f t="shared" si="1010"/>
        <v/>
      </c>
      <c r="HP176" s="57" t="str">
        <f t="shared" si="1011"/>
        <v/>
      </c>
      <c r="HQ176" s="57" t="str">
        <f t="shared" si="1012"/>
        <v/>
      </c>
      <c r="HR176" s="57" t="str">
        <f t="shared" si="1013"/>
        <v/>
      </c>
      <c r="HS176" s="57" t="str">
        <f t="shared" si="1014"/>
        <v/>
      </c>
      <c r="HT176" s="57" t="str">
        <f t="shared" si="1015"/>
        <v/>
      </c>
    </row>
    <row r="177" spans="3:228" hidden="1" outlineLevel="2">
      <c r="C177" s="39"/>
      <c r="D177" s="58" t="str">
        <f t="shared" ref="D177:D180" si="1135">$D$175</f>
        <v>ACC</v>
      </c>
      <c r="E177" s="94">
        <f t="shared" ref="E177:E180" si="1136">$E176</f>
        <v>0</v>
      </c>
      <c r="F177" s="87"/>
      <c r="G177" s="81"/>
      <c r="H177" s="82"/>
      <c r="I177" s="81" t="str">
        <f>IF(D177="ACC"," ",IF('MAXES+CHART'!$D$16="lbs",MROUND(IF(D177="SQUAT",'MAXES+CHART'!$D$17*H177, IF(D177="BENCH",'MAXES+CHART'!$D$18*H177, IF(D177="DEADLIFT",'MAXES+CHART'!$D$19*H177,))),5),MROUND(IF(D177="SQUAT",'MAXES+CHART'!$D$17*H177, IF(D177="BENCH",'MAXES+CHART'!$D$18*H177, IF(D177="DEADLIFT",'MAXES+CHART'!$D$19*H177,))),2.5)))</f>
        <v xml:space="preserve"> </v>
      </c>
      <c r="K177" s="96"/>
      <c r="L177" s="55"/>
      <c r="M177" s="199"/>
      <c r="O177" s="57" t="str">
        <f t="shared" si="944"/>
        <v/>
      </c>
      <c r="P177" s="57" t="str">
        <f t="shared" si="945"/>
        <v/>
      </c>
      <c r="Q177" s="57" t="str">
        <f t="shared" si="946"/>
        <v/>
      </c>
      <c r="R177" s="57" t="str">
        <f t="shared" si="947"/>
        <v/>
      </c>
      <c r="S177" s="57" t="str">
        <f t="shared" si="948"/>
        <v/>
      </c>
      <c r="T177" s="57" t="str">
        <f t="shared" si="949"/>
        <v/>
      </c>
      <c r="U177" s="39"/>
      <c r="V177" s="58" t="str">
        <f t="shared" si="1113"/>
        <v>ACC</v>
      </c>
      <c r="W177" s="94" t="str">
        <f t="shared" si="1114"/>
        <v/>
      </c>
      <c r="X177" s="87" t="str">
        <f t="shared" si="1018"/>
        <v/>
      </c>
      <c r="Y177" s="81" t="str">
        <f t="shared" si="1019"/>
        <v/>
      </c>
      <c r="Z177" s="82" t="str">
        <f t="shared" si="1020"/>
        <v/>
      </c>
      <c r="AA177" s="81" t="str">
        <f>IFERROR(IF(V177="ACC"," ",IF('MAXES+CHART'!$D$16="lbs",MROUND(IF(V177="SQUAT",'MAXES+CHART'!$D$17*Z177, IF(V177="BENCH",'MAXES+CHART'!$D$18*Z177, IF(V177="DEADLIFT",'MAXES+CHART'!$D$19*Z177,))),5),MROUND(IF(V177="SQUAT",'MAXES+CHART'!$D$17*Z177, IF(V177="BENCH",'MAXES+CHART'!$D$18*Z177, IF(V177="DEADLIFT",'MAXES+CHART'!$D$19*Z177,))),2.5))),"")</f>
        <v xml:space="preserve"> </v>
      </c>
      <c r="AC177" s="96"/>
      <c r="AD177" s="55"/>
      <c r="AE177" s="199"/>
      <c r="AG177" s="57" t="str">
        <f t="shared" si="950"/>
        <v/>
      </c>
      <c r="AH177" s="57" t="str">
        <f t="shared" si="951"/>
        <v/>
      </c>
      <c r="AI177" s="57" t="str">
        <f t="shared" si="952"/>
        <v/>
      </c>
      <c r="AJ177" s="57" t="str">
        <f t="shared" si="953"/>
        <v/>
      </c>
      <c r="AK177" s="57" t="str">
        <f t="shared" si="954"/>
        <v/>
      </c>
      <c r="AL177" s="57" t="str">
        <f t="shared" si="955"/>
        <v/>
      </c>
      <c r="AN177" s="39"/>
      <c r="AO177" s="58" t="str">
        <f t="shared" si="1115"/>
        <v>ACC</v>
      </c>
      <c r="AP177" s="94" t="str">
        <f t="shared" si="1116"/>
        <v/>
      </c>
      <c r="AQ177" s="87" t="str">
        <f t="shared" si="1023"/>
        <v/>
      </c>
      <c r="AR177" s="81" t="str">
        <f t="shared" si="1024"/>
        <v/>
      </c>
      <c r="AS177" s="82" t="str">
        <f t="shared" si="1025"/>
        <v/>
      </c>
      <c r="AT177" s="81" t="str">
        <f>IFERROR(IF(AO177="ACC"," ",IF('MAXES+CHART'!$D$16="lbs",MROUND(IF(AO177="SQUAT",'MAXES+CHART'!$D$17*AS177, IF(AO177="BENCH",'MAXES+CHART'!$D$18*AS177, IF(AO177="DEADLIFT",'MAXES+CHART'!$D$19*AS177,))),5),MROUND(IF(AO177="SQUAT",'MAXES+CHART'!$D$17*AS177, IF(AO177="BENCH",'MAXES+CHART'!$D$18*AS177, IF(AO177="DEADLIFT",'MAXES+CHART'!$D$19*AS177,))),2.5))),"")</f>
        <v xml:space="preserve"> </v>
      </c>
      <c r="AV177" s="96"/>
      <c r="AW177" s="55"/>
      <c r="AX177" s="199"/>
      <c r="AZ177" s="57" t="str">
        <f t="shared" si="956"/>
        <v/>
      </c>
      <c r="BA177" s="57" t="str">
        <f t="shared" si="957"/>
        <v/>
      </c>
      <c r="BB177" s="57" t="str">
        <f t="shared" si="958"/>
        <v/>
      </c>
      <c r="BC177" s="57" t="str">
        <f t="shared" si="959"/>
        <v/>
      </c>
      <c r="BD177" s="57" t="str">
        <f t="shared" si="960"/>
        <v/>
      </c>
      <c r="BE177" s="57" t="str">
        <f t="shared" si="961"/>
        <v/>
      </c>
      <c r="BG177" s="39"/>
      <c r="BH177" s="58" t="str">
        <f t="shared" si="1117"/>
        <v>ACC</v>
      </c>
      <c r="BI177" s="94" t="str">
        <f t="shared" si="1118"/>
        <v/>
      </c>
      <c r="BJ177" s="87" t="str">
        <f t="shared" si="1028"/>
        <v/>
      </c>
      <c r="BK177" s="81" t="str">
        <f t="shared" si="1029"/>
        <v/>
      </c>
      <c r="BL177" s="82" t="str">
        <f t="shared" si="1030"/>
        <v/>
      </c>
      <c r="BM177" s="81" t="str">
        <f>IFERROR(IF(BH177="ACC"," ",IF('MAXES+CHART'!$D$16="lbs",MROUND(IF(BH177="SQUAT",'MAXES+CHART'!$D$17*BL177, IF(BH177="BENCH",'MAXES+CHART'!$D$18*BL177, IF(BH177="DEADLIFT",'MAXES+CHART'!$D$19*BL177,))),5),MROUND(IF(BH177="SQUAT",'MAXES+CHART'!$D$17*BL177, IF(BH177="BENCH",'MAXES+CHART'!$D$18*BL177, IF(BH177="DEADLIFT",'MAXES+CHART'!$D$19*BL177,))),2.5))),"")</f>
        <v xml:space="preserve"> </v>
      </c>
      <c r="BO177" s="96"/>
      <c r="BP177" s="55"/>
      <c r="BQ177" s="199"/>
      <c r="BS177" s="57" t="str">
        <f t="shared" si="962"/>
        <v/>
      </c>
      <c r="BT177" s="57" t="str">
        <f t="shared" si="963"/>
        <v/>
      </c>
      <c r="BU177" s="57" t="str">
        <f t="shared" si="964"/>
        <v/>
      </c>
      <c r="BV177" s="57" t="str">
        <f t="shared" si="965"/>
        <v/>
      </c>
      <c r="BW177" s="57" t="str">
        <f t="shared" si="966"/>
        <v/>
      </c>
      <c r="BX177" s="57" t="str">
        <f t="shared" si="967"/>
        <v/>
      </c>
      <c r="CA177" s="39"/>
      <c r="CB177" s="58" t="str">
        <f t="shared" si="1119"/>
        <v>ACC</v>
      </c>
      <c r="CC177" s="94" t="str">
        <f t="shared" si="1120"/>
        <v/>
      </c>
      <c r="CD177" s="87" t="str">
        <f t="shared" si="1033"/>
        <v/>
      </c>
      <c r="CE177" s="81" t="str">
        <f t="shared" si="1034"/>
        <v/>
      </c>
      <c r="CF177" s="82" t="str">
        <f t="shared" si="1035"/>
        <v/>
      </c>
      <c r="CG177" s="81" t="str">
        <f>IFERROR(IF(CB177="ACC"," ",IF('MAXES+CHART'!$D$16="lbs",MROUND(IF(CB177="SQUAT",'MAXES+CHART'!$D$17*CF177, IF(CB177="BENCH",'MAXES+CHART'!$D$18*CF177, IF(CB177="DEADLIFT",'MAXES+CHART'!$D$19*CF177,))),5),MROUND(IF(CB177="SQUAT",'MAXES+CHART'!$D$17*CF177, IF(CB177="BENCH",'MAXES+CHART'!$D$18*CF177, IF(CB177="DEADLIFT",'MAXES+CHART'!$D$19*CF177,))),2.5))),"")</f>
        <v xml:space="preserve"> </v>
      </c>
      <c r="CI177" s="96"/>
      <c r="CJ177" s="55"/>
      <c r="CK177" s="199"/>
      <c r="CM177" s="57" t="str">
        <f t="shared" si="968"/>
        <v/>
      </c>
      <c r="CN177" s="57" t="str">
        <f t="shared" si="969"/>
        <v/>
      </c>
      <c r="CO177" s="57" t="str">
        <f t="shared" si="970"/>
        <v/>
      </c>
      <c r="CP177" s="57" t="str">
        <f t="shared" si="971"/>
        <v/>
      </c>
      <c r="CQ177" s="57" t="str">
        <f t="shared" si="972"/>
        <v/>
      </c>
      <c r="CR177" s="57" t="str">
        <f t="shared" si="973"/>
        <v/>
      </c>
      <c r="CS177" s="39"/>
      <c r="CT177" s="58" t="str">
        <f t="shared" si="1121"/>
        <v>ACC</v>
      </c>
      <c r="CU177" s="94" t="str">
        <f t="shared" si="1122"/>
        <v/>
      </c>
      <c r="CV177" s="87" t="str">
        <f t="shared" si="916"/>
        <v/>
      </c>
      <c r="CW177" s="81" t="str">
        <f t="shared" si="917"/>
        <v/>
      </c>
      <c r="CX177" s="82" t="str">
        <f t="shared" si="918"/>
        <v/>
      </c>
      <c r="CY177" s="81" t="str">
        <f>IFERROR(IF(CT177="ACC"," ",IF('MAXES+CHART'!$D$16="lbs",MROUND(IF(CT177="SQUAT",'MAXES+CHART'!$D$17*CX177, IF(CT177="BENCH",'MAXES+CHART'!$D$18*CX177, IF(CT177="DEADLIFT",'MAXES+CHART'!$D$19*CX177,))),5),MROUND(IF(CT177="SQUAT",'MAXES+CHART'!$D$17*CX177, IF(CT177="BENCH",'MAXES+CHART'!$D$18*CX177, IF(CT177="DEADLIFT",'MAXES+CHART'!$D$19*CX177,))),2.5))),"")</f>
        <v xml:space="preserve"> </v>
      </c>
      <c r="DA177" s="96"/>
      <c r="DB177" s="55"/>
      <c r="DC177" s="199"/>
      <c r="DE177" s="57" t="str">
        <f t="shared" si="974"/>
        <v/>
      </c>
      <c r="DF177" s="57" t="str">
        <f t="shared" si="975"/>
        <v/>
      </c>
      <c r="DG177" s="57" t="str">
        <f t="shared" si="976"/>
        <v/>
      </c>
      <c r="DH177" s="57" t="str">
        <f t="shared" si="977"/>
        <v/>
      </c>
      <c r="DI177" s="57" t="str">
        <f t="shared" si="978"/>
        <v/>
      </c>
      <c r="DJ177" s="57" t="str">
        <f t="shared" si="979"/>
        <v/>
      </c>
      <c r="DL177" s="39"/>
      <c r="DM177" s="58" t="str">
        <f t="shared" si="1123"/>
        <v>ACC</v>
      </c>
      <c r="DN177" s="94" t="str">
        <f t="shared" si="1124"/>
        <v/>
      </c>
      <c r="DO177" s="87" t="str">
        <f t="shared" si="921"/>
        <v/>
      </c>
      <c r="DP177" s="81" t="str">
        <f t="shared" si="922"/>
        <v/>
      </c>
      <c r="DQ177" s="82" t="str">
        <f t="shared" si="923"/>
        <v/>
      </c>
      <c r="DR177" s="81" t="str">
        <f>IFERROR(IF(DM177="ACC"," ",IF('MAXES+CHART'!$D$16="lbs",MROUND(IF(DM177="SQUAT",'MAXES+CHART'!$D$17*DQ177, IF(DM177="BENCH",'MAXES+CHART'!$D$18*DQ177, IF(DM177="DEADLIFT",'MAXES+CHART'!$D$19*DQ177,))),5),MROUND(IF(DM177="SQUAT",'MAXES+CHART'!$D$17*DQ177, IF(DM177="BENCH",'MAXES+CHART'!$D$18*DQ177, IF(DM177="DEADLIFT",'MAXES+CHART'!$D$19*DQ177,))),2.5))),"")</f>
        <v xml:space="preserve"> </v>
      </c>
      <c r="DT177" s="96"/>
      <c r="DU177" s="55"/>
      <c r="DV177" s="199"/>
      <c r="DX177" s="57" t="str">
        <f t="shared" si="980"/>
        <v/>
      </c>
      <c r="DY177" s="57" t="str">
        <f t="shared" si="981"/>
        <v/>
      </c>
      <c r="DZ177" s="57" t="str">
        <f t="shared" si="982"/>
        <v/>
      </c>
      <c r="EA177" s="57" t="str">
        <f t="shared" si="983"/>
        <v/>
      </c>
      <c r="EB177" s="57" t="str">
        <f t="shared" si="984"/>
        <v/>
      </c>
      <c r="EC177" s="57" t="str">
        <f t="shared" si="985"/>
        <v/>
      </c>
      <c r="EE177" s="39"/>
      <c r="EF177" s="58" t="str">
        <f t="shared" si="1125"/>
        <v>ACC</v>
      </c>
      <c r="EG177" s="94" t="str">
        <f t="shared" si="1126"/>
        <v/>
      </c>
      <c r="EH177" s="87" t="str">
        <f t="shared" si="926"/>
        <v/>
      </c>
      <c r="EI177" s="81" t="str">
        <f t="shared" si="927"/>
        <v/>
      </c>
      <c r="EJ177" s="82" t="str">
        <f t="shared" si="928"/>
        <v/>
      </c>
      <c r="EK177" s="81" t="str">
        <f>IFERROR(IF(EF177="ACC"," ",IF('MAXES+CHART'!$D$16="lbs",MROUND(IF(EF177="SQUAT",'MAXES+CHART'!$D$17*EJ177, IF(EF177="BENCH",'MAXES+CHART'!$D$18*EJ177, IF(EF177="DEADLIFT",'MAXES+CHART'!$D$19*EJ177,))),5),MROUND(IF(EF177="SQUAT",'MAXES+CHART'!$D$17*EJ177, IF(EF177="BENCH",'MAXES+CHART'!$D$18*EJ177, IF(EF177="DEADLIFT",'MAXES+CHART'!$D$19*EJ177,))),2.5))),"")</f>
        <v xml:space="preserve"> </v>
      </c>
      <c r="EM177" s="96"/>
      <c r="EN177" s="55"/>
      <c r="EO177" s="199"/>
      <c r="EQ177" s="57" t="str">
        <f t="shared" si="986"/>
        <v/>
      </c>
      <c r="ER177" s="57" t="str">
        <f t="shared" si="987"/>
        <v/>
      </c>
      <c r="ES177" s="57" t="str">
        <f t="shared" si="988"/>
        <v/>
      </c>
      <c r="ET177" s="57" t="str">
        <f t="shared" si="989"/>
        <v/>
      </c>
      <c r="EU177" s="57" t="str">
        <f t="shared" si="990"/>
        <v/>
      </c>
      <c r="EV177" s="57" t="str">
        <f t="shared" si="991"/>
        <v/>
      </c>
      <c r="EY177" s="39"/>
      <c r="EZ177" s="58" t="str">
        <f t="shared" si="1127"/>
        <v>ACC</v>
      </c>
      <c r="FA177" s="94" t="str">
        <f t="shared" si="1128"/>
        <v/>
      </c>
      <c r="FB177" s="87" t="str">
        <f t="shared" si="1044"/>
        <v/>
      </c>
      <c r="FC177" s="81" t="str">
        <f t="shared" si="1045"/>
        <v/>
      </c>
      <c r="FD177" s="82" t="str">
        <f t="shared" si="1046"/>
        <v/>
      </c>
      <c r="FE177" s="81" t="str">
        <f>IFERROR(IF(EZ177="ACC"," ",IF('MAXES+CHART'!$D$16="lbs",MROUND(IF(EZ177="SQUAT",'MAXES+CHART'!$D$17*FD177, IF(EZ177="BENCH",'MAXES+CHART'!$D$18*FD177, IF(EZ177="DEADLIFT",'MAXES+CHART'!$D$19*FD177,))),5),MROUND(IF(EZ177="SQUAT",'MAXES+CHART'!$D$17*FD177, IF(EZ177="BENCH",'MAXES+CHART'!$D$18*FD177, IF(EZ177="DEADLIFT",'MAXES+CHART'!$D$19*FD177,))),2.5))),"")</f>
        <v xml:space="preserve"> </v>
      </c>
      <c r="FG177" s="125"/>
      <c r="FH177" s="55"/>
      <c r="FI177" s="199"/>
      <c r="FK177" s="57" t="str">
        <f t="shared" si="992"/>
        <v/>
      </c>
      <c r="FL177" s="57" t="str">
        <f t="shared" si="993"/>
        <v/>
      </c>
      <c r="FM177" s="57" t="str">
        <f t="shared" si="994"/>
        <v/>
      </c>
      <c r="FN177" s="57" t="str">
        <f t="shared" si="995"/>
        <v/>
      </c>
      <c r="FO177" s="57" t="str">
        <f t="shared" si="996"/>
        <v/>
      </c>
      <c r="FP177" s="57" t="str">
        <f t="shared" si="997"/>
        <v/>
      </c>
      <c r="FQ177" s="39"/>
      <c r="FR177" s="58" t="str">
        <f t="shared" si="1129"/>
        <v>ACC</v>
      </c>
      <c r="FS177" s="94" t="str">
        <f t="shared" si="1130"/>
        <v/>
      </c>
      <c r="FT177" s="87" t="str">
        <f t="shared" si="931"/>
        <v/>
      </c>
      <c r="FU177" s="81" t="str">
        <f t="shared" si="932"/>
        <v/>
      </c>
      <c r="FV177" s="82" t="str">
        <f t="shared" si="933"/>
        <v/>
      </c>
      <c r="FW177" s="81" t="str">
        <f>IFERROR(IF(FR177="ACC"," ",IF('MAXES+CHART'!$D$16="lbs",MROUND(IF(FR177="SQUAT",'MAXES+CHART'!$D$17*FV177, IF(FR177="BENCH",'MAXES+CHART'!$D$18*FV177, IF(FR177="DEADLIFT",'MAXES+CHART'!$D$19*FV177,))),5),MROUND(IF(FR177="SQUAT",'MAXES+CHART'!$D$17*FV177, IF(FR177="BENCH",'MAXES+CHART'!$D$18*FV177, IF(FR177="DEADLIFT",'MAXES+CHART'!$D$19*FV177,))),2.5))),"")</f>
        <v xml:space="preserve"> </v>
      </c>
      <c r="FY177" s="96"/>
      <c r="FZ177" s="55"/>
      <c r="GA177" s="199"/>
      <c r="GC177" s="57" t="str">
        <f t="shared" si="998"/>
        <v/>
      </c>
      <c r="GD177" s="57" t="str">
        <f t="shared" si="999"/>
        <v/>
      </c>
      <c r="GE177" s="57" t="str">
        <f t="shared" si="1000"/>
        <v/>
      </c>
      <c r="GF177" s="57" t="str">
        <f t="shared" si="1001"/>
        <v/>
      </c>
      <c r="GG177" s="57" t="str">
        <f t="shared" si="1002"/>
        <v/>
      </c>
      <c r="GH177" s="57" t="str">
        <f t="shared" si="1003"/>
        <v/>
      </c>
      <c r="GJ177" s="39"/>
      <c r="GK177" s="58" t="str">
        <f t="shared" si="1131"/>
        <v>ACC</v>
      </c>
      <c r="GL177" s="94" t="str">
        <f t="shared" si="1132"/>
        <v/>
      </c>
      <c r="GM177" s="87" t="str">
        <f t="shared" si="936"/>
        <v/>
      </c>
      <c r="GN177" s="81" t="str">
        <f t="shared" si="937"/>
        <v/>
      </c>
      <c r="GO177" s="82" t="str">
        <f t="shared" si="938"/>
        <v/>
      </c>
      <c r="GP177" s="81" t="str">
        <f>IFERROR(IF(GK177="ACC"," ",IF('MAXES+CHART'!$D$16="lbs",MROUND(IF(GK177="SQUAT",'MAXES+CHART'!$D$17*GO177, IF(GK177="BENCH",'MAXES+CHART'!$D$18*GO177, IF(GK177="DEADLIFT",'MAXES+CHART'!$D$19*GO177,))),5),MROUND(IF(GK177="SQUAT",'MAXES+CHART'!$D$17*GO177, IF(GK177="BENCH",'MAXES+CHART'!$D$18*GO177, IF(GK177="DEADLIFT",'MAXES+CHART'!$D$19*GO177,))),2.5))),"")</f>
        <v xml:space="preserve"> </v>
      </c>
      <c r="GR177" s="96"/>
      <c r="GS177" s="55"/>
      <c r="GT177" s="199"/>
      <c r="GV177" s="57" t="str">
        <f t="shared" si="1004"/>
        <v/>
      </c>
      <c r="GW177" s="57" t="str">
        <f t="shared" si="1005"/>
        <v/>
      </c>
      <c r="GX177" s="57" t="str">
        <f t="shared" si="1006"/>
        <v/>
      </c>
      <c r="GY177" s="57" t="str">
        <f t="shared" si="1007"/>
        <v/>
      </c>
      <c r="GZ177" s="57" t="str">
        <f t="shared" si="1008"/>
        <v/>
      </c>
      <c r="HA177" s="57" t="str">
        <f t="shared" si="1009"/>
        <v/>
      </c>
      <c r="HC177" s="39"/>
      <c r="HD177" s="58" t="str">
        <f t="shared" si="1133"/>
        <v>ACC</v>
      </c>
      <c r="HE177" s="94" t="str">
        <f t="shared" si="1134"/>
        <v/>
      </c>
      <c r="HF177" s="87" t="str">
        <f t="shared" si="941"/>
        <v/>
      </c>
      <c r="HG177" s="81" t="str">
        <f t="shared" si="942"/>
        <v/>
      </c>
      <c r="HH177" s="82" t="str">
        <f t="shared" si="943"/>
        <v/>
      </c>
      <c r="HI177" s="81" t="str">
        <f>IFERROR(IF(HD177="ACC"," ",IF('MAXES+CHART'!$D$16="lbs",MROUND(IF(HD177="SQUAT",'MAXES+CHART'!$D$17*HH177, IF(HD177="BENCH",'MAXES+CHART'!$D$18*HH177, IF(HD177="DEADLIFT",'MAXES+CHART'!$D$19*HH177,))),5),MROUND(IF(HD177="SQUAT",'MAXES+CHART'!$D$17*HH177, IF(HD177="BENCH",'MAXES+CHART'!$D$18*HH177, IF(HD177="DEADLIFT",'MAXES+CHART'!$D$19*HH177,))),2.5))),"")</f>
        <v xml:space="preserve"> </v>
      </c>
      <c r="HK177" s="96"/>
      <c r="HL177" s="55"/>
      <c r="HM177" s="199"/>
      <c r="HO177" s="57" t="str">
        <f t="shared" si="1010"/>
        <v/>
      </c>
      <c r="HP177" s="57" t="str">
        <f t="shared" si="1011"/>
        <v/>
      </c>
      <c r="HQ177" s="57" t="str">
        <f t="shared" si="1012"/>
        <v/>
      </c>
      <c r="HR177" s="57" t="str">
        <f t="shared" si="1013"/>
        <v/>
      </c>
      <c r="HS177" s="57" t="str">
        <f t="shared" si="1014"/>
        <v/>
      </c>
      <c r="HT177" s="57" t="str">
        <f t="shared" si="1015"/>
        <v/>
      </c>
    </row>
    <row r="178" spans="3:228" hidden="1" outlineLevel="2">
      <c r="C178" s="39"/>
      <c r="D178" s="58" t="str">
        <f t="shared" si="1135"/>
        <v>ACC</v>
      </c>
      <c r="E178" s="93">
        <f t="shared" si="1136"/>
        <v>0</v>
      </c>
      <c r="F178" s="88"/>
      <c r="G178" s="83"/>
      <c r="H178" s="84"/>
      <c r="I178" s="83" t="str">
        <f>IF(D178="ACC"," ",IF('MAXES+CHART'!$D$16="lbs",MROUND(IF(D178="SQUAT",'MAXES+CHART'!$D$17*H178, IF(D178="BENCH",'MAXES+CHART'!$D$18*H178, IF(D178="DEADLIFT",'MAXES+CHART'!$D$19*H178,))),5),MROUND(IF(D178="SQUAT",'MAXES+CHART'!$D$17*H178, IF(D178="BENCH",'MAXES+CHART'!$D$18*H178, IF(D178="DEADLIFT",'MAXES+CHART'!$D$19*H178,))),2.5)))</f>
        <v xml:space="preserve"> </v>
      </c>
      <c r="K178" s="96"/>
      <c r="L178" s="55"/>
      <c r="M178" s="117"/>
      <c r="O178" s="57" t="str">
        <f t="shared" si="944"/>
        <v/>
      </c>
      <c r="P178" s="57" t="str">
        <f t="shared" si="945"/>
        <v/>
      </c>
      <c r="Q178" s="57" t="str">
        <f t="shared" si="946"/>
        <v/>
      </c>
      <c r="R178" s="57" t="str">
        <f t="shared" si="947"/>
        <v/>
      </c>
      <c r="S178" s="57" t="str">
        <f t="shared" si="948"/>
        <v/>
      </c>
      <c r="T178" s="57" t="str">
        <f t="shared" si="949"/>
        <v/>
      </c>
      <c r="U178" s="39"/>
      <c r="V178" s="58" t="str">
        <f t="shared" si="1113"/>
        <v>ACC</v>
      </c>
      <c r="W178" s="93" t="str">
        <f t="shared" si="1114"/>
        <v/>
      </c>
      <c r="X178" s="88" t="str">
        <f t="shared" si="1018"/>
        <v/>
      </c>
      <c r="Y178" s="83" t="str">
        <f t="shared" si="1019"/>
        <v/>
      </c>
      <c r="Z178" s="84" t="str">
        <f t="shared" si="1020"/>
        <v/>
      </c>
      <c r="AA178" s="83" t="str">
        <f>IFERROR(IF(V178="ACC"," ",IF('MAXES+CHART'!$D$16="lbs",MROUND(IF(V178="SQUAT",'MAXES+CHART'!$D$17*Z178, IF(V178="BENCH",'MAXES+CHART'!$D$18*Z178, IF(V178="DEADLIFT",'MAXES+CHART'!$D$19*Z178,))),5),MROUND(IF(V178="SQUAT",'MAXES+CHART'!$D$17*Z178, IF(V178="BENCH",'MAXES+CHART'!$D$18*Z178, IF(V178="DEADLIFT",'MAXES+CHART'!$D$19*Z178,))),2.5))),"")</f>
        <v xml:space="preserve"> </v>
      </c>
      <c r="AC178" s="96"/>
      <c r="AD178" s="55"/>
      <c r="AE178" s="117"/>
      <c r="AG178" s="57" t="str">
        <f t="shared" si="950"/>
        <v/>
      </c>
      <c r="AH178" s="57" t="str">
        <f t="shared" si="951"/>
        <v/>
      </c>
      <c r="AI178" s="57" t="str">
        <f t="shared" si="952"/>
        <v/>
      </c>
      <c r="AJ178" s="57" t="str">
        <f t="shared" si="953"/>
        <v/>
      </c>
      <c r="AK178" s="57" t="str">
        <f t="shared" si="954"/>
        <v/>
      </c>
      <c r="AL178" s="57" t="str">
        <f t="shared" si="955"/>
        <v/>
      </c>
      <c r="AN178" s="39"/>
      <c r="AO178" s="58" t="str">
        <f t="shared" si="1115"/>
        <v>ACC</v>
      </c>
      <c r="AP178" s="93" t="str">
        <f t="shared" si="1116"/>
        <v/>
      </c>
      <c r="AQ178" s="88" t="str">
        <f t="shared" si="1023"/>
        <v/>
      </c>
      <c r="AR178" s="83" t="str">
        <f t="shared" si="1024"/>
        <v/>
      </c>
      <c r="AS178" s="84" t="str">
        <f t="shared" si="1025"/>
        <v/>
      </c>
      <c r="AT178" s="83" t="str">
        <f>IFERROR(IF(AO178="ACC"," ",IF('MAXES+CHART'!$D$16="lbs",MROUND(IF(AO178="SQUAT",'MAXES+CHART'!$D$17*AS178, IF(AO178="BENCH",'MAXES+CHART'!$D$18*AS178, IF(AO178="DEADLIFT",'MAXES+CHART'!$D$19*AS178,))),5),MROUND(IF(AO178="SQUAT",'MAXES+CHART'!$D$17*AS178, IF(AO178="BENCH",'MAXES+CHART'!$D$18*AS178, IF(AO178="DEADLIFT",'MAXES+CHART'!$D$19*AS178,))),2.5))),"")</f>
        <v xml:space="preserve"> </v>
      </c>
      <c r="AV178" s="96"/>
      <c r="AW178" s="55"/>
      <c r="AX178" s="117"/>
      <c r="AZ178" s="57" t="str">
        <f t="shared" si="956"/>
        <v/>
      </c>
      <c r="BA178" s="57" t="str">
        <f t="shared" si="957"/>
        <v/>
      </c>
      <c r="BB178" s="57" t="str">
        <f t="shared" si="958"/>
        <v/>
      </c>
      <c r="BC178" s="57" t="str">
        <f t="shared" si="959"/>
        <v/>
      </c>
      <c r="BD178" s="57" t="str">
        <f t="shared" si="960"/>
        <v/>
      </c>
      <c r="BE178" s="57" t="str">
        <f t="shared" si="961"/>
        <v/>
      </c>
      <c r="BG178" s="39"/>
      <c r="BH178" s="58" t="str">
        <f t="shared" si="1117"/>
        <v>ACC</v>
      </c>
      <c r="BI178" s="93" t="str">
        <f t="shared" si="1118"/>
        <v/>
      </c>
      <c r="BJ178" s="88" t="str">
        <f t="shared" si="1028"/>
        <v/>
      </c>
      <c r="BK178" s="83" t="str">
        <f t="shared" si="1029"/>
        <v/>
      </c>
      <c r="BL178" s="84" t="str">
        <f t="shared" si="1030"/>
        <v/>
      </c>
      <c r="BM178" s="83" t="str">
        <f>IFERROR(IF(BH178="ACC"," ",IF('MAXES+CHART'!$D$16="lbs",MROUND(IF(BH178="SQUAT",'MAXES+CHART'!$D$17*BL178, IF(BH178="BENCH",'MAXES+CHART'!$D$18*BL178, IF(BH178="DEADLIFT",'MAXES+CHART'!$D$19*BL178,))),5),MROUND(IF(BH178="SQUAT",'MAXES+CHART'!$D$17*BL178, IF(BH178="BENCH",'MAXES+CHART'!$D$18*BL178, IF(BH178="DEADLIFT",'MAXES+CHART'!$D$19*BL178,))),2.5))),"")</f>
        <v xml:space="preserve"> </v>
      </c>
      <c r="BO178" s="96"/>
      <c r="BP178" s="55"/>
      <c r="BQ178" s="117"/>
      <c r="BS178" s="57" t="str">
        <f t="shared" si="962"/>
        <v/>
      </c>
      <c r="BT178" s="57" t="str">
        <f t="shared" si="963"/>
        <v/>
      </c>
      <c r="BU178" s="57" t="str">
        <f t="shared" si="964"/>
        <v/>
      </c>
      <c r="BV178" s="57" t="str">
        <f t="shared" si="965"/>
        <v/>
      </c>
      <c r="BW178" s="57" t="str">
        <f t="shared" si="966"/>
        <v/>
      </c>
      <c r="BX178" s="57" t="str">
        <f t="shared" si="967"/>
        <v/>
      </c>
      <c r="CA178" s="39"/>
      <c r="CB178" s="58" t="str">
        <f t="shared" si="1119"/>
        <v>ACC</v>
      </c>
      <c r="CC178" s="93" t="str">
        <f t="shared" si="1120"/>
        <v/>
      </c>
      <c r="CD178" s="88" t="str">
        <f t="shared" si="1033"/>
        <v/>
      </c>
      <c r="CE178" s="83" t="str">
        <f t="shared" si="1034"/>
        <v/>
      </c>
      <c r="CF178" s="84" t="str">
        <f t="shared" si="1035"/>
        <v/>
      </c>
      <c r="CG178" s="83" t="str">
        <f>IFERROR(IF(CB178="ACC"," ",IF('MAXES+CHART'!$D$16="lbs",MROUND(IF(CB178="SQUAT",'MAXES+CHART'!$D$17*CF178, IF(CB178="BENCH",'MAXES+CHART'!$D$18*CF178, IF(CB178="DEADLIFT",'MAXES+CHART'!$D$19*CF178,))),5),MROUND(IF(CB178="SQUAT",'MAXES+CHART'!$D$17*CF178, IF(CB178="BENCH",'MAXES+CHART'!$D$18*CF178, IF(CB178="DEADLIFT",'MAXES+CHART'!$D$19*CF178,))),2.5))),"")</f>
        <v xml:space="preserve"> </v>
      </c>
      <c r="CI178" s="96"/>
      <c r="CJ178" s="55"/>
      <c r="CK178" s="117"/>
      <c r="CM178" s="57" t="str">
        <f t="shared" si="968"/>
        <v/>
      </c>
      <c r="CN178" s="57" t="str">
        <f t="shared" si="969"/>
        <v/>
      </c>
      <c r="CO178" s="57" t="str">
        <f t="shared" si="970"/>
        <v/>
      </c>
      <c r="CP178" s="57" t="str">
        <f t="shared" si="971"/>
        <v/>
      </c>
      <c r="CQ178" s="57" t="str">
        <f t="shared" si="972"/>
        <v/>
      </c>
      <c r="CR178" s="57" t="str">
        <f t="shared" si="973"/>
        <v/>
      </c>
      <c r="CS178" s="39"/>
      <c r="CT178" s="58" t="str">
        <f t="shared" si="1121"/>
        <v>ACC</v>
      </c>
      <c r="CU178" s="93" t="str">
        <f t="shared" si="1122"/>
        <v/>
      </c>
      <c r="CV178" s="88" t="str">
        <f t="shared" si="916"/>
        <v/>
      </c>
      <c r="CW178" s="83" t="str">
        <f t="shared" si="917"/>
        <v/>
      </c>
      <c r="CX178" s="84" t="str">
        <f t="shared" si="918"/>
        <v/>
      </c>
      <c r="CY178" s="83" t="str">
        <f>IFERROR(IF(CT178="ACC"," ",IF('MAXES+CHART'!$D$16="lbs",MROUND(IF(CT178="SQUAT",'MAXES+CHART'!$D$17*CX178, IF(CT178="BENCH",'MAXES+CHART'!$D$18*CX178, IF(CT178="DEADLIFT",'MAXES+CHART'!$D$19*CX178,))),5),MROUND(IF(CT178="SQUAT",'MAXES+CHART'!$D$17*CX178, IF(CT178="BENCH",'MAXES+CHART'!$D$18*CX178, IF(CT178="DEADLIFT",'MAXES+CHART'!$D$19*CX178,))),2.5))),"")</f>
        <v xml:space="preserve"> </v>
      </c>
      <c r="DA178" s="96"/>
      <c r="DB178" s="55"/>
      <c r="DC178" s="117"/>
      <c r="DE178" s="57" t="str">
        <f t="shared" si="974"/>
        <v/>
      </c>
      <c r="DF178" s="57" t="str">
        <f t="shared" si="975"/>
        <v/>
      </c>
      <c r="DG178" s="57" t="str">
        <f t="shared" si="976"/>
        <v/>
      </c>
      <c r="DH178" s="57" t="str">
        <f t="shared" si="977"/>
        <v/>
      </c>
      <c r="DI178" s="57" t="str">
        <f t="shared" si="978"/>
        <v/>
      </c>
      <c r="DJ178" s="57" t="str">
        <f t="shared" si="979"/>
        <v/>
      </c>
      <c r="DL178" s="39"/>
      <c r="DM178" s="58" t="str">
        <f t="shared" si="1123"/>
        <v>ACC</v>
      </c>
      <c r="DN178" s="93" t="str">
        <f t="shared" si="1124"/>
        <v/>
      </c>
      <c r="DO178" s="88" t="str">
        <f t="shared" si="921"/>
        <v/>
      </c>
      <c r="DP178" s="83" t="str">
        <f t="shared" si="922"/>
        <v/>
      </c>
      <c r="DQ178" s="84" t="str">
        <f t="shared" si="923"/>
        <v/>
      </c>
      <c r="DR178" s="83" t="str">
        <f>IFERROR(IF(DM178="ACC"," ",IF('MAXES+CHART'!$D$16="lbs",MROUND(IF(DM178="SQUAT",'MAXES+CHART'!$D$17*DQ178, IF(DM178="BENCH",'MAXES+CHART'!$D$18*DQ178, IF(DM178="DEADLIFT",'MAXES+CHART'!$D$19*DQ178,))),5),MROUND(IF(DM178="SQUAT",'MAXES+CHART'!$D$17*DQ178, IF(DM178="BENCH",'MAXES+CHART'!$D$18*DQ178, IF(DM178="DEADLIFT",'MAXES+CHART'!$D$19*DQ178,))),2.5))),"")</f>
        <v xml:space="preserve"> </v>
      </c>
      <c r="DT178" s="96"/>
      <c r="DU178" s="55"/>
      <c r="DV178" s="117"/>
      <c r="DX178" s="57" t="str">
        <f t="shared" si="980"/>
        <v/>
      </c>
      <c r="DY178" s="57" t="str">
        <f t="shared" si="981"/>
        <v/>
      </c>
      <c r="DZ178" s="57" t="str">
        <f t="shared" si="982"/>
        <v/>
      </c>
      <c r="EA178" s="57" t="str">
        <f t="shared" si="983"/>
        <v/>
      </c>
      <c r="EB178" s="57" t="str">
        <f t="shared" si="984"/>
        <v/>
      </c>
      <c r="EC178" s="57" t="str">
        <f t="shared" si="985"/>
        <v/>
      </c>
      <c r="EE178" s="39"/>
      <c r="EF178" s="58" t="str">
        <f t="shared" si="1125"/>
        <v>ACC</v>
      </c>
      <c r="EG178" s="93" t="str">
        <f t="shared" si="1126"/>
        <v/>
      </c>
      <c r="EH178" s="88" t="str">
        <f t="shared" si="926"/>
        <v/>
      </c>
      <c r="EI178" s="83" t="str">
        <f t="shared" si="927"/>
        <v/>
      </c>
      <c r="EJ178" s="84" t="str">
        <f t="shared" si="928"/>
        <v/>
      </c>
      <c r="EK178" s="83" t="str">
        <f>IFERROR(IF(EF178="ACC"," ",IF('MAXES+CHART'!$D$16="lbs",MROUND(IF(EF178="SQUAT",'MAXES+CHART'!$D$17*EJ178, IF(EF178="BENCH",'MAXES+CHART'!$D$18*EJ178, IF(EF178="DEADLIFT",'MAXES+CHART'!$D$19*EJ178,))),5),MROUND(IF(EF178="SQUAT",'MAXES+CHART'!$D$17*EJ178, IF(EF178="BENCH",'MAXES+CHART'!$D$18*EJ178, IF(EF178="DEADLIFT",'MAXES+CHART'!$D$19*EJ178,))),2.5))),"")</f>
        <v xml:space="preserve"> </v>
      </c>
      <c r="EM178" s="96"/>
      <c r="EN178" s="55"/>
      <c r="EO178" s="117"/>
      <c r="EQ178" s="57" t="str">
        <f t="shared" si="986"/>
        <v/>
      </c>
      <c r="ER178" s="57" t="str">
        <f t="shared" si="987"/>
        <v/>
      </c>
      <c r="ES178" s="57" t="str">
        <f t="shared" si="988"/>
        <v/>
      </c>
      <c r="ET178" s="57" t="str">
        <f t="shared" si="989"/>
        <v/>
      </c>
      <c r="EU178" s="57" t="str">
        <f t="shared" si="990"/>
        <v/>
      </c>
      <c r="EV178" s="57" t="str">
        <f t="shared" si="991"/>
        <v/>
      </c>
      <c r="EY178" s="39"/>
      <c r="EZ178" s="58" t="str">
        <f t="shared" si="1127"/>
        <v>ACC</v>
      </c>
      <c r="FA178" s="93" t="str">
        <f t="shared" si="1128"/>
        <v/>
      </c>
      <c r="FB178" s="88" t="str">
        <f t="shared" si="1044"/>
        <v/>
      </c>
      <c r="FC178" s="83" t="str">
        <f t="shared" si="1045"/>
        <v/>
      </c>
      <c r="FD178" s="84" t="str">
        <f t="shared" si="1046"/>
        <v/>
      </c>
      <c r="FE178" s="83" t="str">
        <f>IFERROR(IF(EZ178="ACC"," ",IF('MAXES+CHART'!$D$16="lbs",MROUND(IF(EZ178="SQUAT",'MAXES+CHART'!$D$17*FD178, IF(EZ178="BENCH",'MAXES+CHART'!$D$18*FD178, IF(EZ178="DEADLIFT",'MAXES+CHART'!$D$19*FD178,))),5),MROUND(IF(EZ178="SQUAT",'MAXES+CHART'!$D$17*FD178, IF(EZ178="BENCH",'MAXES+CHART'!$D$18*FD178, IF(EZ178="DEADLIFT",'MAXES+CHART'!$D$19*FD178,))),2.5))),"")</f>
        <v xml:space="preserve"> </v>
      </c>
      <c r="FG178" s="125"/>
      <c r="FH178" s="55"/>
      <c r="FI178" s="117"/>
      <c r="FK178" s="57" t="str">
        <f t="shared" si="992"/>
        <v/>
      </c>
      <c r="FL178" s="57" t="str">
        <f t="shared" si="993"/>
        <v/>
      </c>
      <c r="FM178" s="57" t="str">
        <f t="shared" si="994"/>
        <v/>
      </c>
      <c r="FN178" s="57" t="str">
        <f t="shared" si="995"/>
        <v/>
      </c>
      <c r="FO178" s="57" t="str">
        <f t="shared" si="996"/>
        <v/>
      </c>
      <c r="FP178" s="57" t="str">
        <f t="shared" si="997"/>
        <v/>
      </c>
      <c r="FQ178" s="39"/>
      <c r="FR178" s="58" t="str">
        <f t="shared" si="1129"/>
        <v>ACC</v>
      </c>
      <c r="FS178" s="93" t="str">
        <f t="shared" si="1130"/>
        <v/>
      </c>
      <c r="FT178" s="88" t="str">
        <f t="shared" si="931"/>
        <v/>
      </c>
      <c r="FU178" s="83" t="str">
        <f t="shared" si="932"/>
        <v/>
      </c>
      <c r="FV178" s="84" t="str">
        <f t="shared" si="933"/>
        <v/>
      </c>
      <c r="FW178" s="83" t="str">
        <f>IFERROR(IF(FR178="ACC"," ",IF('MAXES+CHART'!$D$16="lbs",MROUND(IF(FR178="SQUAT",'MAXES+CHART'!$D$17*FV178, IF(FR178="BENCH",'MAXES+CHART'!$D$18*FV178, IF(FR178="DEADLIFT",'MAXES+CHART'!$D$19*FV178,))),5),MROUND(IF(FR178="SQUAT",'MAXES+CHART'!$D$17*FV178, IF(FR178="BENCH",'MAXES+CHART'!$D$18*FV178, IF(FR178="DEADLIFT",'MAXES+CHART'!$D$19*FV178,))),2.5))),"")</f>
        <v xml:space="preserve"> </v>
      </c>
      <c r="FY178" s="96"/>
      <c r="FZ178" s="55"/>
      <c r="GA178" s="117"/>
      <c r="GC178" s="57" t="str">
        <f t="shared" si="998"/>
        <v/>
      </c>
      <c r="GD178" s="57" t="str">
        <f t="shared" si="999"/>
        <v/>
      </c>
      <c r="GE178" s="57" t="str">
        <f t="shared" si="1000"/>
        <v/>
      </c>
      <c r="GF178" s="57" t="str">
        <f t="shared" si="1001"/>
        <v/>
      </c>
      <c r="GG178" s="57" t="str">
        <f t="shared" si="1002"/>
        <v/>
      </c>
      <c r="GH178" s="57" t="str">
        <f t="shared" si="1003"/>
        <v/>
      </c>
      <c r="GJ178" s="39"/>
      <c r="GK178" s="58" t="str">
        <f t="shared" si="1131"/>
        <v>ACC</v>
      </c>
      <c r="GL178" s="93" t="str">
        <f t="shared" si="1132"/>
        <v/>
      </c>
      <c r="GM178" s="88" t="str">
        <f t="shared" si="936"/>
        <v/>
      </c>
      <c r="GN178" s="83" t="str">
        <f t="shared" si="937"/>
        <v/>
      </c>
      <c r="GO178" s="84" t="str">
        <f t="shared" si="938"/>
        <v/>
      </c>
      <c r="GP178" s="83" t="str">
        <f>IFERROR(IF(GK178="ACC"," ",IF('MAXES+CHART'!$D$16="lbs",MROUND(IF(GK178="SQUAT",'MAXES+CHART'!$D$17*GO178, IF(GK178="BENCH",'MAXES+CHART'!$D$18*GO178, IF(GK178="DEADLIFT",'MAXES+CHART'!$D$19*GO178,))),5),MROUND(IF(GK178="SQUAT",'MAXES+CHART'!$D$17*GO178, IF(GK178="BENCH",'MAXES+CHART'!$D$18*GO178, IF(GK178="DEADLIFT",'MAXES+CHART'!$D$19*GO178,))),2.5))),"")</f>
        <v xml:space="preserve"> </v>
      </c>
      <c r="GR178" s="96"/>
      <c r="GS178" s="55"/>
      <c r="GT178" s="117"/>
      <c r="GV178" s="57" t="str">
        <f t="shared" si="1004"/>
        <v/>
      </c>
      <c r="GW178" s="57" t="str">
        <f t="shared" si="1005"/>
        <v/>
      </c>
      <c r="GX178" s="57" t="str">
        <f t="shared" si="1006"/>
        <v/>
      </c>
      <c r="GY178" s="57" t="str">
        <f t="shared" si="1007"/>
        <v/>
      </c>
      <c r="GZ178" s="57" t="str">
        <f t="shared" si="1008"/>
        <v/>
      </c>
      <c r="HA178" s="57" t="str">
        <f t="shared" si="1009"/>
        <v/>
      </c>
      <c r="HC178" s="39"/>
      <c r="HD178" s="58" t="str">
        <f t="shared" si="1133"/>
        <v>ACC</v>
      </c>
      <c r="HE178" s="93" t="str">
        <f t="shared" si="1134"/>
        <v/>
      </c>
      <c r="HF178" s="88" t="str">
        <f t="shared" si="941"/>
        <v/>
      </c>
      <c r="HG178" s="83" t="str">
        <f t="shared" si="942"/>
        <v/>
      </c>
      <c r="HH178" s="84" t="str">
        <f t="shared" si="943"/>
        <v/>
      </c>
      <c r="HI178" s="83" t="str">
        <f>IFERROR(IF(HD178="ACC"," ",IF('MAXES+CHART'!$D$16="lbs",MROUND(IF(HD178="SQUAT",'MAXES+CHART'!$D$17*HH178, IF(HD178="BENCH",'MAXES+CHART'!$D$18*HH178, IF(HD178="DEADLIFT",'MAXES+CHART'!$D$19*HH178,))),5),MROUND(IF(HD178="SQUAT",'MAXES+CHART'!$D$17*HH178, IF(HD178="BENCH",'MAXES+CHART'!$D$18*HH178, IF(HD178="DEADLIFT",'MAXES+CHART'!$D$19*HH178,))),2.5))),"")</f>
        <v xml:space="preserve"> </v>
      </c>
      <c r="HK178" s="96"/>
      <c r="HL178" s="55"/>
      <c r="HM178" s="117"/>
      <c r="HO178" s="57" t="str">
        <f t="shared" si="1010"/>
        <v/>
      </c>
      <c r="HP178" s="57" t="str">
        <f t="shared" si="1011"/>
        <v/>
      </c>
      <c r="HQ178" s="57" t="str">
        <f t="shared" si="1012"/>
        <v/>
      </c>
      <c r="HR178" s="57" t="str">
        <f t="shared" si="1013"/>
        <v/>
      </c>
      <c r="HS178" s="57" t="str">
        <f t="shared" si="1014"/>
        <v/>
      </c>
      <c r="HT178" s="57" t="str">
        <f t="shared" si="1015"/>
        <v/>
      </c>
    </row>
    <row r="179" spans="3:228" hidden="1" outlineLevel="2">
      <c r="C179" s="39"/>
      <c r="D179" s="58" t="str">
        <f t="shared" si="1135"/>
        <v>ACC</v>
      </c>
      <c r="E179" s="94">
        <f t="shared" si="1136"/>
        <v>0</v>
      </c>
      <c r="F179" s="87"/>
      <c r="G179" s="81"/>
      <c r="H179" s="82"/>
      <c r="I179" s="81" t="str">
        <f>IF(D179="ACC"," ",IF('MAXES+CHART'!$D$16="lbs",MROUND(IF(D179="SQUAT",'MAXES+CHART'!$D$17*H179, IF(D179="BENCH",'MAXES+CHART'!$D$18*H179, IF(D179="DEADLIFT",'MAXES+CHART'!$D$19*H179,))),5),MROUND(IF(D179="SQUAT",'MAXES+CHART'!$D$17*H179, IF(D179="BENCH",'MAXES+CHART'!$D$18*H179, IF(D179="DEADLIFT",'MAXES+CHART'!$D$19*H179,))),2.5)))</f>
        <v xml:space="preserve"> </v>
      </c>
      <c r="K179" s="96"/>
      <c r="L179" s="55"/>
      <c r="M179" s="120" t="str">
        <f ca="1">"e1RM: "&amp;IFERROR(MROUND(IF(H176="",  I175/VLOOKUP(K175,'MAXES+CHART'!$B$3:$N$11,G175+1,FALSE),  OFFSET(H175,MATCH(MAX(H176:H180),H176:H180,0),1)/VLOOKUP(OFFSET(H175,MATCH(MAX(H176:H180),H176:H180,0),3),'MAXES+CHART'!$B$3:$N$11,OFFSET(H175,MATCH(MAX(H176:H180),H176:H180,0),-1)+1,FALSE)),1),"")</f>
        <v xml:space="preserve">e1RM: </v>
      </c>
      <c r="O179" s="57" t="str">
        <f t="shared" si="944"/>
        <v/>
      </c>
      <c r="P179" s="57" t="str">
        <f t="shared" si="945"/>
        <v/>
      </c>
      <c r="Q179" s="57" t="str">
        <f t="shared" si="946"/>
        <v/>
      </c>
      <c r="R179" s="57" t="str">
        <f t="shared" si="947"/>
        <v/>
      </c>
      <c r="S179" s="57" t="str">
        <f t="shared" si="948"/>
        <v/>
      </c>
      <c r="T179" s="57" t="str">
        <f t="shared" si="949"/>
        <v/>
      </c>
      <c r="U179" s="39"/>
      <c r="V179" s="58" t="str">
        <f t="shared" si="1113"/>
        <v>ACC</v>
      </c>
      <c r="W179" s="94" t="str">
        <f t="shared" si="1114"/>
        <v/>
      </c>
      <c r="X179" s="87" t="str">
        <f t="shared" si="1018"/>
        <v/>
      </c>
      <c r="Y179" s="81" t="str">
        <f t="shared" si="1019"/>
        <v/>
      </c>
      <c r="Z179" s="82" t="str">
        <f t="shared" si="1020"/>
        <v/>
      </c>
      <c r="AA179" s="81" t="str">
        <f>IFERROR(IF(V179="ACC"," ",IF('MAXES+CHART'!$D$16="lbs",MROUND(IF(V179="SQUAT",'MAXES+CHART'!$D$17*Z179, IF(V179="BENCH",'MAXES+CHART'!$D$18*Z179, IF(V179="DEADLIFT",'MAXES+CHART'!$D$19*Z179,))),5),MROUND(IF(V179="SQUAT",'MAXES+CHART'!$D$17*Z179, IF(V179="BENCH",'MAXES+CHART'!$D$18*Z179, IF(V179="DEADLIFT",'MAXES+CHART'!$D$19*Z179,))),2.5))),"")</f>
        <v xml:space="preserve"> </v>
      </c>
      <c r="AC179" s="96"/>
      <c r="AD179" s="55"/>
      <c r="AE179" s="120" t="str">
        <f ca="1">"e1RM: "&amp;IFERROR(MROUND(IF(Z176="",  AA175/VLOOKUP(AC175,'MAXES+CHART'!$B$3:$N$11,Y175+1,FALSE),  OFFSET(Z175,MATCH(MAX(Z176:Z180),Z176:Z180,0),1)/VLOOKUP(OFFSET(Z175,MATCH(MAX(Z176:Z180),Z176:Z180,0),3),'MAXES+CHART'!$B$3:$N$11,OFFSET(Z175,MATCH(MAX(Z176:Z180),Z176:Z180,0),-1)+1,FALSE)),1),"")</f>
        <v xml:space="preserve">e1RM: </v>
      </c>
      <c r="AG179" s="57" t="str">
        <f t="shared" si="950"/>
        <v/>
      </c>
      <c r="AH179" s="57" t="str">
        <f t="shared" si="951"/>
        <v/>
      </c>
      <c r="AI179" s="57" t="str">
        <f t="shared" si="952"/>
        <v/>
      </c>
      <c r="AJ179" s="57" t="str">
        <f t="shared" si="953"/>
        <v/>
      </c>
      <c r="AK179" s="57" t="str">
        <f t="shared" si="954"/>
        <v/>
      </c>
      <c r="AL179" s="57" t="str">
        <f t="shared" si="955"/>
        <v/>
      </c>
      <c r="AN179" s="39"/>
      <c r="AO179" s="58" t="str">
        <f t="shared" si="1115"/>
        <v>ACC</v>
      </c>
      <c r="AP179" s="94" t="str">
        <f t="shared" si="1116"/>
        <v/>
      </c>
      <c r="AQ179" s="87" t="str">
        <f t="shared" si="1023"/>
        <v/>
      </c>
      <c r="AR179" s="81" t="str">
        <f t="shared" si="1024"/>
        <v/>
      </c>
      <c r="AS179" s="82" t="str">
        <f t="shared" si="1025"/>
        <v/>
      </c>
      <c r="AT179" s="81" t="str">
        <f>IFERROR(IF(AO179="ACC"," ",IF('MAXES+CHART'!$D$16="lbs",MROUND(IF(AO179="SQUAT",'MAXES+CHART'!$D$17*AS179, IF(AO179="BENCH",'MAXES+CHART'!$D$18*AS179, IF(AO179="DEADLIFT",'MAXES+CHART'!$D$19*AS179,))),5),MROUND(IF(AO179="SQUAT",'MAXES+CHART'!$D$17*AS179, IF(AO179="BENCH",'MAXES+CHART'!$D$18*AS179, IF(AO179="DEADLIFT",'MAXES+CHART'!$D$19*AS179,))),2.5))),"")</f>
        <v xml:space="preserve"> </v>
      </c>
      <c r="AV179" s="96"/>
      <c r="AW179" s="55"/>
      <c r="AX179" s="120" t="str">
        <f ca="1">"e1RM: "&amp;IFERROR(MROUND(IF(AS176="",  AT175/VLOOKUP(AV175,'MAXES+CHART'!$B$3:$N$11,AR175+1,FALSE),  OFFSET(AS175,MATCH(MAX(AS176:AS180),AS176:AS180,0),1)/VLOOKUP(OFFSET(AS175,MATCH(MAX(AS176:AS180),AS176:AS180,0),3),'MAXES+CHART'!$B$3:$N$11,OFFSET(AS175,MATCH(MAX(AS176:AS180),AS176:AS180,0),-1)+1,FALSE)),1),"")</f>
        <v xml:space="preserve">e1RM: </v>
      </c>
      <c r="AZ179" s="57" t="str">
        <f t="shared" si="956"/>
        <v/>
      </c>
      <c r="BA179" s="57" t="str">
        <f t="shared" si="957"/>
        <v/>
      </c>
      <c r="BB179" s="57" t="str">
        <f t="shared" si="958"/>
        <v/>
      </c>
      <c r="BC179" s="57" t="str">
        <f t="shared" si="959"/>
        <v/>
      </c>
      <c r="BD179" s="57" t="str">
        <f t="shared" si="960"/>
        <v/>
      </c>
      <c r="BE179" s="57" t="str">
        <f t="shared" si="961"/>
        <v/>
      </c>
      <c r="BG179" s="39"/>
      <c r="BH179" s="58" t="str">
        <f t="shared" si="1117"/>
        <v>ACC</v>
      </c>
      <c r="BI179" s="94" t="str">
        <f t="shared" si="1118"/>
        <v/>
      </c>
      <c r="BJ179" s="87" t="str">
        <f t="shared" si="1028"/>
        <v/>
      </c>
      <c r="BK179" s="81" t="str">
        <f t="shared" si="1029"/>
        <v/>
      </c>
      <c r="BL179" s="82" t="str">
        <f t="shared" si="1030"/>
        <v/>
      </c>
      <c r="BM179" s="81" t="str">
        <f>IFERROR(IF(BH179="ACC"," ",IF('MAXES+CHART'!$D$16="lbs",MROUND(IF(BH179="SQUAT",'MAXES+CHART'!$D$17*BL179, IF(BH179="BENCH",'MAXES+CHART'!$D$18*BL179, IF(BH179="DEADLIFT",'MAXES+CHART'!$D$19*BL179,))),5),MROUND(IF(BH179="SQUAT",'MAXES+CHART'!$D$17*BL179, IF(BH179="BENCH",'MAXES+CHART'!$D$18*BL179, IF(BH179="DEADLIFT",'MAXES+CHART'!$D$19*BL179,))),2.5))),"")</f>
        <v xml:space="preserve"> </v>
      </c>
      <c r="BO179" s="96"/>
      <c r="BP179" s="55"/>
      <c r="BQ179" s="120" t="str">
        <f ca="1">"e1RM: "&amp;IFERROR(MROUND(IF(BL176="",  BM175/VLOOKUP(BO175,'MAXES+CHART'!$B$3:$N$11,BK175+1,FALSE),  OFFSET(BL175,MATCH(MAX(BL176:BL180),BL176:BL180,0),1)/VLOOKUP(OFFSET(BL175,MATCH(MAX(BL176:BL180),BL176:BL180,0),3),'MAXES+CHART'!$B$3:$N$11,OFFSET(BL175,MATCH(MAX(BL176:BL180),BL176:BL180,0),-1)+1,FALSE)),1),"")</f>
        <v xml:space="preserve">e1RM: </v>
      </c>
      <c r="BS179" s="57" t="str">
        <f t="shared" si="962"/>
        <v/>
      </c>
      <c r="BT179" s="57" t="str">
        <f t="shared" si="963"/>
        <v/>
      </c>
      <c r="BU179" s="57" t="str">
        <f t="shared" si="964"/>
        <v/>
      </c>
      <c r="BV179" s="57" t="str">
        <f t="shared" si="965"/>
        <v/>
      </c>
      <c r="BW179" s="57" t="str">
        <f t="shared" si="966"/>
        <v/>
      </c>
      <c r="BX179" s="57" t="str">
        <f t="shared" si="967"/>
        <v/>
      </c>
      <c r="CA179" s="39"/>
      <c r="CB179" s="58" t="str">
        <f t="shared" si="1119"/>
        <v>ACC</v>
      </c>
      <c r="CC179" s="94" t="str">
        <f t="shared" si="1120"/>
        <v/>
      </c>
      <c r="CD179" s="87" t="str">
        <f t="shared" si="1033"/>
        <v/>
      </c>
      <c r="CE179" s="81" t="str">
        <f t="shared" si="1034"/>
        <v/>
      </c>
      <c r="CF179" s="82" t="str">
        <f t="shared" si="1035"/>
        <v/>
      </c>
      <c r="CG179" s="81" t="str">
        <f>IFERROR(IF(CB179="ACC"," ",IF('MAXES+CHART'!$D$16="lbs",MROUND(IF(CB179="SQUAT",'MAXES+CHART'!$D$17*CF179, IF(CB179="BENCH",'MAXES+CHART'!$D$18*CF179, IF(CB179="DEADLIFT",'MAXES+CHART'!$D$19*CF179,))),5),MROUND(IF(CB179="SQUAT",'MAXES+CHART'!$D$17*CF179, IF(CB179="BENCH",'MAXES+CHART'!$D$18*CF179, IF(CB179="DEADLIFT",'MAXES+CHART'!$D$19*CF179,))),2.5))),"")</f>
        <v xml:space="preserve"> </v>
      </c>
      <c r="CI179" s="96"/>
      <c r="CJ179" s="55"/>
      <c r="CK179" s="120" t="str">
        <f ca="1">"e1RM: "&amp;IFERROR(MROUND(IF(CF176="",  CG175/VLOOKUP(CI175,'MAXES+CHART'!$B$3:$N$11,CE175+1,FALSE),  OFFSET(CF175,MATCH(MAX(CF176:CF180),CF176:CF180,0),1)/VLOOKUP(OFFSET(CF175,MATCH(MAX(CF176:CF180),CF176:CF180,0),3),'MAXES+CHART'!$B$3:$N$11,OFFSET(CF175,MATCH(MAX(CF176:CF180),CF176:CF180,0),-1)+1,FALSE)),1),"")</f>
        <v xml:space="preserve">e1RM: </v>
      </c>
      <c r="CM179" s="57" t="str">
        <f t="shared" si="968"/>
        <v/>
      </c>
      <c r="CN179" s="57" t="str">
        <f t="shared" si="969"/>
        <v/>
      </c>
      <c r="CO179" s="57" t="str">
        <f t="shared" si="970"/>
        <v/>
      </c>
      <c r="CP179" s="57" t="str">
        <f t="shared" si="971"/>
        <v/>
      </c>
      <c r="CQ179" s="57" t="str">
        <f t="shared" si="972"/>
        <v/>
      </c>
      <c r="CR179" s="57" t="str">
        <f t="shared" si="973"/>
        <v/>
      </c>
      <c r="CS179" s="39"/>
      <c r="CT179" s="58" t="str">
        <f t="shared" si="1121"/>
        <v>ACC</v>
      </c>
      <c r="CU179" s="94" t="str">
        <f t="shared" si="1122"/>
        <v/>
      </c>
      <c r="CV179" s="87" t="str">
        <f t="shared" si="916"/>
        <v/>
      </c>
      <c r="CW179" s="81" t="str">
        <f t="shared" si="917"/>
        <v/>
      </c>
      <c r="CX179" s="82" t="str">
        <f t="shared" si="918"/>
        <v/>
      </c>
      <c r="CY179" s="81" t="str">
        <f>IFERROR(IF(CT179="ACC"," ",IF('MAXES+CHART'!$D$16="lbs",MROUND(IF(CT179="SQUAT",'MAXES+CHART'!$D$17*CX179, IF(CT179="BENCH",'MAXES+CHART'!$D$18*CX179, IF(CT179="DEADLIFT",'MAXES+CHART'!$D$19*CX179,))),5),MROUND(IF(CT179="SQUAT",'MAXES+CHART'!$D$17*CX179, IF(CT179="BENCH",'MAXES+CHART'!$D$18*CX179, IF(CT179="DEADLIFT",'MAXES+CHART'!$D$19*CX179,))),2.5))),"")</f>
        <v xml:space="preserve"> </v>
      </c>
      <c r="DA179" s="96"/>
      <c r="DB179" s="55"/>
      <c r="DC179" s="120" t="str">
        <f ca="1">"e1RM: "&amp;IFERROR(MROUND(IF(CX176="",  CY175/VLOOKUP(DA175,'MAXES+CHART'!$B$3:$N$11,CW175+1,FALSE),  OFFSET(CX175,MATCH(MAX(CX176:CX180),CX176:CX180,0),1)/VLOOKUP(OFFSET(CX175,MATCH(MAX(CX176:CX180),CX176:CX180,0),3),'MAXES+CHART'!$B$3:$N$11,OFFSET(CX175,MATCH(MAX(CX176:CX180),CX176:CX180,0),-1)+1,FALSE)),1),"")</f>
        <v xml:space="preserve">e1RM: </v>
      </c>
      <c r="DE179" s="57" t="str">
        <f t="shared" si="974"/>
        <v/>
      </c>
      <c r="DF179" s="57" t="str">
        <f t="shared" si="975"/>
        <v/>
      </c>
      <c r="DG179" s="57" t="str">
        <f t="shared" si="976"/>
        <v/>
      </c>
      <c r="DH179" s="57" t="str">
        <f t="shared" si="977"/>
        <v/>
      </c>
      <c r="DI179" s="57" t="str">
        <f t="shared" si="978"/>
        <v/>
      </c>
      <c r="DJ179" s="57" t="str">
        <f t="shared" si="979"/>
        <v/>
      </c>
      <c r="DL179" s="39"/>
      <c r="DM179" s="58" t="str">
        <f t="shared" si="1123"/>
        <v>ACC</v>
      </c>
      <c r="DN179" s="94" t="str">
        <f t="shared" si="1124"/>
        <v/>
      </c>
      <c r="DO179" s="87" t="str">
        <f t="shared" si="921"/>
        <v/>
      </c>
      <c r="DP179" s="81" t="str">
        <f t="shared" si="922"/>
        <v/>
      </c>
      <c r="DQ179" s="82" t="str">
        <f t="shared" si="923"/>
        <v/>
      </c>
      <c r="DR179" s="81" t="str">
        <f>IFERROR(IF(DM179="ACC"," ",IF('MAXES+CHART'!$D$16="lbs",MROUND(IF(DM179="SQUAT",'MAXES+CHART'!$D$17*DQ179, IF(DM179="BENCH",'MAXES+CHART'!$D$18*DQ179, IF(DM179="DEADLIFT",'MAXES+CHART'!$D$19*DQ179,))),5),MROUND(IF(DM179="SQUAT",'MAXES+CHART'!$D$17*DQ179, IF(DM179="BENCH",'MAXES+CHART'!$D$18*DQ179, IF(DM179="DEADLIFT",'MAXES+CHART'!$D$19*DQ179,))),2.5))),"")</f>
        <v xml:space="preserve"> </v>
      </c>
      <c r="DT179" s="96"/>
      <c r="DU179" s="55"/>
      <c r="DV179" s="120" t="str">
        <f ca="1">"e1RM: "&amp;IFERROR(MROUND(IF(DQ176="",  DR175/VLOOKUP(DT175,'MAXES+CHART'!$B$3:$N$11,DP175+1,FALSE),  OFFSET(DQ175,MATCH(MAX(DQ176:DQ180),DQ176:DQ180,0),1)/VLOOKUP(OFFSET(DQ175,MATCH(MAX(DQ176:DQ180),DQ176:DQ180,0),3),'MAXES+CHART'!$B$3:$N$11,OFFSET(DQ175,MATCH(MAX(DQ176:DQ180),DQ176:DQ180,0),-1)+1,FALSE)),1),"")</f>
        <v xml:space="preserve">e1RM: </v>
      </c>
      <c r="DX179" s="57" t="str">
        <f t="shared" si="980"/>
        <v/>
      </c>
      <c r="DY179" s="57" t="str">
        <f t="shared" si="981"/>
        <v/>
      </c>
      <c r="DZ179" s="57" t="str">
        <f t="shared" si="982"/>
        <v/>
      </c>
      <c r="EA179" s="57" t="str">
        <f t="shared" si="983"/>
        <v/>
      </c>
      <c r="EB179" s="57" t="str">
        <f t="shared" si="984"/>
        <v/>
      </c>
      <c r="EC179" s="57" t="str">
        <f t="shared" si="985"/>
        <v/>
      </c>
      <c r="EE179" s="39"/>
      <c r="EF179" s="58" t="str">
        <f t="shared" si="1125"/>
        <v>ACC</v>
      </c>
      <c r="EG179" s="94" t="str">
        <f t="shared" si="1126"/>
        <v/>
      </c>
      <c r="EH179" s="87" t="str">
        <f t="shared" si="926"/>
        <v/>
      </c>
      <c r="EI179" s="81" t="str">
        <f t="shared" si="927"/>
        <v/>
      </c>
      <c r="EJ179" s="82" t="str">
        <f t="shared" si="928"/>
        <v/>
      </c>
      <c r="EK179" s="81" t="str">
        <f>IFERROR(IF(EF179="ACC"," ",IF('MAXES+CHART'!$D$16="lbs",MROUND(IF(EF179="SQUAT",'MAXES+CHART'!$D$17*EJ179, IF(EF179="BENCH",'MAXES+CHART'!$D$18*EJ179, IF(EF179="DEADLIFT",'MAXES+CHART'!$D$19*EJ179,))),5),MROUND(IF(EF179="SQUAT",'MAXES+CHART'!$D$17*EJ179, IF(EF179="BENCH",'MAXES+CHART'!$D$18*EJ179, IF(EF179="DEADLIFT",'MAXES+CHART'!$D$19*EJ179,))),2.5))),"")</f>
        <v xml:space="preserve"> </v>
      </c>
      <c r="EM179" s="96"/>
      <c r="EN179" s="55"/>
      <c r="EO179" s="120" t="str">
        <f ca="1">"e1RM: "&amp;IFERROR(MROUND(IF(EJ176="",  EK175/VLOOKUP(EM175,'MAXES+CHART'!$B$3:$N$11,EI175+1,FALSE),  OFFSET(EJ175,MATCH(MAX(EJ176:EJ180),EJ176:EJ180,0),1)/VLOOKUP(OFFSET(EJ175,MATCH(MAX(EJ176:EJ180),EJ176:EJ180,0),3),'MAXES+CHART'!$B$3:$N$11,OFFSET(EJ175,MATCH(MAX(EJ176:EJ180),EJ176:EJ180,0),-1)+1,FALSE)),1),"")</f>
        <v xml:space="preserve">e1RM: </v>
      </c>
      <c r="EQ179" s="57" t="str">
        <f t="shared" si="986"/>
        <v/>
      </c>
      <c r="ER179" s="57" t="str">
        <f t="shared" si="987"/>
        <v/>
      </c>
      <c r="ES179" s="57" t="str">
        <f t="shared" si="988"/>
        <v/>
      </c>
      <c r="ET179" s="57" t="str">
        <f t="shared" si="989"/>
        <v/>
      </c>
      <c r="EU179" s="57" t="str">
        <f t="shared" si="990"/>
        <v/>
      </c>
      <c r="EV179" s="57" t="str">
        <f t="shared" si="991"/>
        <v/>
      </c>
      <c r="EY179" s="39"/>
      <c r="EZ179" s="58" t="str">
        <f t="shared" si="1127"/>
        <v>ACC</v>
      </c>
      <c r="FA179" s="94" t="str">
        <f t="shared" si="1128"/>
        <v/>
      </c>
      <c r="FB179" s="87" t="str">
        <f t="shared" si="1044"/>
        <v/>
      </c>
      <c r="FC179" s="81" t="str">
        <f t="shared" si="1045"/>
        <v/>
      </c>
      <c r="FD179" s="82" t="str">
        <f t="shared" si="1046"/>
        <v/>
      </c>
      <c r="FE179" s="81" t="str">
        <f>IFERROR(IF(EZ179="ACC"," ",IF('MAXES+CHART'!$D$16="lbs",MROUND(IF(EZ179="SQUAT",'MAXES+CHART'!$D$17*FD179, IF(EZ179="BENCH",'MAXES+CHART'!$D$18*FD179, IF(EZ179="DEADLIFT",'MAXES+CHART'!$D$19*FD179,))),5),MROUND(IF(EZ179="SQUAT",'MAXES+CHART'!$D$17*FD179, IF(EZ179="BENCH",'MAXES+CHART'!$D$18*FD179, IF(EZ179="DEADLIFT",'MAXES+CHART'!$D$19*FD179,))),2.5))),"")</f>
        <v xml:space="preserve"> </v>
      </c>
      <c r="FG179" s="125"/>
      <c r="FH179" s="55"/>
      <c r="FI179" s="120" t="str">
        <f ca="1">"e1RM: "&amp;IFERROR(MROUND(IF(FD176="",  FE175/VLOOKUP(FG175,'MAXES+CHART'!$B$3:$N$11,FC175+1,FALSE),  OFFSET(FD175,MATCH(MAX(FD176:FD180),FD176:FD180,0),1)/VLOOKUP(OFFSET(FD175,MATCH(MAX(FD176:FD180),FD176:FD180,0),3),'MAXES+CHART'!$B$3:$N$11,OFFSET(FD175,MATCH(MAX(FD176:FD180),FD176:FD180,0),-1)+1,FALSE)),1),"")</f>
        <v xml:space="preserve">e1RM: </v>
      </c>
      <c r="FK179" s="57" t="str">
        <f t="shared" si="992"/>
        <v/>
      </c>
      <c r="FL179" s="57" t="str">
        <f t="shared" si="993"/>
        <v/>
      </c>
      <c r="FM179" s="57" t="str">
        <f t="shared" si="994"/>
        <v/>
      </c>
      <c r="FN179" s="57" t="str">
        <f t="shared" si="995"/>
        <v/>
      </c>
      <c r="FO179" s="57" t="str">
        <f t="shared" si="996"/>
        <v/>
      </c>
      <c r="FP179" s="57" t="str">
        <f t="shared" si="997"/>
        <v/>
      </c>
      <c r="FQ179" s="39"/>
      <c r="FR179" s="58" t="str">
        <f t="shared" si="1129"/>
        <v>ACC</v>
      </c>
      <c r="FS179" s="94" t="str">
        <f t="shared" si="1130"/>
        <v/>
      </c>
      <c r="FT179" s="87" t="str">
        <f t="shared" si="931"/>
        <v/>
      </c>
      <c r="FU179" s="81" t="str">
        <f t="shared" si="932"/>
        <v/>
      </c>
      <c r="FV179" s="82" t="str">
        <f t="shared" si="933"/>
        <v/>
      </c>
      <c r="FW179" s="81" t="str">
        <f>IFERROR(IF(FR179="ACC"," ",IF('MAXES+CHART'!$D$16="lbs",MROUND(IF(FR179="SQUAT",'MAXES+CHART'!$D$17*FV179, IF(FR179="BENCH",'MAXES+CHART'!$D$18*FV179, IF(FR179="DEADLIFT",'MAXES+CHART'!$D$19*FV179,))),5),MROUND(IF(FR179="SQUAT",'MAXES+CHART'!$D$17*FV179, IF(FR179="BENCH",'MAXES+CHART'!$D$18*FV179, IF(FR179="DEADLIFT",'MAXES+CHART'!$D$19*FV179,))),2.5))),"")</f>
        <v xml:space="preserve"> </v>
      </c>
      <c r="FY179" s="96"/>
      <c r="FZ179" s="55"/>
      <c r="GA179" s="120" t="str">
        <f ca="1">"e1RM: "&amp;IFERROR(MROUND(IF(FV176="",  FW175/VLOOKUP(FY175,'MAXES+CHART'!$B$3:$N$11,FU175+1,FALSE),  OFFSET(FV175,MATCH(MAX(FV176:FV180),FV176:FV180,0),1)/VLOOKUP(OFFSET(FV175,MATCH(MAX(FV176:FV180),FV176:FV180,0),3),'MAXES+CHART'!$B$3:$N$11,OFFSET(FV175,MATCH(MAX(FV176:FV180),FV176:FV180,0),-1)+1,FALSE)),1),"")</f>
        <v xml:space="preserve">e1RM: </v>
      </c>
      <c r="GC179" s="57" t="str">
        <f t="shared" si="998"/>
        <v/>
      </c>
      <c r="GD179" s="57" t="str">
        <f t="shared" si="999"/>
        <v/>
      </c>
      <c r="GE179" s="57" t="str">
        <f t="shared" si="1000"/>
        <v/>
      </c>
      <c r="GF179" s="57" t="str">
        <f t="shared" si="1001"/>
        <v/>
      </c>
      <c r="GG179" s="57" t="str">
        <f t="shared" si="1002"/>
        <v/>
      </c>
      <c r="GH179" s="57" t="str">
        <f t="shared" si="1003"/>
        <v/>
      </c>
      <c r="GJ179" s="39"/>
      <c r="GK179" s="58" t="str">
        <f t="shared" si="1131"/>
        <v>ACC</v>
      </c>
      <c r="GL179" s="94" t="str">
        <f t="shared" si="1132"/>
        <v/>
      </c>
      <c r="GM179" s="87" t="str">
        <f t="shared" si="936"/>
        <v/>
      </c>
      <c r="GN179" s="81" t="str">
        <f t="shared" si="937"/>
        <v/>
      </c>
      <c r="GO179" s="82" t="str">
        <f t="shared" si="938"/>
        <v/>
      </c>
      <c r="GP179" s="81" t="str">
        <f>IFERROR(IF(GK179="ACC"," ",IF('MAXES+CHART'!$D$16="lbs",MROUND(IF(GK179="SQUAT",'MAXES+CHART'!$D$17*GO179, IF(GK179="BENCH",'MAXES+CHART'!$D$18*GO179, IF(GK179="DEADLIFT",'MAXES+CHART'!$D$19*GO179,))),5),MROUND(IF(GK179="SQUAT",'MAXES+CHART'!$D$17*GO179, IF(GK179="BENCH",'MAXES+CHART'!$D$18*GO179, IF(GK179="DEADLIFT",'MAXES+CHART'!$D$19*GO179,))),2.5))),"")</f>
        <v xml:space="preserve"> </v>
      </c>
      <c r="GR179" s="96"/>
      <c r="GS179" s="55"/>
      <c r="GT179" s="120" t="str">
        <f ca="1">"e1RM: "&amp;IFERROR(MROUND(IF(GO176="",  GP175/VLOOKUP(GR175,'MAXES+CHART'!$B$3:$N$11,GN175+1,FALSE),  OFFSET(GO175,MATCH(MAX(GO176:GO180),GO176:GO180,0),1)/VLOOKUP(OFFSET(GO175,MATCH(MAX(GO176:GO180),GO176:GO180,0),3),'MAXES+CHART'!$B$3:$N$11,OFFSET(GO175,MATCH(MAX(GO176:GO180),GO176:GO180,0),-1)+1,FALSE)),1),"")</f>
        <v xml:space="preserve">e1RM: </v>
      </c>
      <c r="GV179" s="57" t="str">
        <f t="shared" si="1004"/>
        <v/>
      </c>
      <c r="GW179" s="57" t="str">
        <f t="shared" si="1005"/>
        <v/>
      </c>
      <c r="GX179" s="57" t="str">
        <f t="shared" si="1006"/>
        <v/>
      </c>
      <c r="GY179" s="57" t="str">
        <f t="shared" si="1007"/>
        <v/>
      </c>
      <c r="GZ179" s="57" t="str">
        <f t="shared" si="1008"/>
        <v/>
      </c>
      <c r="HA179" s="57" t="str">
        <f t="shared" si="1009"/>
        <v/>
      </c>
      <c r="HC179" s="39"/>
      <c r="HD179" s="58" t="str">
        <f t="shared" si="1133"/>
        <v>ACC</v>
      </c>
      <c r="HE179" s="94" t="str">
        <f t="shared" si="1134"/>
        <v/>
      </c>
      <c r="HF179" s="87" t="str">
        <f t="shared" si="941"/>
        <v/>
      </c>
      <c r="HG179" s="81" t="str">
        <f t="shared" si="942"/>
        <v/>
      </c>
      <c r="HH179" s="82" t="str">
        <f t="shared" si="943"/>
        <v/>
      </c>
      <c r="HI179" s="81" t="str">
        <f>IFERROR(IF(HD179="ACC"," ",IF('MAXES+CHART'!$D$16="lbs",MROUND(IF(HD179="SQUAT",'MAXES+CHART'!$D$17*HH179, IF(HD179="BENCH",'MAXES+CHART'!$D$18*HH179, IF(HD179="DEADLIFT",'MAXES+CHART'!$D$19*HH179,))),5),MROUND(IF(HD179="SQUAT",'MAXES+CHART'!$D$17*HH179, IF(HD179="BENCH",'MAXES+CHART'!$D$18*HH179, IF(HD179="DEADLIFT",'MAXES+CHART'!$D$19*HH179,))),2.5))),"")</f>
        <v xml:space="preserve"> </v>
      </c>
      <c r="HK179" s="96"/>
      <c r="HL179" s="55"/>
      <c r="HM179" s="120" t="str">
        <f ca="1">"e1RM: "&amp;IFERROR(MROUND(IF(HH176="",  HI175/VLOOKUP(HK175,'MAXES+CHART'!$B$3:$N$11,HG175+1,FALSE),  OFFSET(HH175,MATCH(MAX(HH176:HH180),HH176:HH180,0),1)/VLOOKUP(OFFSET(HH175,MATCH(MAX(HH176:HH180),HH176:HH180,0),3),'MAXES+CHART'!$B$3:$N$11,OFFSET(HH175,MATCH(MAX(HH176:HH180),HH176:HH180,0),-1)+1,FALSE)),1),"")</f>
        <v xml:space="preserve">e1RM: </v>
      </c>
      <c r="HO179" s="57" t="str">
        <f t="shared" si="1010"/>
        <v/>
      </c>
      <c r="HP179" s="57" t="str">
        <f t="shared" si="1011"/>
        <v/>
      </c>
      <c r="HQ179" s="57" t="str">
        <f t="shared" si="1012"/>
        <v/>
      </c>
      <c r="HR179" s="57" t="str">
        <f t="shared" si="1013"/>
        <v/>
      </c>
      <c r="HS179" s="57" t="str">
        <f t="shared" si="1014"/>
        <v/>
      </c>
      <c r="HT179" s="57" t="str">
        <f t="shared" si="1015"/>
        <v/>
      </c>
    </row>
    <row r="180" spans="3:228" hidden="1" outlineLevel="2">
      <c r="C180" s="39"/>
      <c r="D180" s="58" t="str">
        <f t="shared" si="1135"/>
        <v>ACC</v>
      </c>
      <c r="E180" s="93">
        <f t="shared" si="1136"/>
        <v>0</v>
      </c>
      <c r="F180" s="88"/>
      <c r="G180" s="83"/>
      <c r="H180" s="84"/>
      <c r="I180" s="83" t="str">
        <f>IF(D180="ACC"," ",IF('MAXES+CHART'!$D$16="lbs",MROUND(IF(D180="SQUAT",'MAXES+CHART'!$D$17*H180, IF(D180="BENCH",'MAXES+CHART'!$D$18*H180, IF(D180="DEADLIFT",'MAXES+CHART'!$D$19*H180,))),5),MROUND(IF(D180="SQUAT",'MAXES+CHART'!$D$17*H180, IF(D180="BENCH",'MAXES+CHART'!$D$18*H180, IF(D180="DEADLIFT",'MAXES+CHART'!$D$19*H180,))),2.5)))</f>
        <v xml:space="preserve"> </v>
      </c>
      <c r="K180" s="96"/>
      <c r="L180" s="55"/>
      <c r="M180" s="118"/>
      <c r="O180" s="57" t="str">
        <f t="shared" si="944"/>
        <v/>
      </c>
      <c r="P180" s="57" t="str">
        <f t="shared" si="945"/>
        <v/>
      </c>
      <c r="Q180" s="57" t="str">
        <f t="shared" si="946"/>
        <v/>
      </c>
      <c r="R180" s="57" t="str">
        <f t="shared" si="947"/>
        <v/>
      </c>
      <c r="S180" s="57" t="str">
        <f t="shared" si="948"/>
        <v/>
      </c>
      <c r="T180" s="57" t="str">
        <f t="shared" si="949"/>
        <v/>
      </c>
      <c r="U180" s="39"/>
      <c r="V180" s="58" t="str">
        <f t="shared" si="1113"/>
        <v>ACC</v>
      </c>
      <c r="W180" s="93" t="str">
        <f t="shared" si="1114"/>
        <v/>
      </c>
      <c r="X180" s="88" t="str">
        <f t="shared" si="1018"/>
        <v/>
      </c>
      <c r="Y180" s="83" t="str">
        <f t="shared" si="1019"/>
        <v/>
      </c>
      <c r="Z180" s="84" t="str">
        <f t="shared" si="1020"/>
        <v/>
      </c>
      <c r="AA180" s="83" t="str">
        <f>IFERROR(IF(V180="ACC"," ",IF('MAXES+CHART'!$D$16="lbs",MROUND(IF(V180="SQUAT",'MAXES+CHART'!$D$17*Z180, IF(V180="BENCH",'MAXES+CHART'!$D$18*Z180, IF(V180="DEADLIFT",'MAXES+CHART'!$D$19*Z180,))),5),MROUND(IF(V180="SQUAT",'MAXES+CHART'!$D$17*Z180, IF(V180="BENCH",'MAXES+CHART'!$D$18*Z180, IF(V180="DEADLIFT",'MAXES+CHART'!$D$19*Z180,))),2.5))),"")</f>
        <v xml:space="preserve"> </v>
      </c>
      <c r="AC180" s="96"/>
      <c r="AD180" s="55"/>
      <c r="AE180" s="118"/>
      <c r="AG180" s="57" t="str">
        <f t="shared" si="950"/>
        <v/>
      </c>
      <c r="AH180" s="57" t="str">
        <f t="shared" si="951"/>
        <v/>
      </c>
      <c r="AI180" s="57" t="str">
        <f t="shared" si="952"/>
        <v/>
      </c>
      <c r="AJ180" s="57" t="str">
        <f t="shared" si="953"/>
        <v/>
      </c>
      <c r="AK180" s="57" t="str">
        <f t="shared" si="954"/>
        <v/>
      </c>
      <c r="AL180" s="57" t="str">
        <f t="shared" si="955"/>
        <v/>
      </c>
      <c r="AN180" s="39"/>
      <c r="AO180" s="58" t="str">
        <f t="shared" si="1115"/>
        <v>ACC</v>
      </c>
      <c r="AP180" s="93" t="str">
        <f t="shared" si="1116"/>
        <v/>
      </c>
      <c r="AQ180" s="88" t="str">
        <f t="shared" si="1023"/>
        <v/>
      </c>
      <c r="AR180" s="83" t="str">
        <f t="shared" si="1024"/>
        <v/>
      </c>
      <c r="AS180" s="84" t="str">
        <f t="shared" si="1025"/>
        <v/>
      </c>
      <c r="AT180" s="83" t="str">
        <f>IFERROR(IF(AO180="ACC"," ",IF('MAXES+CHART'!$D$16="lbs",MROUND(IF(AO180="SQUAT",'MAXES+CHART'!$D$17*AS180, IF(AO180="BENCH",'MAXES+CHART'!$D$18*AS180, IF(AO180="DEADLIFT",'MAXES+CHART'!$D$19*AS180,))),5),MROUND(IF(AO180="SQUAT",'MAXES+CHART'!$D$17*AS180, IF(AO180="BENCH",'MAXES+CHART'!$D$18*AS180, IF(AO180="DEADLIFT",'MAXES+CHART'!$D$19*AS180,))),2.5))),"")</f>
        <v xml:space="preserve"> </v>
      </c>
      <c r="AV180" s="96"/>
      <c r="AW180" s="55"/>
      <c r="AX180" s="118"/>
      <c r="AZ180" s="57" t="str">
        <f t="shared" si="956"/>
        <v/>
      </c>
      <c r="BA180" s="57" t="str">
        <f t="shared" si="957"/>
        <v/>
      </c>
      <c r="BB180" s="57" t="str">
        <f t="shared" si="958"/>
        <v/>
      </c>
      <c r="BC180" s="57" t="str">
        <f t="shared" si="959"/>
        <v/>
      </c>
      <c r="BD180" s="57" t="str">
        <f t="shared" si="960"/>
        <v/>
      </c>
      <c r="BE180" s="57" t="str">
        <f t="shared" si="961"/>
        <v/>
      </c>
      <c r="BG180" s="39"/>
      <c r="BH180" s="58" t="str">
        <f t="shared" si="1117"/>
        <v>ACC</v>
      </c>
      <c r="BI180" s="93" t="str">
        <f t="shared" si="1118"/>
        <v/>
      </c>
      <c r="BJ180" s="88" t="str">
        <f t="shared" si="1028"/>
        <v/>
      </c>
      <c r="BK180" s="83" t="str">
        <f t="shared" si="1029"/>
        <v/>
      </c>
      <c r="BL180" s="84" t="str">
        <f t="shared" si="1030"/>
        <v/>
      </c>
      <c r="BM180" s="83" t="str">
        <f>IFERROR(IF(BH180="ACC"," ",IF('MAXES+CHART'!$D$16="lbs",MROUND(IF(BH180="SQUAT",'MAXES+CHART'!$D$17*BL180, IF(BH180="BENCH",'MAXES+CHART'!$D$18*BL180, IF(BH180="DEADLIFT",'MAXES+CHART'!$D$19*BL180,))),5),MROUND(IF(BH180="SQUAT",'MAXES+CHART'!$D$17*BL180, IF(BH180="BENCH",'MAXES+CHART'!$D$18*BL180, IF(BH180="DEADLIFT",'MAXES+CHART'!$D$19*BL180,))),2.5))),"")</f>
        <v xml:space="preserve"> </v>
      </c>
      <c r="BO180" s="96"/>
      <c r="BP180" s="55"/>
      <c r="BQ180" s="118"/>
      <c r="BS180" s="57" t="str">
        <f t="shared" si="962"/>
        <v/>
      </c>
      <c r="BT180" s="57" t="str">
        <f t="shared" si="963"/>
        <v/>
      </c>
      <c r="BU180" s="57" t="str">
        <f t="shared" si="964"/>
        <v/>
      </c>
      <c r="BV180" s="57" t="str">
        <f t="shared" si="965"/>
        <v/>
      </c>
      <c r="BW180" s="57" t="str">
        <f t="shared" si="966"/>
        <v/>
      </c>
      <c r="BX180" s="57" t="str">
        <f t="shared" si="967"/>
        <v/>
      </c>
      <c r="CA180" s="39"/>
      <c r="CB180" s="58" t="str">
        <f t="shared" si="1119"/>
        <v>ACC</v>
      </c>
      <c r="CC180" s="93" t="str">
        <f t="shared" si="1120"/>
        <v/>
      </c>
      <c r="CD180" s="88" t="str">
        <f t="shared" si="1033"/>
        <v/>
      </c>
      <c r="CE180" s="83" t="str">
        <f t="shared" si="1034"/>
        <v/>
      </c>
      <c r="CF180" s="84" t="str">
        <f t="shared" si="1035"/>
        <v/>
      </c>
      <c r="CG180" s="83" t="str">
        <f>IFERROR(IF(CB180="ACC"," ",IF('MAXES+CHART'!$D$16="lbs",MROUND(IF(CB180="SQUAT",'MAXES+CHART'!$D$17*CF180, IF(CB180="BENCH",'MAXES+CHART'!$D$18*CF180, IF(CB180="DEADLIFT",'MAXES+CHART'!$D$19*CF180,))),5),MROUND(IF(CB180="SQUAT",'MAXES+CHART'!$D$17*CF180, IF(CB180="BENCH",'MAXES+CHART'!$D$18*CF180, IF(CB180="DEADLIFT",'MAXES+CHART'!$D$19*CF180,))),2.5))),"")</f>
        <v xml:space="preserve"> </v>
      </c>
      <c r="CI180" s="96"/>
      <c r="CJ180" s="55"/>
      <c r="CK180" s="118"/>
      <c r="CM180" s="57" t="str">
        <f t="shared" si="968"/>
        <v/>
      </c>
      <c r="CN180" s="57" t="str">
        <f t="shared" si="969"/>
        <v/>
      </c>
      <c r="CO180" s="57" t="str">
        <f t="shared" si="970"/>
        <v/>
      </c>
      <c r="CP180" s="57" t="str">
        <f t="shared" si="971"/>
        <v/>
      </c>
      <c r="CQ180" s="57" t="str">
        <f t="shared" si="972"/>
        <v/>
      </c>
      <c r="CR180" s="57" t="str">
        <f t="shared" si="973"/>
        <v/>
      </c>
      <c r="CS180" s="39"/>
      <c r="CT180" s="58" t="str">
        <f t="shared" si="1121"/>
        <v>ACC</v>
      </c>
      <c r="CU180" s="93" t="str">
        <f t="shared" si="1122"/>
        <v/>
      </c>
      <c r="CV180" s="88" t="str">
        <f t="shared" si="916"/>
        <v/>
      </c>
      <c r="CW180" s="83" t="str">
        <f t="shared" si="917"/>
        <v/>
      </c>
      <c r="CX180" s="84" t="str">
        <f t="shared" si="918"/>
        <v/>
      </c>
      <c r="CY180" s="83" t="str">
        <f>IFERROR(IF(CT180="ACC"," ",IF('MAXES+CHART'!$D$16="lbs",MROUND(IF(CT180="SQUAT",'MAXES+CHART'!$D$17*CX180, IF(CT180="BENCH",'MAXES+CHART'!$D$18*CX180, IF(CT180="DEADLIFT",'MAXES+CHART'!$D$19*CX180,))),5),MROUND(IF(CT180="SQUAT",'MAXES+CHART'!$D$17*CX180, IF(CT180="BENCH",'MAXES+CHART'!$D$18*CX180, IF(CT180="DEADLIFT",'MAXES+CHART'!$D$19*CX180,))),2.5))),"")</f>
        <v xml:space="preserve"> </v>
      </c>
      <c r="DA180" s="96"/>
      <c r="DB180" s="55"/>
      <c r="DC180" s="118"/>
      <c r="DE180" s="57" t="str">
        <f t="shared" si="974"/>
        <v/>
      </c>
      <c r="DF180" s="57" t="str">
        <f t="shared" si="975"/>
        <v/>
      </c>
      <c r="DG180" s="57" t="str">
        <f t="shared" si="976"/>
        <v/>
      </c>
      <c r="DH180" s="57" t="str">
        <f t="shared" si="977"/>
        <v/>
      </c>
      <c r="DI180" s="57" t="str">
        <f t="shared" si="978"/>
        <v/>
      </c>
      <c r="DJ180" s="57" t="str">
        <f t="shared" si="979"/>
        <v/>
      </c>
      <c r="DL180" s="39"/>
      <c r="DM180" s="58" t="str">
        <f t="shared" si="1123"/>
        <v>ACC</v>
      </c>
      <c r="DN180" s="93" t="str">
        <f t="shared" si="1124"/>
        <v/>
      </c>
      <c r="DO180" s="88" t="str">
        <f t="shared" si="921"/>
        <v/>
      </c>
      <c r="DP180" s="83" t="str">
        <f t="shared" si="922"/>
        <v/>
      </c>
      <c r="DQ180" s="84" t="str">
        <f t="shared" si="923"/>
        <v/>
      </c>
      <c r="DR180" s="83" t="str">
        <f>IFERROR(IF(DM180="ACC"," ",IF('MAXES+CHART'!$D$16="lbs",MROUND(IF(DM180="SQUAT",'MAXES+CHART'!$D$17*DQ180, IF(DM180="BENCH",'MAXES+CHART'!$D$18*DQ180, IF(DM180="DEADLIFT",'MAXES+CHART'!$D$19*DQ180,))),5),MROUND(IF(DM180="SQUAT",'MAXES+CHART'!$D$17*DQ180, IF(DM180="BENCH",'MAXES+CHART'!$D$18*DQ180, IF(DM180="DEADLIFT",'MAXES+CHART'!$D$19*DQ180,))),2.5))),"")</f>
        <v xml:space="preserve"> </v>
      </c>
      <c r="DT180" s="96"/>
      <c r="DU180" s="55"/>
      <c r="DV180" s="118"/>
      <c r="DX180" s="57" t="str">
        <f t="shared" si="980"/>
        <v/>
      </c>
      <c r="DY180" s="57" t="str">
        <f t="shared" si="981"/>
        <v/>
      </c>
      <c r="DZ180" s="57" t="str">
        <f t="shared" si="982"/>
        <v/>
      </c>
      <c r="EA180" s="57" t="str">
        <f t="shared" si="983"/>
        <v/>
      </c>
      <c r="EB180" s="57" t="str">
        <f t="shared" si="984"/>
        <v/>
      </c>
      <c r="EC180" s="57" t="str">
        <f t="shared" si="985"/>
        <v/>
      </c>
      <c r="EE180" s="39"/>
      <c r="EF180" s="58" t="str">
        <f t="shared" si="1125"/>
        <v>ACC</v>
      </c>
      <c r="EG180" s="93" t="str">
        <f t="shared" si="1126"/>
        <v/>
      </c>
      <c r="EH180" s="88" t="str">
        <f t="shared" si="926"/>
        <v/>
      </c>
      <c r="EI180" s="83" t="str">
        <f t="shared" si="927"/>
        <v/>
      </c>
      <c r="EJ180" s="84" t="str">
        <f t="shared" si="928"/>
        <v/>
      </c>
      <c r="EK180" s="83" t="str">
        <f>IFERROR(IF(EF180="ACC"," ",IF('MAXES+CHART'!$D$16="lbs",MROUND(IF(EF180="SQUAT",'MAXES+CHART'!$D$17*EJ180, IF(EF180="BENCH",'MAXES+CHART'!$D$18*EJ180, IF(EF180="DEADLIFT",'MAXES+CHART'!$D$19*EJ180,))),5),MROUND(IF(EF180="SQUAT",'MAXES+CHART'!$D$17*EJ180, IF(EF180="BENCH",'MAXES+CHART'!$D$18*EJ180, IF(EF180="DEADLIFT",'MAXES+CHART'!$D$19*EJ180,))),2.5))),"")</f>
        <v xml:space="preserve"> </v>
      </c>
      <c r="EM180" s="96"/>
      <c r="EN180" s="55"/>
      <c r="EO180" s="118"/>
      <c r="EQ180" s="57" t="str">
        <f t="shared" si="986"/>
        <v/>
      </c>
      <c r="ER180" s="57" t="str">
        <f t="shared" si="987"/>
        <v/>
      </c>
      <c r="ES180" s="57" t="str">
        <f t="shared" si="988"/>
        <v/>
      </c>
      <c r="ET180" s="57" t="str">
        <f t="shared" si="989"/>
        <v/>
      </c>
      <c r="EU180" s="57" t="str">
        <f t="shared" si="990"/>
        <v/>
      </c>
      <c r="EV180" s="57" t="str">
        <f t="shared" si="991"/>
        <v/>
      </c>
      <c r="EY180" s="39"/>
      <c r="EZ180" s="58" t="str">
        <f t="shared" si="1127"/>
        <v>ACC</v>
      </c>
      <c r="FA180" s="93" t="str">
        <f t="shared" si="1128"/>
        <v/>
      </c>
      <c r="FB180" s="88" t="str">
        <f t="shared" si="1044"/>
        <v/>
      </c>
      <c r="FC180" s="83" t="str">
        <f t="shared" si="1045"/>
        <v/>
      </c>
      <c r="FD180" s="84" t="str">
        <f t="shared" si="1046"/>
        <v/>
      </c>
      <c r="FE180" s="83" t="str">
        <f>IFERROR(IF(EZ180="ACC"," ",IF('MAXES+CHART'!$D$16="lbs",MROUND(IF(EZ180="SQUAT",'MAXES+CHART'!$D$17*FD180, IF(EZ180="BENCH",'MAXES+CHART'!$D$18*FD180, IF(EZ180="DEADLIFT",'MAXES+CHART'!$D$19*FD180,))),5),MROUND(IF(EZ180="SQUAT",'MAXES+CHART'!$D$17*FD180, IF(EZ180="BENCH",'MAXES+CHART'!$D$18*FD180, IF(EZ180="DEADLIFT",'MAXES+CHART'!$D$19*FD180,))),2.5))),"")</f>
        <v xml:space="preserve"> </v>
      </c>
      <c r="FG180" s="125"/>
      <c r="FH180" s="55"/>
      <c r="FI180" s="118"/>
      <c r="FK180" s="57" t="str">
        <f t="shared" si="992"/>
        <v/>
      </c>
      <c r="FL180" s="57" t="str">
        <f t="shared" si="993"/>
        <v/>
      </c>
      <c r="FM180" s="57" t="str">
        <f t="shared" si="994"/>
        <v/>
      </c>
      <c r="FN180" s="57" t="str">
        <f t="shared" si="995"/>
        <v/>
      </c>
      <c r="FO180" s="57" t="str">
        <f t="shared" si="996"/>
        <v/>
      </c>
      <c r="FP180" s="57" t="str">
        <f t="shared" si="997"/>
        <v/>
      </c>
      <c r="FQ180" s="39"/>
      <c r="FR180" s="58" t="str">
        <f t="shared" si="1129"/>
        <v>ACC</v>
      </c>
      <c r="FS180" s="93" t="str">
        <f t="shared" si="1130"/>
        <v/>
      </c>
      <c r="FT180" s="88" t="str">
        <f t="shared" si="931"/>
        <v/>
      </c>
      <c r="FU180" s="83" t="str">
        <f t="shared" si="932"/>
        <v/>
      </c>
      <c r="FV180" s="84" t="str">
        <f t="shared" si="933"/>
        <v/>
      </c>
      <c r="FW180" s="83" t="str">
        <f>IFERROR(IF(FR180="ACC"," ",IF('MAXES+CHART'!$D$16="lbs",MROUND(IF(FR180="SQUAT",'MAXES+CHART'!$D$17*FV180, IF(FR180="BENCH",'MAXES+CHART'!$D$18*FV180, IF(FR180="DEADLIFT",'MAXES+CHART'!$D$19*FV180,))),5),MROUND(IF(FR180="SQUAT",'MAXES+CHART'!$D$17*FV180, IF(FR180="BENCH",'MAXES+CHART'!$D$18*FV180, IF(FR180="DEADLIFT",'MAXES+CHART'!$D$19*FV180,))),2.5))),"")</f>
        <v xml:space="preserve"> </v>
      </c>
      <c r="FY180" s="96"/>
      <c r="FZ180" s="55"/>
      <c r="GA180" s="118"/>
      <c r="GC180" s="57" t="str">
        <f t="shared" si="998"/>
        <v/>
      </c>
      <c r="GD180" s="57" t="str">
        <f t="shared" si="999"/>
        <v/>
      </c>
      <c r="GE180" s="57" t="str">
        <f t="shared" si="1000"/>
        <v/>
      </c>
      <c r="GF180" s="57" t="str">
        <f t="shared" si="1001"/>
        <v/>
      </c>
      <c r="GG180" s="57" t="str">
        <f t="shared" si="1002"/>
        <v/>
      </c>
      <c r="GH180" s="57" t="str">
        <f t="shared" si="1003"/>
        <v/>
      </c>
      <c r="GJ180" s="39"/>
      <c r="GK180" s="58" t="str">
        <f t="shared" si="1131"/>
        <v>ACC</v>
      </c>
      <c r="GL180" s="93" t="str">
        <f t="shared" si="1132"/>
        <v/>
      </c>
      <c r="GM180" s="88" t="str">
        <f t="shared" si="936"/>
        <v/>
      </c>
      <c r="GN180" s="83" t="str">
        <f t="shared" si="937"/>
        <v/>
      </c>
      <c r="GO180" s="84" t="str">
        <f t="shared" si="938"/>
        <v/>
      </c>
      <c r="GP180" s="83" t="str">
        <f>IFERROR(IF(GK180="ACC"," ",IF('MAXES+CHART'!$D$16="lbs",MROUND(IF(GK180="SQUAT",'MAXES+CHART'!$D$17*GO180, IF(GK180="BENCH",'MAXES+CHART'!$D$18*GO180, IF(GK180="DEADLIFT",'MAXES+CHART'!$D$19*GO180,))),5),MROUND(IF(GK180="SQUAT",'MAXES+CHART'!$D$17*GO180, IF(GK180="BENCH",'MAXES+CHART'!$D$18*GO180, IF(GK180="DEADLIFT",'MAXES+CHART'!$D$19*GO180,))),2.5))),"")</f>
        <v xml:space="preserve"> </v>
      </c>
      <c r="GR180" s="96"/>
      <c r="GS180" s="55"/>
      <c r="GT180" s="118"/>
      <c r="GV180" s="57" t="str">
        <f t="shared" si="1004"/>
        <v/>
      </c>
      <c r="GW180" s="57" t="str">
        <f t="shared" si="1005"/>
        <v/>
      </c>
      <c r="GX180" s="57" t="str">
        <f t="shared" si="1006"/>
        <v/>
      </c>
      <c r="GY180" s="57" t="str">
        <f t="shared" si="1007"/>
        <v/>
      </c>
      <c r="GZ180" s="57" t="str">
        <f t="shared" si="1008"/>
        <v/>
      </c>
      <c r="HA180" s="57" t="str">
        <f t="shared" si="1009"/>
        <v/>
      </c>
      <c r="HC180" s="39"/>
      <c r="HD180" s="58" t="str">
        <f t="shared" si="1133"/>
        <v>ACC</v>
      </c>
      <c r="HE180" s="93" t="str">
        <f t="shared" si="1134"/>
        <v/>
      </c>
      <c r="HF180" s="88" t="str">
        <f t="shared" si="941"/>
        <v/>
      </c>
      <c r="HG180" s="83" t="str">
        <f t="shared" si="942"/>
        <v/>
      </c>
      <c r="HH180" s="84" t="str">
        <f t="shared" si="943"/>
        <v/>
      </c>
      <c r="HI180" s="83" t="str">
        <f>IFERROR(IF(HD180="ACC"," ",IF('MAXES+CHART'!$D$16="lbs",MROUND(IF(HD180="SQUAT",'MAXES+CHART'!$D$17*HH180, IF(HD180="BENCH",'MAXES+CHART'!$D$18*HH180, IF(HD180="DEADLIFT",'MAXES+CHART'!$D$19*HH180,))),5),MROUND(IF(HD180="SQUAT",'MAXES+CHART'!$D$17*HH180, IF(HD180="BENCH",'MAXES+CHART'!$D$18*HH180, IF(HD180="DEADLIFT",'MAXES+CHART'!$D$19*HH180,))),2.5))),"")</f>
        <v xml:space="preserve"> </v>
      </c>
      <c r="HK180" s="96"/>
      <c r="HL180" s="55"/>
      <c r="HM180" s="118"/>
      <c r="HO180" s="57" t="str">
        <f t="shared" si="1010"/>
        <v/>
      </c>
      <c r="HP180" s="57" t="str">
        <f t="shared" si="1011"/>
        <v/>
      </c>
      <c r="HQ180" s="57" t="str">
        <f t="shared" si="1012"/>
        <v/>
      </c>
      <c r="HR180" s="57" t="str">
        <f t="shared" si="1013"/>
        <v/>
      </c>
      <c r="HS180" s="57" t="str">
        <f t="shared" si="1014"/>
        <v/>
      </c>
      <c r="HT180" s="57" t="str">
        <f t="shared" si="1015"/>
        <v/>
      </c>
    </row>
    <row r="181" spans="3:228" hidden="1" outlineLevel="1">
      <c r="C181" s="39"/>
      <c r="D181" s="54" t="s">
        <v>14</v>
      </c>
      <c r="E181" s="89"/>
      <c r="F181" s="85"/>
      <c r="G181" s="76"/>
      <c r="H181" s="77"/>
      <c r="I181" s="76" t="str">
        <f>IF(D181="ACC"," ",IF('MAXES+CHART'!$D$16="lbs",MROUND(IF(D181="SQUAT",'MAXES+CHART'!$D$17*H181, IF(D181="BENCH",'MAXES+CHART'!$D$18*H181, IF(D181="DEADLIFT",'MAXES+CHART'!$D$19*H181,))),5),MROUND(IF(D181="SQUAT",'MAXES+CHART'!$D$17*H181, IF(D181="BENCH",'MAXES+CHART'!$D$18*H181, IF(D181="DEADLIFT",'MAXES+CHART'!$D$19*H181,))),2.5)))</f>
        <v xml:space="preserve"> </v>
      </c>
      <c r="K181" s="95"/>
      <c r="M181" s="200"/>
      <c r="O181" s="57" t="str">
        <f t="shared" si="944"/>
        <v/>
      </c>
      <c r="P181" s="57" t="str">
        <f t="shared" si="945"/>
        <v/>
      </c>
      <c r="Q181" s="57" t="str">
        <f t="shared" si="946"/>
        <v/>
      </c>
      <c r="R181" s="57" t="str">
        <f t="shared" si="947"/>
        <v/>
      </c>
      <c r="S181" s="57" t="str">
        <f t="shared" si="948"/>
        <v/>
      </c>
      <c r="T181" s="57" t="str">
        <f t="shared" si="949"/>
        <v/>
      </c>
      <c r="U181" s="39" t="str">
        <f>IF(ISBLANK($C181),"",$C181)</f>
        <v/>
      </c>
      <c r="V181" s="54" t="str">
        <f t="shared" si="1055"/>
        <v>ACC</v>
      </c>
      <c r="W181" s="89" t="str">
        <f t="shared" si="1056"/>
        <v/>
      </c>
      <c r="X181" s="85" t="str">
        <f t="shared" si="1018"/>
        <v/>
      </c>
      <c r="Y181" s="76" t="str">
        <f t="shared" si="1019"/>
        <v/>
      </c>
      <c r="Z181" s="77" t="str">
        <f t="shared" si="1020"/>
        <v/>
      </c>
      <c r="AA181" s="76" t="str">
        <f>IFERROR(IF(V181="ACC"," ",IF('MAXES+CHART'!$D$16="lbs",MROUND(IF(V181="SQUAT",'MAXES+CHART'!$D$17*Z181, IF(V181="BENCH",'MAXES+CHART'!$D$18*Z181, IF(V181="DEADLIFT",'MAXES+CHART'!$D$19*Z181,))),5),MROUND(IF(V181="SQUAT",'MAXES+CHART'!$D$17*Z181, IF(V181="BENCH",'MAXES+CHART'!$D$18*Z181, IF(V181="DEADLIFT",'MAXES+CHART'!$D$19*Z181,))),2.5))),"")</f>
        <v xml:space="preserve"> </v>
      </c>
      <c r="AC181" s="95"/>
      <c r="AE181" s="200"/>
      <c r="AG181" s="57" t="str">
        <f t="shared" si="950"/>
        <v/>
      </c>
      <c r="AH181" s="57" t="str">
        <f t="shared" si="951"/>
        <v/>
      </c>
      <c r="AI181" s="57" t="str">
        <f t="shared" si="952"/>
        <v/>
      </c>
      <c r="AJ181" s="57" t="str">
        <f t="shared" si="953"/>
        <v/>
      </c>
      <c r="AK181" s="57" t="str">
        <f t="shared" si="954"/>
        <v/>
      </c>
      <c r="AL181" s="57" t="str">
        <f t="shared" si="955"/>
        <v/>
      </c>
      <c r="AN181" s="39" t="str">
        <f>IF(ISBLANK($C181),"",$C181)</f>
        <v/>
      </c>
      <c r="AO181" s="54" t="str">
        <f t="shared" si="1057"/>
        <v>ACC</v>
      </c>
      <c r="AP181" s="89" t="str">
        <f t="shared" si="1058"/>
        <v/>
      </c>
      <c r="AQ181" s="85" t="str">
        <f t="shared" si="1023"/>
        <v/>
      </c>
      <c r="AR181" s="76" t="str">
        <f t="shared" si="1024"/>
        <v/>
      </c>
      <c r="AS181" s="77" t="str">
        <f t="shared" si="1025"/>
        <v/>
      </c>
      <c r="AT181" s="76" t="str">
        <f>IFERROR(IF(AO181="ACC"," ",IF('MAXES+CHART'!$D$16="lbs",MROUND(IF(AO181="SQUAT",'MAXES+CHART'!$D$17*AS181, IF(AO181="BENCH",'MAXES+CHART'!$D$18*AS181, IF(AO181="DEADLIFT",'MAXES+CHART'!$D$19*AS181,))),5),MROUND(IF(AO181="SQUAT",'MAXES+CHART'!$D$17*AS181, IF(AO181="BENCH",'MAXES+CHART'!$D$18*AS181, IF(AO181="DEADLIFT",'MAXES+CHART'!$D$19*AS181,))),2.5))),"")</f>
        <v xml:space="preserve"> </v>
      </c>
      <c r="AV181" s="95"/>
      <c r="AX181" s="200"/>
      <c r="AZ181" s="57" t="str">
        <f t="shared" si="956"/>
        <v/>
      </c>
      <c r="BA181" s="57" t="str">
        <f t="shared" si="957"/>
        <v/>
      </c>
      <c r="BB181" s="57" t="str">
        <f t="shared" si="958"/>
        <v/>
      </c>
      <c r="BC181" s="57" t="str">
        <f t="shared" si="959"/>
        <v/>
      </c>
      <c r="BD181" s="57" t="str">
        <f t="shared" si="960"/>
        <v/>
      </c>
      <c r="BE181" s="57" t="str">
        <f t="shared" si="961"/>
        <v/>
      </c>
      <c r="BG181" s="39" t="str">
        <f>IF(ISBLANK($C181),"",$C181)</f>
        <v/>
      </c>
      <c r="BH181" s="54" t="str">
        <f t="shared" si="1059"/>
        <v>ACC</v>
      </c>
      <c r="BI181" s="89" t="str">
        <f t="shared" si="1060"/>
        <v/>
      </c>
      <c r="BJ181" s="85" t="str">
        <f t="shared" si="1028"/>
        <v/>
      </c>
      <c r="BK181" s="76" t="str">
        <f t="shared" si="1029"/>
        <v/>
      </c>
      <c r="BL181" s="77" t="str">
        <f t="shared" si="1030"/>
        <v/>
      </c>
      <c r="BM181" s="76" t="str">
        <f>IFERROR(IF(BH181="ACC"," ",IF('MAXES+CHART'!$D$16="lbs",MROUND(IF(BH181="SQUAT",'MAXES+CHART'!$D$17*BL181, IF(BH181="BENCH",'MAXES+CHART'!$D$18*BL181, IF(BH181="DEADLIFT",'MAXES+CHART'!$D$19*BL181,))),5),MROUND(IF(BH181="SQUAT",'MAXES+CHART'!$D$17*BL181, IF(BH181="BENCH",'MAXES+CHART'!$D$18*BL181, IF(BH181="DEADLIFT",'MAXES+CHART'!$D$19*BL181,))),2.5))),"")</f>
        <v xml:space="preserve"> </v>
      </c>
      <c r="BO181" s="95"/>
      <c r="BQ181" s="200"/>
      <c r="BS181" s="57" t="str">
        <f t="shared" si="962"/>
        <v/>
      </c>
      <c r="BT181" s="57" t="str">
        <f t="shared" si="963"/>
        <v/>
      </c>
      <c r="BU181" s="57" t="str">
        <f t="shared" si="964"/>
        <v/>
      </c>
      <c r="BV181" s="57" t="str">
        <f t="shared" si="965"/>
        <v/>
      </c>
      <c r="BW181" s="57" t="str">
        <f t="shared" si="966"/>
        <v/>
      </c>
      <c r="BX181" s="57" t="str">
        <f t="shared" si="967"/>
        <v/>
      </c>
      <c r="CA181" s="39" t="str">
        <f>IF(ISBLANK($C181),"",$C181)</f>
        <v/>
      </c>
      <c r="CB181" s="54" t="str">
        <f t="shared" si="1061"/>
        <v>ACC</v>
      </c>
      <c r="CC181" s="89" t="str">
        <f t="shared" si="1062"/>
        <v/>
      </c>
      <c r="CD181" s="85" t="str">
        <f t="shared" si="1033"/>
        <v/>
      </c>
      <c r="CE181" s="76" t="str">
        <f t="shared" si="1034"/>
        <v/>
      </c>
      <c r="CF181" s="77" t="str">
        <f t="shared" si="1035"/>
        <v/>
      </c>
      <c r="CG181" s="76" t="str">
        <f>IFERROR(IF(CB181="ACC"," ",IF('MAXES+CHART'!$D$16="lbs",MROUND(IF(CB181="SQUAT",'MAXES+CHART'!$D$17*CF181, IF(CB181="BENCH",'MAXES+CHART'!$D$18*CF181, IF(CB181="DEADLIFT",'MAXES+CHART'!$D$19*CF181,))),5),MROUND(IF(CB181="SQUAT",'MAXES+CHART'!$D$17*CF181, IF(CB181="BENCH",'MAXES+CHART'!$D$18*CF181, IF(CB181="DEADLIFT",'MAXES+CHART'!$D$19*CF181,))),2.5))),"")</f>
        <v xml:space="preserve"> </v>
      </c>
      <c r="CI181" s="95"/>
      <c r="CK181" s="200"/>
      <c r="CM181" s="57" t="str">
        <f t="shared" si="968"/>
        <v/>
      </c>
      <c r="CN181" s="57" t="str">
        <f t="shared" si="969"/>
        <v/>
      </c>
      <c r="CO181" s="57" t="str">
        <f t="shared" si="970"/>
        <v/>
      </c>
      <c r="CP181" s="57" t="str">
        <f t="shared" si="971"/>
        <v/>
      </c>
      <c r="CQ181" s="57" t="str">
        <f t="shared" si="972"/>
        <v/>
      </c>
      <c r="CR181" s="57" t="str">
        <f t="shared" si="973"/>
        <v/>
      </c>
      <c r="CS181" s="39" t="str">
        <f>IF(ISBLANK($C181),"",$C181)</f>
        <v/>
      </c>
      <c r="CT181" s="54" t="str">
        <f t="shared" si="914"/>
        <v>ACC</v>
      </c>
      <c r="CU181" s="89" t="str">
        <f t="shared" si="915"/>
        <v/>
      </c>
      <c r="CV181" s="85" t="str">
        <f t="shared" si="916"/>
        <v/>
      </c>
      <c r="CW181" s="76" t="str">
        <f t="shared" si="917"/>
        <v/>
      </c>
      <c r="CX181" s="77" t="str">
        <f t="shared" si="918"/>
        <v/>
      </c>
      <c r="CY181" s="76" t="str">
        <f>IFERROR(IF(CT181="ACC"," ",IF('MAXES+CHART'!$D$16="lbs",MROUND(IF(CT181="SQUAT",'MAXES+CHART'!$D$17*CX181, IF(CT181="BENCH",'MAXES+CHART'!$D$18*CX181, IF(CT181="DEADLIFT",'MAXES+CHART'!$D$19*CX181,))),5),MROUND(IF(CT181="SQUAT",'MAXES+CHART'!$D$17*CX181, IF(CT181="BENCH",'MAXES+CHART'!$D$18*CX181, IF(CT181="DEADLIFT",'MAXES+CHART'!$D$19*CX181,))),2.5))),"")</f>
        <v xml:space="preserve"> </v>
      </c>
      <c r="DA181" s="95"/>
      <c r="DC181" s="200"/>
      <c r="DE181" s="57" t="str">
        <f t="shared" si="974"/>
        <v/>
      </c>
      <c r="DF181" s="57" t="str">
        <f t="shared" si="975"/>
        <v/>
      </c>
      <c r="DG181" s="57" t="str">
        <f t="shared" si="976"/>
        <v/>
      </c>
      <c r="DH181" s="57" t="str">
        <f t="shared" si="977"/>
        <v/>
      </c>
      <c r="DI181" s="57" t="str">
        <f t="shared" si="978"/>
        <v/>
      </c>
      <c r="DJ181" s="57" t="str">
        <f t="shared" si="979"/>
        <v/>
      </c>
      <c r="DL181" s="39" t="str">
        <f>IF(ISBLANK($C181),"",$C181)</f>
        <v/>
      </c>
      <c r="DM181" s="54" t="str">
        <f t="shared" si="919"/>
        <v>ACC</v>
      </c>
      <c r="DN181" s="89" t="str">
        <f t="shared" si="920"/>
        <v/>
      </c>
      <c r="DO181" s="85" t="str">
        <f t="shared" si="921"/>
        <v/>
      </c>
      <c r="DP181" s="76" t="str">
        <f t="shared" si="922"/>
        <v/>
      </c>
      <c r="DQ181" s="77" t="str">
        <f t="shared" si="923"/>
        <v/>
      </c>
      <c r="DR181" s="76" t="str">
        <f>IFERROR(IF(DM181="ACC"," ",IF('MAXES+CHART'!$D$16="lbs",MROUND(IF(DM181="SQUAT",'MAXES+CHART'!$D$17*DQ181, IF(DM181="BENCH",'MAXES+CHART'!$D$18*DQ181, IF(DM181="DEADLIFT",'MAXES+CHART'!$D$19*DQ181,))),5),MROUND(IF(DM181="SQUAT",'MAXES+CHART'!$D$17*DQ181, IF(DM181="BENCH",'MAXES+CHART'!$D$18*DQ181, IF(DM181="DEADLIFT",'MAXES+CHART'!$D$19*DQ181,))),2.5))),"")</f>
        <v xml:space="preserve"> </v>
      </c>
      <c r="DT181" s="95"/>
      <c r="DV181" s="200"/>
      <c r="DX181" s="57" t="str">
        <f t="shared" si="980"/>
        <v/>
      </c>
      <c r="DY181" s="57" t="str">
        <f t="shared" si="981"/>
        <v/>
      </c>
      <c r="DZ181" s="57" t="str">
        <f t="shared" si="982"/>
        <v/>
      </c>
      <c r="EA181" s="57" t="str">
        <f t="shared" si="983"/>
        <v/>
      </c>
      <c r="EB181" s="57" t="str">
        <f t="shared" si="984"/>
        <v/>
      </c>
      <c r="EC181" s="57" t="str">
        <f t="shared" si="985"/>
        <v/>
      </c>
      <c r="EE181" s="39" t="str">
        <f>IF(ISBLANK($C181),"",$C181)</f>
        <v/>
      </c>
      <c r="EF181" s="54" t="str">
        <f t="shared" si="924"/>
        <v>ACC</v>
      </c>
      <c r="EG181" s="89" t="str">
        <f t="shared" si="925"/>
        <v/>
      </c>
      <c r="EH181" s="85" t="str">
        <f t="shared" si="926"/>
        <v/>
      </c>
      <c r="EI181" s="76" t="str">
        <f t="shared" si="927"/>
        <v/>
      </c>
      <c r="EJ181" s="77" t="str">
        <f t="shared" si="928"/>
        <v/>
      </c>
      <c r="EK181" s="76" t="str">
        <f>IFERROR(IF(EF181="ACC"," ",IF('MAXES+CHART'!$D$16="lbs",MROUND(IF(EF181="SQUAT",'MAXES+CHART'!$D$17*EJ181, IF(EF181="BENCH",'MAXES+CHART'!$D$18*EJ181, IF(EF181="DEADLIFT",'MAXES+CHART'!$D$19*EJ181,))),5),MROUND(IF(EF181="SQUAT",'MAXES+CHART'!$D$17*EJ181, IF(EF181="BENCH",'MAXES+CHART'!$D$18*EJ181, IF(EF181="DEADLIFT",'MAXES+CHART'!$D$19*EJ181,))),2.5))),"")</f>
        <v xml:space="preserve"> </v>
      </c>
      <c r="EM181" s="95"/>
      <c r="EO181" s="200"/>
      <c r="EQ181" s="57" t="str">
        <f t="shared" si="986"/>
        <v/>
      </c>
      <c r="ER181" s="57" t="str">
        <f t="shared" si="987"/>
        <v/>
      </c>
      <c r="ES181" s="57" t="str">
        <f t="shared" si="988"/>
        <v/>
      </c>
      <c r="ET181" s="57" t="str">
        <f t="shared" si="989"/>
        <v/>
      </c>
      <c r="EU181" s="57" t="str">
        <f t="shared" si="990"/>
        <v/>
      </c>
      <c r="EV181" s="57" t="str">
        <f t="shared" si="991"/>
        <v/>
      </c>
      <c r="EY181" s="39" t="str">
        <f>IF(ISBLANK($C181),"",$C181)</f>
        <v/>
      </c>
      <c r="EZ181" s="54" t="str">
        <f t="shared" si="1063"/>
        <v>ACC</v>
      </c>
      <c r="FA181" s="89" t="str">
        <f t="shared" si="1064"/>
        <v/>
      </c>
      <c r="FB181" s="85" t="str">
        <f t="shared" si="1044"/>
        <v/>
      </c>
      <c r="FC181" s="76" t="str">
        <f t="shared" si="1045"/>
        <v/>
      </c>
      <c r="FD181" s="77" t="str">
        <f t="shared" si="1046"/>
        <v/>
      </c>
      <c r="FE181" s="76" t="str">
        <f>IFERROR(IF(EZ181="ACC"," ",IF('MAXES+CHART'!$D$16="lbs",MROUND(IF(EZ181="SQUAT",'MAXES+CHART'!$D$17*FD181, IF(EZ181="BENCH",'MAXES+CHART'!$D$18*FD181, IF(EZ181="DEADLIFT",'MAXES+CHART'!$D$19*FD181,))),5),MROUND(IF(EZ181="SQUAT",'MAXES+CHART'!$D$17*FD181, IF(EZ181="BENCH",'MAXES+CHART'!$D$18*FD181, IF(EZ181="DEADLIFT",'MAXES+CHART'!$D$19*FD181,))),2.5))),"")</f>
        <v xml:space="preserve"> </v>
      </c>
      <c r="FG181" s="124"/>
      <c r="FI181" s="200"/>
      <c r="FK181" s="57" t="str">
        <f t="shared" si="992"/>
        <v/>
      </c>
      <c r="FL181" s="57" t="str">
        <f t="shared" si="993"/>
        <v/>
      </c>
      <c r="FM181" s="57" t="str">
        <f t="shared" si="994"/>
        <v/>
      </c>
      <c r="FN181" s="57" t="str">
        <f t="shared" si="995"/>
        <v/>
      </c>
      <c r="FO181" s="57" t="str">
        <f t="shared" si="996"/>
        <v/>
      </c>
      <c r="FP181" s="57" t="str">
        <f t="shared" si="997"/>
        <v/>
      </c>
      <c r="FQ181" s="39" t="str">
        <f>IF(ISBLANK($C181),"",$C181)</f>
        <v/>
      </c>
      <c r="FR181" s="54" t="str">
        <f t="shared" si="929"/>
        <v>ACC</v>
      </c>
      <c r="FS181" s="89" t="str">
        <f t="shared" si="930"/>
        <v/>
      </c>
      <c r="FT181" s="85" t="str">
        <f t="shared" si="931"/>
        <v/>
      </c>
      <c r="FU181" s="76" t="str">
        <f t="shared" si="932"/>
        <v/>
      </c>
      <c r="FV181" s="77" t="str">
        <f t="shared" si="933"/>
        <v/>
      </c>
      <c r="FW181" s="76" t="str">
        <f>IFERROR(IF(FR181="ACC"," ",IF('MAXES+CHART'!$D$16="lbs",MROUND(IF(FR181="SQUAT",'MAXES+CHART'!$D$17*FV181, IF(FR181="BENCH",'MAXES+CHART'!$D$18*FV181, IF(FR181="DEADLIFT",'MAXES+CHART'!$D$19*FV181,))),5),MROUND(IF(FR181="SQUAT",'MAXES+CHART'!$D$17*FV181, IF(FR181="BENCH",'MAXES+CHART'!$D$18*FV181, IF(FR181="DEADLIFT",'MAXES+CHART'!$D$19*FV181,))),2.5))),"")</f>
        <v xml:space="preserve"> </v>
      </c>
      <c r="FY181" s="95"/>
      <c r="GA181" s="200"/>
      <c r="GC181" s="57" t="str">
        <f t="shared" si="998"/>
        <v/>
      </c>
      <c r="GD181" s="57" t="str">
        <f t="shared" si="999"/>
        <v/>
      </c>
      <c r="GE181" s="57" t="str">
        <f t="shared" si="1000"/>
        <v/>
      </c>
      <c r="GF181" s="57" t="str">
        <f t="shared" si="1001"/>
        <v/>
      </c>
      <c r="GG181" s="57" t="str">
        <f t="shared" si="1002"/>
        <v/>
      </c>
      <c r="GH181" s="57" t="str">
        <f t="shared" si="1003"/>
        <v/>
      </c>
      <c r="GJ181" s="39" t="str">
        <f>IF(ISBLANK($C181),"",$C181)</f>
        <v/>
      </c>
      <c r="GK181" s="54" t="str">
        <f t="shared" si="934"/>
        <v>ACC</v>
      </c>
      <c r="GL181" s="89" t="str">
        <f t="shared" si="935"/>
        <v/>
      </c>
      <c r="GM181" s="85" t="str">
        <f t="shared" si="936"/>
        <v/>
      </c>
      <c r="GN181" s="76" t="str">
        <f t="shared" si="937"/>
        <v/>
      </c>
      <c r="GO181" s="77" t="str">
        <f t="shared" si="938"/>
        <v/>
      </c>
      <c r="GP181" s="76" t="str">
        <f>IFERROR(IF(GK181="ACC"," ",IF('MAXES+CHART'!$D$16="lbs",MROUND(IF(GK181="SQUAT",'MAXES+CHART'!$D$17*GO181, IF(GK181="BENCH",'MAXES+CHART'!$D$18*GO181, IF(GK181="DEADLIFT",'MAXES+CHART'!$D$19*GO181,))),5),MROUND(IF(GK181="SQUAT",'MAXES+CHART'!$D$17*GO181, IF(GK181="BENCH",'MAXES+CHART'!$D$18*GO181, IF(GK181="DEADLIFT",'MAXES+CHART'!$D$19*GO181,))),2.5))),"")</f>
        <v xml:space="preserve"> </v>
      </c>
      <c r="GR181" s="95"/>
      <c r="GT181" s="200"/>
      <c r="GV181" s="57" t="str">
        <f t="shared" si="1004"/>
        <v/>
      </c>
      <c r="GW181" s="57" t="str">
        <f t="shared" si="1005"/>
        <v/>
      </c>
      <c r="GX181" s="57" t="str">
        <f t="shared" si="1006"/>
        <v/>
      </c>
      <c r="GY181" s="57" t="str">
        <f t="shared" si="1007"/>
        <v/>
      </c>
      <c r="GZ181" s="57" t="str">
        <f t="shared" si="1008"/>
        <v/>
      </c>
      <c r="HA181" s="57" t="str">
        <f t="shared" si="1009"/>
        <v/>
      </c>
      <c r="HC181" s="39" t="str">
        <f>IF(ISBLANK($C181),"",$C181)</f>
        <v/>
      </c>
      <c r="HD181" s="54" t="str">
        <f t="shared" si="939"/>
        <v>ACC</v>
      </c>
      <c r="HE181" s="89" t="str">
        <f t="shared" si="940"/>
        <v/>
      </c>
      <c r="HF181" s="85" t="str">
        <f t="shared" si="941"/>
        <v/>
      </c>
      <c r="HG181" s="76" t="str">
        <f t="shared" si="942"/>
        <v/>
      </c>
      <c r="HH181" s="77" t="str">
        <f t="shared" si="943"/>
        <v/>
      </c>
      <c r="HI181" s="76" t="str">
        <f>IFERROR(IF(HD181="ACC"," ",IF('MAXES+CHART'!$D$16="lbs",MROUND(IF(HD181="SQUAT",'MAXES+CHART'!$D$17*HH181, IF(HD181="BENCH",'MAXES+CHART'!$D$18*HH181, IF(HD181="DEADLIFT",'MAXES+CHART'!$D$19*HH181,))),5),MROUND(IF(HD181="SQUAT",'MAXES+CHART'!$D$17*HH181, IF(HD181="BENCH",'MAXES+CHART'!$D$18*HH181, IF(HD181="DEADLIFT",'MAXES+CHART'!$D$19*HH181,))),2.5))),"")</f>
        <v xml:space="preserve"> </v>
      </c>
      <c r="HK181" s="95"/>
      <c r="HM181" s="200"/>
      <c r="HO181" s="57" t="str">
        <f t="shared" si="1010"/>
        <v/>
      </c>
      <c r="HP181" s="57" t="str">
        <f t="shared" si="1011"/>
        <v/>
      </c>
      <c r="HQ181" s="57" t="str">
        <f t="shared" si="1012"/>
        <v/>
      </c>
      <c r="HR181" s="57" t="str">
        <f t="shared" si="1013"/>
        <v/>
      </c>
      <c r="HS181" s="57" t="str">
        <f t="shared" si="1014"/>
        <v/>
      </c>
      <c r="HT181" s="57" t="str">
        <f t="shared" si="1015"/>
        <v/>
      </c>
    </row>
    <row r="182" spans="3:228" hidden="1" outlineLevel="2">
      <c r="C182" s="39"/>
      <c r="D182" s="58" t="str">
        <f>$D$181</f>
        <v>ACC</v>
      </c>
      <c r="E182" s="90">
        <f>$E181</f>
        <v>0</v>
      </c>
      <c r="F182" s="86"/>
      <c r="G182" s="78"/>
      <c r="H182" s="79"/>
      <c r="I182" s="78" t="str">
        <f>IF(D182="ACC"," ",IF('MAXES+CHART'!$D$16="lbs",MROUND(IF(D182="SQUAT",'MAXES+CHART'!$D$17*H182, IF(D182="BENCH",'MAXES+CHART'!$D$18*H182, IF(D182="DEADLIFT",'MAXES+CHART'!$D$19*H182,))),5),MROUND(IF(D182="SQUAT",'MAXES+CHART'!$D$17*H182, IF(D182="BENCH",'MAXES+CHART'!$D$18*H182, IF(D182="DEADLIFT",'MAXES+CHART'!$D$19*H182,))),2.5)))</f>
        <v xml:space="preserve"> </v>
      </c>
      <c r="K182" s="95"/>
      <c r="M182" s="201"/>
      <c r="O182" s="57" t="str">
        <f t="shared" si="944"/>
        <v/>
      </c>
      <c r="P182" s="57" t="str">
        <f t="shared" si="945"/>
        <v/>
      </c>
      <c r="Q182" s="57" t="str">
        <f t="shared" si="946"/>
        <v/>
      </c>
      <c r="R182" s="57" t="str">
        <f t="shared" si="947"/>
        <v/>
      </c>
      <c r="S182" s="57" t="str">
        <f t="shared" si="948"/>
        <v/>
      </c>
      <c r="T182" s="57" t="str">
        <f t="shared" si="949"/>
        <v/>
      </c>
      <c r="U182" s="39"/>
      <c r="V182" s="58" t="str">
        <f t="shared" ref="V182:V186" si="1137">$V$181</f>
        <v>ACC</v>
      </c>
      <c r="W182" s="90" t="str">
        <f t="shared" ref="W182:W186" si="1138">$W$181</f>
        <v/>
      </c>
      <c r="X182" s="86" t="str">
        <f t="shared" si="1018"/>
        <v/>
      </c>
      <c r="Y182" s="78" t="str">
        <f t="shared" si="1019"/>
        <v/>
      </c>
      <c r="Z182" s="79" t="str">
        <f t="shared" si="1020"/>
        <v/>
      </c>
      <c r="AA182" s="78" t="str">
        <f>IFERROR(IF(V182="ACC"," ",IF('MAXES+CHART'!$D$16="lbs",MROUND(IF(V182="SQUAT",'MAXES+CHART'!$D$17*Z182, IF(V182="BENCH",'MAXES+CHART'!$D$18*Z182, IF(V182="DEADLIFT",'MAXES+CHART'!$D$19*Z182,))),5),MROUND(IF(V182="SQUAT",'MAXES+CHART'!$D$17*Z182, IF(V182="BENCH",'MAXES+CHART'!$D$18*Z182, IF(V182="DEADLIFT",'MAXES+CHART'!$D$19*Z182,))),2.5))),"")</f>
        <v xml:space="preserve"> </v>
      </c>
      <c r="AC182" s="95"/>
      <c r="AE182" s="201"/>
      <c r="AG182" s="57" t="str">
        <f t="shared" si="950"/>
        <v/>
      </c>
      <c r="AH182" s="57" t="str">
        <f t="shared" si="951"/>
        <v/>
      </c>
      <c r="AI182" s="57" t="str">
        <f t="shared" si="952"/>
        <v/>
      </c>
      <c r="AJ182" s="57" t="str">
        <f t="shared" si="953"/>
        <v/>
      </c>
      <c r="AK182" s="57" t="str">
        <f t="shared" si="954"/>
        <v/>
      </c>
      <c r="AL182" s="57" t="str">
        <f t="shared" si="955"/>
        <v/>
      </c>
      <c r="AN182" s="39"/>
      <c r="AO182" s="58" t="str">
        <f t="shared" ref="AO182:AO186" si="1139">$AO$181</f>
        <v>ACC</v>
      </c>
      <c r="AP182" s="90" t="str">
        <f t="shared" ref="AP182:AP186" si="1140">$AP$181</f>
        <v/>
      </c>
      <c r="AQ182" s="86" t="str">
        <f t="shared" si="1023"/>
        <v/>
      </c>
      <c r="AR182" s="78" t="str">
        <f t="shared" si="1024"/>
        <v/>
      </c>
      <c r="AS182" s="79" t="str">
        <f t="shared" si="1025"/>
        <v/>
      </c>
      <c r="AT182" s="78" t="str">
        <f>IFERROR(IF(AO182="ACC"," ",IF('MAXES+CHART'!$D$16="lbs",MROUND(IF(AO182="SQUAT",'MAXES+CHART'!$D$17*AS182, IF(AO182="BENCH",'MAXES+CHART'!$D$18*AS182, IF(AO182="DEADLIFT",'MAXES+CHART'!$D$19*AS182,))),5),MROUND(IF(AO182="SQUAT",'MAXES+CHART'!$D$17*AS182, IF(AO182="BENCH",'MAXES+CHART'!$D$18*AS182, IF(AO182="DEADLIFT",'MAXES+CHART'!$D$19*AS182,))),2.5))),"")</f>
        <v xml:space="preserve"> </v>
      </c>
      <c r="AV182" s="95"/>
      <c r="AX182" s="201"/>
      <c r="AZ182" s="57" t="str">
        <f t="shared" si="956"/>
        <v/>
      </c>
      <c r="BA182" s="57" t="str">
        <f t="shared" si="957"/>
        <v/>
      </c>
      <c r="BB182" s="57" t="str">
        <f t="shared" si="958"/>
        <v/>
      </c>
      <c r="BC182" s="57" t="str">
        <f t="shared" si="959"/>
        <v/>
      </c>
      <c r="BD182" s="57" t="str">
        <f t="shared" si="960"/>
        <v/>
      </c>
      <c r="BE182" s="57" t="str">
        <f t="shared" si="961"/>
        <v/>
      </c>
      <c r="BG182" s="39"/>
      <c r="BH182" s="58" t="str">
        <f t="shared" ref="BH182:BH186" si="1141">$BH$181</f>
        <v>ACC</v>
      </c>
      <c r="BI182" s="90" t="str">
        <f t="shared" ref="BI182:BI186" si="1142">$BI$181</f>
        <v/>
      </c>
      <c r="BJ182" s="86" t="str">
        <f t="shared" si="1028"/>
        <v/>
      </c>
      <c r="BK182" s="78" t="str">
        <f t="shared" si="1029"/>
        <v/>
      </c>
      <c r="BL182" s="79" t="str">
        <f t="shared" si="1030"/>
        <v/>
      </c>
      <c r="BM182" s="78" t="str">
        <f>IFERROR(IF(BH182="ACC"," ",IF('MAXES+CHART'!$D$16="lbs",MROUND(IF(BH182="SQUAT",'MAXES+CHART'!$D$17*BL182, IF(BH182="BENCH",'MAXES+CHART'!$D$18*BL182, IF(BH182="DEADLIFT",'MAXES+CHART'!$D$19*BL182,))),5),MROUND(IF(BH182="SQUAT",'MAXES+CHART'!$D$17*BL182, IF(BH182="BENCH",'MAXES+CHART'!$D$18*BL182, IF(BH182="DEADLIFT",'MAXES+CHART'!$D$19*BL182,))),2.5))),"")</f>
        <v xml:space="preserve"> </v>
      </c>
      <c r="BO182" s="95"/>
      <c r="BQ182" s="201"/>
      <c r="BS182" s="57" t="str">
        <f t="shared" si="962"/>
        <v/>
      </c>
      <c r="BT182" s="57" t="str">
        <f t="shared" si="963"/>
        <v/>
      </c>
      <c r="BU182" s="57" t="str">
        <f t="shared" si="964"/>
        <v/>
      </c>
      <c r="BV182" s="57" t="str">
        <f t="shared" si="965"/>
        <v/>
      </c>
      <c r="BW182" s="57" t="str">
        <f t="shared" si="966"/>
        <v/>
      </c>
      <c r="BX182" s="57" t="str">
        <f t="shared" si="967"/>
        <v/>
      </c>
      <c r="CA182" s="39"/>
      <c r="CB182" s="58" t="str">
        <f t="shared" ref="CB182:CB186" si="1143">$CB$181</f>
        <v>ACC</v>
      </c>
      <c r="CC182" s="90" t="str">
        <f t="shared" ref="CC182:CC186" si="1144">$CC$181</f>
        <v/>
      </c>
      <c r="CD182" s="86" t="str">
        <f t="shared" si="1033"/>
        <v/>
      </c>
      <c r="CE182" s="78" t="str">
        <f t="shared" si="1034"/>
        <v/>
      </c>
      <c r="CF182" s="79" t="str">
        <f t="shared" si="1035"/>
        <v/>
      </c>
      <c r="CG182" s="78" t="str">
        <f>IFERROR(IF(CB182="ACC"," ",IF('MAXES+CHART'!$D$16="lbs",MROUND(IF(CB182="SQUAT",'MAXES+CHART'!$D$17*CF182, IF(CB182="BENCH",'MAXES+CHART'!$D$18*CF182, IF(CB182="DEADLIFT",'MAXES+CHART'!$D$19*CF182,))),5),MROUND(IF(CB182="SQUAT",'MAXES+CHART'!$D$17*CF182, IF(CB182="BENCH",'MAXES+CHART'!$D$18*CF182, IF(CB182="DEADLIFT",'MAXES+CHART'!$D$19*CF182,))),2.5))),"")</f>
        <v xml:space="preserve"> </v>
      </c>
      <c r="CI182" s="95"/>
      <c r="CK182" s="201"/>
      <c r="CM182" s="57" t="str">
        <f t="shared" si="968"/>
        <v/>
      </c>
      <c r="CN182" s="57" t="str">
        <f t="shared" si="969"/>
        <v/>
      </c>
      <c r="CO182" s="57" t="str">
        <f t="shared" si="970"/>
        <v/>
      </c>
      <c r="CP182" s="57" t="str">
        <f t="shared" si="971"/>
        <v/>
      </c>
      <c r="CQ182" s="57" t="str">
        <f t="shared" si="972"/>
        <v/>
      </c>
      <c r="CR182" s="57" t="str">
        <f t="shared" si="973"/>
        <v/>
      </c>
      <c r="CS182" s="39"/>
      <c r="CT182" s="58" t="str">
        <f t="shared" ref="CT182:CT186" si="1145">$CT$181</f>
        <v>ACC</v>
      </c>
      <c r="CU182" s="90" t="str">
        <f t="shared" ref="CU182:CU186" si="1146">$CU$181</f>
        <v/>
      </c>
      <c r="CV182" s="86" t="str">
        <f t="shared" si="916"/>
        <v/>
      </c>
      <c r="CW182" s="78" t="str">
        <f t="shared" si="917"/>
        <v/>
      </c>
      <c r="CX182" s="79" t="str">
        <f t="shared" si="918"/>
        <v/>
      </c>
      <c r="CY182" s="78" t="str">
        <f>IFERROR(IF(CT182="ACC"," ",IF('MAXES+CHART'!$D$16="lbs",MROUND(IF(CT182="SQUAT",'MAXES+CHART'!$D$17*CX182, IF(CT182="BENCH",'MAXES+CHART'!$D$18*CX182, IF(CT182="DEADLIFT",'MAXES+CHART'!$D$19*CX182,))),5),MROUND(IF(CT182="SQUAT",'MAXES+CHART'!$D$17*CX182, IF(CT182="BENCH",'MAXES+CHART'!$D$18*CX182, IF(CT182="DEADLIFT",'MAXES+CHART'!$D$19*CX182,))),2.5))),"")</f>
        <v xml:space="preserve"> </v>
      </c>
      <c r="DA182" s="95"/>
      <c r="DC182" s="201"/>
      <c r="DE182" s="57" t="str">
        <f t="shared" si="974"/>
        <v/>
      </c>
      <c r="DF182" s="57" t="str">
        <f t="shared" si="975"/>
        <v/>
      </c>
      <c r="DG182" s="57" t="str">
        <f t="shared" si="976"/>
        <v/>
      </c>
      <c r="DH182" s="57" t="str">
        <f t="shared" si="977"/>
        <v/>
      </c>
      <c r="DI182" s="57" t="str">
        <f t="shared" si="978"/>
        <v/>
      </c>
      <c r="DJ182" s="57" t="str">
        <f t="shared" si="979"/>
        <v/>
      </c>
      <c r="DL182" s="39"/>
      <c r="DM182" s="58" t="str">
        <f t="shared" ref="DM182:DM186" si="1147">$DM$181</f>
        <v>ACC</v>
      </c>
      <c r="DN182" s="90" t="str">
        <f t="shared" ref="DN182:DN186" si="1148">$DN$181</f>
        <v/>
      </c>
      <c r="DO182" s="86" t="str">
        <f t="shared" si="921"/>
        <v/>
      </c>
      <c r="DP182" s="78" t="str">
        <f t="shared" si="922"/>
        <v/>
      </c>
      <c r="DQ182" s="79" t="str">
        <f t="shared" si="923"/>
        <v/>
      </c>
      <c r="DR182" s="78" t="str">
        <f>IFERROR(IF(DM182="ACC"," ",IF('MAXES+CHART'!$D$16="lbs",MROUND(IF(DM182="SQUAT",'MAXES+CHART'!$D$17*DQ182, IF(DM182="BENCH",'MAXES+CHART'!$D$18*DQ182, IF(DM182="DEADLIFT",'MAXES+CHART'!$D$19*DQ182,))),5),MROUND(IF(DM182="SQUAT",'MAXES+CHART'!$D$17*DQ182, IF(DM182="BENCH",'MAXES+CHART'!$D$18*DQ182, IF(DM182="DEADLIFT",'MAXES+CHART'!$D$19*DQ182,))),2.5))),"")</f>
        <v xml:space="preserve"> </v>
      </c>
      <c r="DT182" s="95"/>
      <c r="DV182" s="201"/>
      <c r="DX182" s="57" t="str">
        <f t="shared" si="980"/>
        <v/>
      </c>
      <c r="DY182" s="57" t="str">
        <f t="shared" si="981"/>
        <v/>
      </c>
      <c r="DZ182" s="57" t="str">
        <f t="shared" si="982"/>
        <v/>
      </c>
      <c r="EA182" s="57" t="str">
        <f t="shared" si="983"/>
        <v/>
      </c>
      <c r="EB182" s="57" t="str">
        <f t="shared" si="984"/>
        <v/>
      </c>
      <c r="EC182" s="57" t="str">
        <f t="shared" si="985"/>
        <v/>
      </c>
      <c r="EE182" s="39"/>
      <c r="EF182" s="58" t="str">
        <f t="shared" ref="EF182:EF186" si="1149">$EF$181</f>
        <v>ACC</v>
      </c>
      <c r="EG182" s="90" t="str">
        <f t="shared" ref="EG182:EG186" si="1150">$EG$181</f>
        <v/>
      </c>
      <c r="EH182" s="86" t="str">
        <f t="shared" si="926"/>
        <v/>
      </c>
      <c r="EI182" s="78" t="str">
        <f t="shared" si="927"/>
        <v/>
      </c>
      <c r="EJ182" s="79" t="str">
        <f t="shared" si="928"/>
        <v/>
      </c>
      <c r="EK182" s="78" t="str">
        <f>IFERROR(IF(EF182="ACC"," ",IF('MAXES+CHART'!$D$16="lbs",MROUND(IF(EF182="SQUAT",'MAXES+CHART'!$D$17*EJ182, IF(EF182="BENCH",'MAXES+CHART'!$D$18*EJ182, IF(EF182="DEADLIFT",'MAXES+CHART'!$D$19*EJ182,))),5),MROUND(IF(EF182="SQUAT",'MAXES+CHART'!$D$17*EJ182, IF(EF182="BENCH",'MAXES+CHART'!$D$18*EJ182, IF(EF182="DEADLIFT",'MAXES+CHART'!$D$19*EJ182,))),2.5))),"")</f>
        <v xml:space="preserve"> </v>
      </c>
      <c r="EM182" s="95"/>
      <c r="EO182" s="201"/>
      <c r="EQ182" s="57" t="str">
        <f t="shared" si="986"/>
        <v/>
      </c>
      <c r="ER182" s="57" t="str">
        <f t="shared" si="987"/>
        <v/>
      </c>
      <c r="ES182" s="57" t="str">
        <f t="shared" si="988"/>
        <v/>
      </c>
      <c r="ET182" s="57" t="str">
        <f t="shared" si="989"/>
        <v/>
      </c>
      <c r="EU182" s="57" t="str">
        <f t="shared" si="990"/>
        <v/>
      </c>
      <c r="EV182" s="57" t="str">
        <f t="shared" si="991"/>
        <v/>
      </c>
      <c r="EY182" s="39"/>
      <c r="EZ182" s="58" t="str">
        <f t="shared" ref="EZ182:EZ186" si="1151">$EZ$181</f>
        <v>ACC</v>
      </c>
      <c r="FA182" s="90" t="str">
        <f t="shared" ref="FA182:FA186" si="1152">$FA$181</f>
        <v/>
      </c>
      <c r="FB182" s="86" t="str">
        <f t="shared" si="1044"/>
        <v/>
      </c>
      <c r="FC182" s="78" t="str">
        <f t="shared" si="1045"/>
        <v/>
      </c>
      <c r="FD182" s="79" t="str">
        <f t="shared" si="1046"/>
        <v/>
      </c>
      <c r="FE182" s="78" t="str">
        <f>IFERROR(IF(EZ182="ACC"," ",IF('MAXES+CHART'!$D$16="lbs",MROUND(IF(EZ182="SQUAT",'MAXES+CHART'!$D$17*FD182, IF(EZ182="BENCH",'MAXES+CHART'!$D$18*FD182, IF(EZ182="DEADLIFT",'MAXES+CHART'!$D$19*FD182,))),5),MROUND(IF(EZ182="SQUAT",'MAXES+CHART'!$D$17*FD182, IF(EZ182="BENCH",'MAXES+CHART'!$D$18*FD182, IF(EZ182="DEADLIFT",'MAXES+CHART'!$D$19*FD182,))),2.5))),"")</f>
        <v xml:space="preserve"> </v>
      </c>
      <c r="FG182" s="124"/>
      <c r="FI182" s="201"/>
      <c r="FK182" s="57" t="str">
        <f t="shared" si="992"/>
        <v/>
      </c>
      <c r="FL182" s="57" t="str">
        <f t="shared" si="993"/>
        <v/>
      </c>
      <c r="FM182" s="57" t="str">
        <f t="shared" si="994"/>
        <v/>
      </c>
      <c r="FN182" s="57" t="str">
        <f t="shared" si="995"/>
        <v/>
      </c>
      <c r="FO182" s="57" t="str">
        <f t="shared" si="996"/>
        <v/>
      </c>
      <c r="FP182" s="57" t="str">
        <f t="shared" si="997"/>
        <v/>
      </c>
      <c r="FQ182" s="39"/>
      <c r="FR182" s="58" t="str">
        <f t="shared" ref="FR182:FR186" si="1153">$FR$181</f>
        <v>ACC</v>
      </c>
      <c r="FS182" s="90" t="str">
        <f t="shared" ref="FS182:FS186" si="1154">$FS$181</f>
        <v/>
      </c>
      <c r="FT182" s="86" t="str">
        <f t="shared" si="931"/>
        <v/>
      </c>
      <c r="FU182" s="78" t="str">
        <f t="shared" si="932"/>
        <v/>
      </c>
      <c r="FV182" s="79" t="str">
        <f t="shared" si="933"/>
        <v/>
      </c>
      <c r="FW182" s="78" t="str">
        <f>IFERROR(IF(FR182="ACC"," ",IF('MAXES+CHART'!$D$16="lbs",MROUND(IF(FR182="SQUAT",'MAXES+CHART'!$D$17*FV182, IF(FR182="BENCH",'MAXES+CHART'!$D$18*FV182, IF(FR182="DEADLIFT",'MAXES+CHART'!$D$19*FV182,))),5),MROUND(IF(FR182="SQUAT",'MAXES+CHART'!$D$17*FV182, IF(FR182="BENCH",'MAXES+CHART'!$D$18*FV182, IF(FR182="DEADLIFT",'MAXES+CHART'!$D$19*FV182,))),2.5))),"")</f>
        <v xml:space="preserve"> </v>
      </c>
      <c r="FY182" s="95"/>
      <c r="GA182" s="201"/>
      <c r="GC182" s="57" t="str">
        <f t="shared" si="998"/>
        <v/>
      </c>
      <c r="GD182" s="57" t="str">
        <f t="shared" si="999"/>
        <v/>
      </c>
      <c r="GE182" s="57" t="str">
        <f t="shared" si="1000"/>
        <v/>
      </c>
      <c r="GF182" s="57" t="str">
        <f t="shared" si="1001"/>
        <v/>
      </c>
      <c r="GG182" s="57" t="str">
        <f t="shared" si="1002"/>
        <v/>
      </c>
      <c r="GH182" s="57" t="str">
        <f t="shared" si="1003"/>
        <v/>
      </c>
      <c r="GJ182" s="39"/>
      <c r="GK182" s="58" t="str">
        <f t="shared" ref="GK182:GK186" si="1155">$GK$181</f>
        <v>ACC</v>
      </c>
      <c r="GL182" s="90" t="str">
        <f t="shared" ref="GL182:GL186" si="1156">$GL$181</f>
        <v/>
      </c>
      <c r="GM182" s="86" t="str">
        <f t="shared" si="936"/>
        <v/>
      </c>
      <c r="GN182" s="78" t="str">
        <f t="shared" si="937"/>
        <v/>
      </c>
      <c r="GO182" s="79" t="str">
        <f t="shared" si="938"/>
        <v/>
      </c>
      <c r="GP182" s="78" t="str">
        <f>IFERROR(IF(GK182="ACC"," ",IF('MAXES+CHART'!$D$16="lbs",MROUND(IF(GK182="SQUAT",'MAXES+CHART'!$D$17*GO182, IF(GK182="BENCH",'MAXES+CHART'!$D$18*GO182, IF(GK182="DEADLIFT",'MAXES+CHART'!$D$19*GO182,))),5),MROUND(IF(GK182="SQUAT",'MAXES+CHART'!$D$17*GO182, IF(GK182="BENCH",'MAXES+CHART'!$D$18*GO182, IF(GK182="DEADLIFT",'MAXES+CHART'!$D$19*GO182,))),2.5))),"")</f>
        <v xml:space="preserve"> </v>
      </c>
      <c r="GR182" s="95"/>
      <c r="GT182" s="201"/>
      <c r="GV182" s="57" t="str">
        <f t="shared" si="1004"/>
        <v/>
      </c>
      <c r="GW182" s="57" t="str">
        <f t="shared" si="1005"/>
        <v/>
      </c>
      <c r="GX182" s="57" t="str">
        <f t="shared" si="1006"/>
        <v/>
      </c>
      <c r="GY182" s="57" t="str">
        <f t="shared" si="1007"/>
        <v/>
      </c>
      <c r="GZ182" s="57" t="str">
        <f t="shared" si="1008"/>
        <v/>
      </c>
      <c r="HA182" s="57" t="str">
        <f t="shared" si="1009"/>
        <v/>
      </c>
      <c r="HC182" s="39"/>
      <c r="HD182" s="58" t="str">
        <f t="shared" ref="HD182:HD186" si="1157">$HD$181</f>
        <v>ACC</v>
      </c>
      <c r="HE182" s="90" t="str">
        <f t="shared" ref="HE182:HE186" si="1158">$HE$181</f>
        <v/>
      </c>
      <c r="HF182" s="86" t="str">
        <f t="shared" si="941"/>
        <v/>
      </c>
      <c r="HG182" s="78" t="str">
        <f t="shared" si="942"/>
        <v/>
      </c>
      <c r="HH182" s="79" t="str">
        <f t="shared" si="943"/>
        <v/>
      </c>
      <c r="HI182" s="78" t="str">
        <f>IFERROR(IF(HD182="ACC"," ",IF('MAXES+CHART'!$D$16="lbs",MROUND(IF(HD182="SQUAT",'MAXES+CHART'!$D$17*HH182, IF(HD182="BENCH",'MAXES+CHART'!$D$18*HH182, IF(HD182="DEADLIFT",'MAXES+CHART'!$D$19*HH182,))),5),MROUND(IF(HD182="SQUAT",'MAXES+CHART'!$D$17*HH182, IF(HD182="BENCH",'MAXES+CHART'!$D$18*HH182, IF(HD182="DEADLIFT",'MAXES+CHART'!$D$19*HH182,))),2.5))),"")</f>
        <v xml:space="preserve"> </v>
      </c>
      <c r="HK182" s="95"/>
      <c r="HM182" s="201"/>
      <c r="HO182" s="57" t="str">
        <f t="shared" si="1010"/>
        <v/>
      </c>
      <c r="HP182" s="57" t="str">
        <f t="shared" si="1011"/>
        <v/>
      </c>
      <c r="HQ182" s="57" t="str">
        <f t="shared" si="1012"/>
        <v/>
      </c>
      <c r="HR182" s="57" t="str">
        <f t="shared" si="1013"/>
        <v/>
      </c>
      <c r="HS182" s="57" t="str">
        <f t="shared" si="1014"/>
        <v/>
      </c>
      <c r="HT182" s="57" t="str">
        <f t="shared" si="1015"/>
        <v/>
      </c>
    </row>
    <row r="183" spans="3:228" hidden="1" outlineLevel="2">
      <c r="C183" s="39"/>
      <c r="D183" s="58" t="str">
        <f t="shared" ref="D183:D186" si="1159">$D$181</f>
        <v>ACC</v>
      </c>
      <c r="E183" s="91">
        <f t="shared" ref="E183:E186" si="1160">$E182</f>
        <v>0</v>
      </c>
      <c r="F183" s="85"/>
      <c r="G183" s="76"/>
      <c r="H183" s="77"/>
      <c r="I183" s="76" t="str">
        <f>IF(D183="ACC"," ",IF('MAXES+CHART'!$D$16="lbs",MROUND(IF(D183="SQUAT",'MAXES+CHART'!$D$17*H183, IF(D183="BENCH",'MAXES+CHART'!$D$18*H183, IF(D183="DEADLIFT",'MAXES+CHART'!$D$19*H183,))),5),MROUND(IF(D183="SQUAT",'MAXES+CHART'!$D$17*H183, IF(D183="BENCH",'MAXES+CHART'!$D$18*H183, IF(D183="DEADLIFT",'MAXES+CHART'!$D$19*H183,))),2.5)))</f>
        <v xml:space="preserve"> </v>
      </c>
      <c r="K183" s="95"/>
      <c r="M183" s="202"/>
      <c r="O183" s="57" t="str">
        <f t="shared" si="944"/>
        <v/>
      </c>
      <c r="P183" s="57" t="str">
        <f t="shared" si="945"/>
        <v/>
      </c>
      <c r="Q183" s="57" t="str">
        <f t="shared" si="946"/>
        <v/>
      </c>
      <c r="R183" s="57" t="str">
        <f t="shared" si="947"/>
        <v/>
      </c>
      <c r="S183" s="57" t="str">
        <f t="shared" si="948"/>
        <v/>
      </c>
      <c r="T183" s="57" t="str">
        <f t="shared" si="949"/>
        <v/>
      </c>
      <c r="U183" s="39"/>
      <c r="V183" s="58" t="str">
        <f t="shared" si="1137"/>
        <v>ACC</v>
      </c>
      <c r="W183" s="91" t="str">
        <f t="shared" si="1138"/>
        <v/>
      </c>
      <c r="X183" s="85" t="str">
        <f t="shared" si="1018"/>
        <v/>
      </c>
      <c r="Y183" s="76" t="str">
        <f t="shared" si="1019"/>
        <v/>
      </c>
      <c r="Z183" s="77" t="str">
        <f t="shared" si="1020"/>
        <v/>
      </c>
      <c r="AA183" s="76" t="str">
        <f>IFERROR(IF(V183="ACC"," ",IF('MAXES+CHART'!$D$16="lbs",MROUND(IF(V183="SQUAT",'MAXES+CHART'!$D$17*Z183, IF(V183="BENCH",'MAXES+CHART'!$D$18*Z183, IF(V183="DEADLIFT",'MAXES+CHART'!$D$19*Z183,))),5),MROUND(IF(V183="SQUAT",'MAXES+CHART'!$D$17*Z183, IF(V183="BENCH",'MAXES+CHART'!$D$18*Z183, IF(V183="DEADLIFT",'MAXES+CHART'!$D$19*Z183,))),2.5))),"")</f>
        <v xml:space="preserve"> </v>
      </c>
      <c r="AC183" s="95"/>
      <c r="AE183" s="202"/>
      <c r="AG183" s="57" t="str">
        <f t="shared" si="950"/>
        <v/>
      </c>
      <c r="AH183" s="57" t="str">
        <f t="shared" si="951"/>
        <v/>
      </c>
      <c r="AI183" s="57" t="str">
        <f t="shared" si="952"/>
        <v/>
      </c>
      <c r="AJ183" s="57" t="str">
        <f t="shared" si="953"/>
        <v/>
      </c>
      <c r="AK183" s="57" t="str">
        <f t="shared" si="954"/>
        <v/>
      </c>
      <c r="AL183" s="57" t="str">
        <f t="shared" si="955"/>
        <v/>
      </c>
      <c r="AN183" s="39"/>
      <c r="AO183" s="58" t="str">
        <f t="shared" si="1139"/>
        <v>ACC</v>
      </c>
      <c r="AP183" s="91" t="str">
        <f t="shared" si="1140"/>
        <v/>
      </c>
      <c r="AQ183" s="85" t="str">
        <f t="shared" si="1023"/>
        <v/>
      </c>
      <c r="AR183" s="76" t="str">
        <f t="shared" si="1024"/>
        <v/>
      </c>
      <c r="AS183" s="77" t="str">
        <f t="shared" si="1025"/>
        <v/>
      </c>
      <c r="AT183" s="76" t="str">
        <f>IFERROR(IF(AO183="ACC"," ",IF('MAXES+CHART'!$D$16="lbs",MROUND(IF(AO183="SQUAT",'MAXES+CHART'!$D$17*AS183, IF(AO183="BENCH",'MAXES+CHART'!$D$18*AS183, IF(AO183="DEADLIFT",'MAXES+CHART'!$D$19*AS183,))),5),MROUND(IF(AO183="SQUAT",'MAXES+CHART'!$D$17*AS183, IF(AO183="BENCH",'MAXES+CHART'!$D$18*AS183, IF(AO183="DEADLIFT",'MAXES+CHART'!$D$19*AS183,))),2.5))),"")</f>
        <v xml:space="preserve"> </v>
      </c>
      <c r="AV183" s="95"/>
      <c r="AX183" s="202"/>
      <c r="AZ183" s="57" t="str">
        <f t="shared" si="956"/>
        <v/>
      </c>
      <c r="BA183" s="57" t="str">
        <f t="shared" si="957"/>
        <v/>
      </c>
      <c r="BB183" s="57" t="str">
        <f t="shared" si="958"/>
        <v/>
      </c>
      <c r="BC183" s="57" t="str">
        <f t="shared" si="959"/>
        <v/>
      </c>
      <c r="BD183" s="57" t="str">
        <f t="shared" si="960"/>
        <v/>
      </c>
      <c r="BE183" s="57" t="str">
        <f t="shared" si="961"/>
        <v/>
      </c>
      <c r="BG183" s="39"/>
      <c r="BH183" s="58" t="str">
        <f t="shared" si="1141"/>
        <v>ACC</v>
      </c>
      <c r="BI183" s="91" t="str">
        <f t="shared" si="1142"/>
        <v/>
      </c>
      <c r="BJ183" s="85" t="str">
        <f t="shared" si="1028"/>
        <v/>
      </c>
      <c r="BK183" s="76" t="str">
        <f t="shared" si="1029"/>
        <v/>
      </c>
      <c r="BL183" s="77" t="str">
        <f t="shared" si="1030"/>
        <v/>
      </c>
      <c r="BM183" s="76" t="str">
        <f>IFERROR(IF(BH183="ACC"," ",IF('MAXES+CHART'!$D$16="lbs",MROUND(IF(BH183="SQUAT",'MAXES+CHART'!$D$17*BL183, IF(BH183="BENCH",'MAXES+CHART'!$D$18*BL183, IF(BH183="DEADLIFT",'MAXES+CHART'!$D$19*BL183,))),5),MROUND(IF(BH183="SQUAT",'MAXES+CHART'!$D$17*BL183, IF(BH183="BENCH",'MAXES+CHART'!$D$18*BL183, IF(BH183="DEADLIFT",'MAXES+CHART'!$D$19*BL183,))),2.5))),"")</f>
        <v xml:space="preserve"> </v>
      </c>
      <c r="BO183" s="95"/>
      <c r="BQ183" s="202"/>
      <c r="BS183" s="57" t="str">
        <f t="shared" si="962"/>
        <v/>
      </c>
      <c r="BT183" s="57" t="str">
        <f t="shared" si="963"/>
        <v/>
      </c>
      <c r="BU183" s="57" t="str">
        <f t="shared" si="964"/>
        <v/>
      </c>
      <c r="BV183" s="57" t="str">
        <f t="shared" si="965"/>
        <v/>
      </c>
      <c r="BW183" s="57" t="str">
        <f t="shared" si="966"/>
        <v/>
      </c>
      <c r="BX183" s="57" t="str">
        <f t="shared" si="967"/>
        <v/>
      </c>
      <c r="CA183" s="39"/>
      <c r="CB183" s="58" t="str">
        <f t="shared" si="1143"/>
        <v>ACC</v>
      </c>
      <c r="CC183" s="91" t="str">
        <f t="shared" si="1144"/>
        <v/>
      </c>
      <c r="CD183" s="85" t="str">
        <f t="shared" si="1033"/>
        <v/>
      </c>
      <c r="CE183" s="76" t="str">
        <f t="shared" si="1034"/>
        <v/>
      </c>
      <c r="CF183" s="77" t="str">
        <f t="shared" si="1035"/>
        <v/>
      </c>
      <c r="CG183" s="76" t="str">
        <f>IFERROR(IF(CB183="ACC"," ",IF('MAXES+CHART'!$D$16="lbs",MROUND(IF(CB183="SQUAT",'MAXES+CHART'!$D$17*CF183, IF(CB183="BENCH",'MAXES+CHART'!$D$18*CF183, IF(CB183="DEADLIFT",'MAXES+CHART'!$D$19*CF183,))),5),MROUND(IF(CB183="SQUAT",'MAXES+CHART'!$D$17*CF183, IF(CB183="BENCH",'MAXES+CHART'!$D$18*CF183, IF(CB183="DEADLIFT",'MAXES+CHART'!$D$19*CF183,))),2.5))),"")</f>
        <v xml:space="preserve"> </v>
      </c>
      <c r="CI183" s="95"/>
      <c r="CK183" s="202"/>
      <c r="CM183" s="57" t="str">
        <f t="shared" si="968"/>
        <v/>
      </c>
      <c r="CN183" s="57" t="str">
        <f t="shared" si="969"/>
        <v/>
      </c>
      <c r="CO183" s="57" t="str">
        <f t="shared" si="970"/>
        <v/>
      </c>
      <c r="CP183" s="57" t="str">
        <f t="shared" si="971"/>
        <v/>
      </c>
      <c r="CQ183" s="57" t="str">
        <f t="shared" si="972"/>
        <v/>
      </c>
      <c r="CR183" s="57" t="str">
        <f t="shared" si="973"/>
        <v/>
      </c>
      <c r="CS183" s="39"/>
      <c r="CT183" s="58" t="str">
        <f t="shared" si="1145"/>
        <v>ACC</v>
      </c>
      <c r="CU183" s="91" t="str">
        <f t="shared" si="1146"/>
        <v/>
      </c>
      <c r="CV183" s="85" t="str">
        <f t="shared" si="916"/>
        <v/>
      </c>
      <c r="CW183" s="76" t="str">
        <f t="shared" si="917"/>
        <v/>
      </c>
      <c r="CX183" s="77" t="str">
        <f t="shared" si="918"/>
        <v/>
      </c>
      <c r="CY183" s="76" t="str">
        <f>IFERROR(IF(CT183="ACC"," ",IF('MAXES+CHART'!$D$16="lbs",MROUND(IF(CT183="SQUAT",'MAXES+CHART'!$D$17*CX183, IF(CT183="BENCH",'MAXES+CHART'!$D$18*CX183, IF(CT183="DEADLIFT",'MAXES+CHART'!$D$19*CX183,))),5),MROUND(IF(CT183="SQUAT",'MAXES+CHART'!$D$17*CX183, IF(CT183="BENCH",'MAXES+CHART'!$D$18*CX183, IF(CT183="DEADLIFT",'MAXES+CHART'!$D$19*CX183,))),2.5))),"")</f>
        <v xml:space="preserve"> </v>
      </c>
      <c r="DA183" s="95"/>
      <c r="DC183" s="202"/>
      <c r="DE183" s="57" t="str">
        <f t="shared" si="974"/>
        <v/>
      </c>
      <c r="DF183" s="57" t="str">
        <f t="shared" si="975"/>
        <v/>
      </c>
      <c r="DG183" s="57" t="str">
        <f t="shared" si="976"/>
        <v/>
      </c>
      <c r="DH183" s="57" t="str">
        <f t="shared" si="977"/>
        <v/>
      </c>
      <c r="DI183" s="57" t="str">
        <f t="shared" si="978"/>
        <v/>
      </c>
      <c r="DJ183" s="57" t="str">
        <f t="shared" si="979"/>
        <v/>
      </c>
      <c r="DL183" s="39"/>
      <c r="DM183" s="58" t="str">
        <f t="shared" si="1147"/>
        <v>ACC</v>
      </c>
      <c r="DN183" s="91" t="str">
        <f t="shared" si="1148"/>
        <v/>
      </c>
      <c r="DO183" s="85" t="str">
        <f t="shared" si="921"/>
        <v/>
      </c>
      <c r="DP183" s="76" t="str">
        <f t="shared" si="922"/>
        <v/>
      </c>
      <c r="DQ183" s="77" t="str">
        <f t="shared" si="923"/>
        <v/>
      </c>
      <c r="DR183" s="76" t="str">
        <f>IFERROR(IF(DM183="ACC"," ",IF('MAXES+CHART'!$D$16="lbs",MROUND(IF(DM183="SQUAT",'MAXES+CHART'!$D$17*DQ183, IF(DM183="BENCH",'MAXES+CHART'!$D$18*DQ183, IF(DM183="DEADLIFT",'MAXES+CHART'!$D$19*DQ183,))),5),MROUND(IF(DM183="SQUAT",'MAXES+CHART'!$D$17*DQ183, IF(DM183="BENCH",'MAXES+CHART'!$D$18*DQ183, IF(DM183="DEADLIFT",'MAXES+CHART'!$D$19*DQ183,))),2.5))),"")</f>
        <v xml:space="preserve"> </v>
      </c>
      <c r="DT183" s="95"/>
      <c r="DV183" s="202"/>
      <c r="DX183" s="57" t="str">
        <f t="shared" si="980"/>
        <v/>
      </c>
      <c r="DY183" s="57" t="str">
        <f t="shared" si="981"/>
        <v/>
      </c>
      <c r="DZ183" s="57" t="str">
        <f t="shared" si="982"/>
        <v/>
      </c>
      <c r="EA183" s="57" t="str">
        <f t="shared" si="983"/>
        <v/>
      </c>
      <c r="EB183" s="57" t="str">
        <f t="shared" si="984"/>
        <v/>
      </c>
      <c r="EC183" s="57" t="str">
        <f t="shared" si="985"/>
        <v/>
      </c>
      <c r="EE183" s="39"/>
      <c r="EF183" s="58" t="str">
        <f t="shared" si="1149"/>
        <v>ACC</v>
      </c>
      <c r="EG183" s="91" t="str">
        <f t="shared" si="1150"/>
        <v/>
      </c>
      <c r="EH183" s="85" t="str">
        <f t="shared" si="926"/>
        <v/>
      </c>
      <c r="EI183" s="76" t="str">
        <f t="shared" si="927"/>
        <v/>
      </c>
      <c r="EJ183" s="77" t="str">
        <f t="shared" si="928"/>
        <v/>
      </c>
      <c r="EK183" s="76" t="str">
        <f>IFERROR(IF(EF183="ACC"," ",IF('MAXES+CHART'!$D$16="lbs",MROUND(IF(EF183="SQUAT",'MAXES+CHART'!$D$17*EJ183, IF(EF183="BENCH",'MAXES+CHART'!$D$18*EJ183, IF(EF183="DEADLIFT",'MAXES+CHART'!$D$19*EJ183,))),5),MROUND(IF(EF183="SQUAT",'MAXES+CHART'!$D$17*EJ183, IF(EF183="BENCH",'MAXES+CHART'!$D$18*EJ183, IF(EF183="DEADLIFT",'MAXES+CHART'!$D$19*EJ183,))),2.5))),"")</f>
        <v xml:space="preserve"> </v>
      </c>
      <c r="EM183" s="95"/>
      <c r="EO183" s="202"/>
      <c r="EQ183" s="57" t="str">
        <f t="shared" si="986"/>
        <v/>
      </c>
      <c r="ER183" s="57" t="str">
        <f t="shared" si="987"/>
        <v/>
      </c>
      <c r="ES183" s="57" t="str">
        <f t="shared" si="988"/>
        <v/>
      </c>
      <c r="ET183" s="57" t="str">
        <f t="shared" si="989"/>
        <v/>
      </c>
      <c r="EU183" s="57" t="str">
        <f t="shared" si="990"/>
        <v/>
      </c>
      <c r="EV183" s="57" t="str">
        <f t="shared" si="991"/>
        <v/>
      </c>
      <c r="EY183" s="39"/>
      <c r="EZ183" s="58" t="str">
        <f t="shared" si="1151"/>
        <v>ACC</v>
      </c>
      <c r="FA183" s="91" t="str">
        <f t="shared" si="1152"/>
        <v/>
      </c>
      <c r="FB183" s="85" t="str">
        <f t="shared" si="1044"/>
        <v/>
      </c>
      <c r="FC183" s="76" t="str">
        <f t="shared" si="1045"/>
        <v/>
      </c>
      <c r="FD183" s="77" t="str">
        <f t="shared" si="1046"/>
        <v/>
      </c>
      <c r="FE183" s="76" t="str">
        <f>IFERROR(IF(EZ183="ACC"," ",IF('MAXES+CHART'!$D$16="lbs",MROUND(IF(EZ183="SQUAT",'MAXES+CHART'!$D$17*FD183, IF(EZ183="BENCH",'MAXES+CHART'!$D$18*FD183, IF(EZ183="DEADLIFT",'MAXES+CHART'!$D$19*FD183,))),5),MROUND(IF(EZ183="SQUAT",'MAXES+CHART'!$D$17*FD183, IF(EZ183="BENCH",'MAXES+CHART'!$D$18*FD183, IF(EZ183="DEADLIFT",'MAXES+CHART'!$D$19*FD183,))),2.5))),"")</f>
        <v xml:space="preserve"> </v>
      </c>
      <c r="FG183" s="124"/>
      <c r="FI183" s="202"/>
      <c r="FK183" s="57" t="str">
        <f t="shared" si="992"/>
        <v/>
      </c>
      <c r="FL183" s="57" t="str">
        <f t="shared" si="993"/>
        <v/>
      </c>
      <c r="FM183" s="57" t="str">
        <f t="shared" si="994"/>
        <v/>
      </c>
      <c r="FN183" s="57" t="str">
        <f t="shared" si="995"/>
        <v/>
      </c>
      <c r="FO183" s="57" t="str">
        <f t="shared" si="996"/>
        <v/>
      </c>
      <c r="FP183" s="57" t="str">
        <f t="shared" si="997"/>
        <v/>
      </c>
      <c r="FQ183" s="39"/>
      <c r="FR183" s="58" t="str">
        <f t="shared" si="1153"/>
        <v>ACC</v>
      </c>
      <c r="FS183" s="91" t="str">
        <f t="shared" si="1154"/>
        <v/>
      </c>
      <c r="FT183" s="85" t="str">
        <f t="shared" si="931"/>
        <v/>
      </c>
      <c r="FU183" s="76" t="str">
        <f t="shared" si="932"/>
        <v/>
      </c>
      <c r="FV183" s="77" t="str">
        <f t="shared" si="933"/>
        <v/>
      </c>
      <c r="FW183" s="76" t="str">
        <f>IFERROR(IF(FR183="ACC"," ",IF('MAXES+CHART'!$D$16="lbs",MROUND(IF(FR183="SQUAT",'MAXES+CHART'!$D$17*FV183, IF(FR183="BENCH",'MAXES+CHART'!$D$18*FV183, IF(FR183="DEADLIFT",'MAXES+CHART'!$D$19*FV183,))),5),MROUND(IF(FR183="SQUAT",'MAXES+CHART'!$D$17*FV183, IF(FR183="BENCH",'MAXES+CHART'!$D$18*FV183, IF(FR183="DEADLIFT",'MAXES+CHART'!$D$19*FV183,))),2.5))),"")</f>
        <v xml:space="preserve"> </v>
      </c>
      <c r="FY183" s="95"/>
      <c r="GA183" s="202"/>
      <c r="GC183" s="57" t="str">
        <f t="shared" si="998"/>
        <v/>
      </c>
      <c r="GD183" s="57" t="str">
        <f t="shared" si="999"/>
        <v/>
      </c>
      <c r="GE183" s="57" t="str">
        <f t="shared" si="1000"/>
        <v/>
      </c>
      <c r="GF183" s="57" t="str">
        <f t="shared" si="1001"/>
        <v/>
      </c>
      <c r="GG183" s="57" t="str">
        <f t="shared" si="1002"/>
        <v/>
      </c>
      <c r="GH183" s="57" t="str">
        <f t="shared" si="1003"/>
        <v/>
      </c>
      <c r="GJ183" s="39"/>
      <c r="GK183" s="58" t="str">
        <f t="shared" si="1155"/>
        <v>ACC</v>
      </c>
      <c r="GL183" s="91" t="str">
        <f t="shared" si="1156"/>
        <v/>
      </c>
      <c r="GM183" s="85" t="str">
        <f t="shared" si="936"/>
        <v/>
      </c>
      <c r="GN183" s="76" t="str">
        <f t="shared" si="937"/>
        <v/>
      </c>
      <c r="GO183" s="77" t="str">
        <f t="shared" si="938"/>
        <v/>
      </c>
      <c r="GP183" s="76" t="str">
        <f>IFERROR(IF(GK183="ACC"," ",IF('MAXES+CHART'!$D$16="lbs",MROUND(IF(GK183="SQUAT",'MAXES+CHART'!$D$17*GO183, IF(GK183="BENCH",'MAXES+CHART'!$D$18*GO183, IF(GK183="DEADLIFT",'MAXES+CHART'!$D$19*GO183,))),5),MROUND(IF(GK183="SQUAT",'MAXES+CHART'!$D$17*GO183, IF(GK183="BENCH",'MAXES+CHART'!$D$18*GO183, IF(GK183="DEADLIFT",'MAXES+CHART'!$D$19*GO183,))),2.5))),"")</f>
        <v xml:space="preserve"> </v>
      </c>
      <c r="GR183" s="95"/>
      <c r="GT183" s="202"/>
      <c r="GV183" s="57" t="str">
        <f t="shared" si="1004"/>
        <v/>
      </c>
      <c r="GW183" s="57" t="str">
        <f t="shared" si="1005"/>
        <v/>
      </c>
      <c r="GX183" s="57" t="str">
        <f t="shared" si="1006"/>
        <v/>
      </c>
      <c r="GY183" s="57" t="str">
        <f t="shared" si="1007"/>
        <v/>
      </c>
      <c r="GZ183" s="57" t="str">
        <f t="shared" si="1008"/>
        <v/>
      </c>
      <c r="HA183" s="57" t="str">
        <f t="shared" si="1009"/>
        <v/>
      </c>
      <c r="HC183" s="39"/>
      <c r="HD183" s="58" t="str">
        <f t="shared" si="1157"/>
        <v>ACC</v>
      </c>
      <c r="HE183" s="91" t="str">
        <f t="shared" si="1158"/>
        <v/>
      </c>
      <c r="HF183" s="85" t="str">
        <f t="shared" si="941"/>
        <v/>
      </c>
      <c r="HG183" s="76" t="str">
        <f t="shared" si="942"/>
        <v/>
      </c>
      <c r="HH183" s="77" t="str">
        <f t="shared" si="943"/>
        <v/>
      </c>
      <c r="HI183" s="76" t="str">
        <f>IFERROR(IF(HD183="ACC"," ",IF('MAXES+CHART'!$D$16="lbs",MROUND(IF(HD183="SQUAT",'MAXES+CHART'!$D$17*HH183, IF(HD183="BENCH",'MAXES+CHART'!$D$18*HH183, IF(HD183="DEADLIFT",'MAXES+CHART'!$D$19*HH183,))),5),MROUND(IF(HD183="SQUAT",'MAXES+CHART'!$D$17*HH183, IF(HD183="BENCH",'MAXES+CHART'!$D$18*HH183, IF(HD183="DEADLIFT",'MAXES+CHART'!$D$19*HH183,))),2.5))),"")</f>
        <v xml:space="preserve"> </v>
      </c>
      <c r="HK183" s="95"/>
      <c r="HM183" s="202"/>
      <c r="HO183" s="57" t="str">
        <f t="shared" si="1010"/>
        <v/>
      </c>
      <c r="HP183" s="57" t="str">
        <f t="shared" si="1011"/>
        <v/>
      </c>
      <c r="HQ183" s="57" t="str">
        <f t="shared" si="1012"/>
        <v/>
      </c>
      <c r="HR183" s="57" t="str">
        <f t="shared" si="1013"/>
        <v/>
      </c>
      <c r="HS183" s="57" t="str">
        <f t="shared" si="1014"/>
        <v/>
      </c>
      <c r="HT183" s="57" t="str">
        <f t="shared" si="1015"/>
        <v/>
      </c>
    </row>
    <row r="184" spans="3:228" hidden="1" outlineLevel="2">
      <c r="C184" s="39"/>
      <c r="D184" s="58" t="str">
        <f t="shared" si="1159"/>
        <v>ACC</v>
      </c>
      <c r="E184" s="90">
        <f t="shared" si="1160"/>
        <v>0</v>
      </c>
      <c r="F184" s="86"/>
      <c r="G184" s="78"/>
      <c r="H184" s="79"/>
      <c r="I184" s="78" t="str">
        <f>IF(D184="ACC"," ",IF('MAXES+CHART'!$D$16="lbs",MROUND(IF(D184="SQUAT",'MAXES+CHART'!$D$17*H184, IF(D184="BENCH",'MAXES+CHART'!$D$18*H184, IF(D184="DEADLIFT",'MAXES+CHART'!$D$19*H184,))),5),MROUND(IF(D184="SQUAT",'MAXES+CHART'!$D$17*H184, IF(D184="BENCH",'MAXES+CHART'!$D$18*H184, IF(D184="DEADLIFT",'MAXES+CHART'!$D$19*H184,))),2.5)))</f>
        <v xml:space="preserve"> </v>
      </c>
      <c r="K184" s="95"/>
      <c r="M184" s="117"/>
      <c r="O184" s="57" t="str">
        <f t="shared" si="944"/>
        <v/>
      </c>
      <c r="P184" s="57" t="str">
        <f t="shared" si="945"/>
        <v/>
      </c>
      <c r="Q184" s="57" t="str">
        <f t="shared" si="946"/>
        <v/>
      </c>
      <c r="R184" s="57" t="str">
        <f t="shared" si="947"/>
        <v/>
      </c>
      <c r="S184" s="57" t="str">
        <f t="shared" si="948"/>
        <v/>
      </c>
      <c r="T184" s="57" t="str">
        <f t="shared" si="949"/>
        <v/>
      </c>
      <c r="U184" s="39"/>
      <c r="V184" s="58" t="str">
        <f t="shared" si="1137"/>
        <v>ACC</v>
      </c>
      <c r="W184" s="90" t="str">
        <f t="shared" si="1138"/>
        <v/>
      </c>
      <c r="X184" s="86" t="str">
        <f t="shared" si="1018"/>
        <v/>
      </c>
      <c r="Y184" s="78" t="str">
        <f t="shared" si="1019"/>
        <v/>
      </c>
      <c r="Z184" s="79" t="str">
        <f t="shared" si="1020"/>
        <v/>
      </c>
      <c r="AA184" s="78" t="str">
        <f>IFERROR(IF(V184="ACC"," ",IF('MAXES+CHART'!$D$16="lbs",MROUND(IF(V184="SQUAT",'MAXES+CHART'!$D$17*Z184, IF(V184="BENCH",'MAXES+CHART'!$D$18*Z184, IF(V184="DEADLIFT",'MAXES+CHART'!$D$19*Z184,))),5),MROUND(IF(V184="SQUAT",'MAXES+CHART'!$D$17*Z184, IF(V184="BENCH",'MAXES+CHART'!$D$18*Z184, IF(V184="DEADLIFT",'MAXES+CHART'!$D$19*Z184,))),2.5))),"")</f>
        <v xml:space="preserve"> </v>
      </c>
      <c r="AC184" s="95"/>
      <c r="AE184" s="117"/>
      <c r="AG184" s="57" t="str">
        <f t="shared" si="950"/>
        <v/>
      </c>
      <c r="AH184" s="57" t="str">
        <f t="shared" si="951"/>
        <v/>
      </c>
      <c r="AI184" s="57" t="str">
        <f t="shared" si="952"/>
        <v/>
      </c>
      <c r="AJ184" s="57" t="str">
        <f t="shared" si="953"/>
        <v/>
      </c>
      <c r="AK184" s="57" t="str">
        <f t="shared" si="954"/>
        <v/>
      </c>
      <c r="AL184" s="57" t="str">
        <f t="shared" si="955"/>
        <v/>
      </c>
      <c r="AN184" s="39"/>
      <c r="AO184" s="58" t="str">
        <f t="shared" si="1139"/>
        <v>ACC</v>
      </c>
      <c r="AP184" s="90" t="str">
        <f t="shared" si="1140"/>
        <v/>
      </c>
      <c r="AQ184" s="86" t="str">
        <f t="shared" si="1023"/>
        <v/>
      </c>
      <c r="AR184" s="78" t="str">
        <f t="shared" si="1024"/>
        <v/>
      </c>
      <c r="AS184" s="79" t="str">
        <f t="shared" si="1025"/>
        <v/>
      </c>
      <c r="AT184" s="78" t="str">
        <f>IFERROR(IF(AO184="ACC"," ",IF('MAXES+CHART'!$D$16="lbs",MROUND(IF(AO184="SQUAT",'MAXES+CHART'!$D$17*AS184, IF(AO184="BENCH",'MAXES+CHART'!$D$18*AS184, IF(AO184="DEADLIFT",'MAXES+CHART'!$D$19*AS184,))),5),MROUND(IF(AO184="SQUAT",'MAXES+CHART'!$D$17*AS184, IF(AO184="BENCH",'MAXES+CHART'!$D$18*AS184, IF(AO184="DEADLIFT",'MAXES+CHART'!$D$19*AS184,))),2.5))),"")</f>
        <v xml:space="preserve"> </v>
      </c>
      <c r="AV184" s="95"/>
      <c r="AX184" s="117"/>
      <c r="AZ184" s="57" t="str">
        <f t="shared" si="956"/>
        <v/>
      </c>
      <c r="BA184" s="57" t="str">
        <f t="shared" si="957"/>
        <v/>
      </c>
      <c r="BB184" s="57" t="str">
        <f t="shared" si="958"/>
        <v/>
      </c>
      <c r="BC184" s="57" t="str">
        <f t="shared" si="959"/>
        <v/>
      </c>
      <c r="BD184" s="57" t="str">
        <f t="shared" si="960"/>
        <v/>
      </c>
      <c r="BE184" s="57" t="str">
        <f t="shared" si="961"/>
        <v/>
      </c>
      <c r="BG184" s="39"/>
      <c r="BH184" s="58" t="str">
        <f t="shared" si="1141"/>
        <v>ACC</v>
      </c>
      <c r="BI184" s="90" t="str">
        <f t="shared" si="1142"/>
        <v/>
      </c>
      <c r="BJ184" s="86" t="str">
        <f t="shared" si="1028"/>
        <v/>
      </c>
      <c r="BK184" s="78" t="str">
        <f t="shared" si="1029"/>
        <v/>
      </c>
      <c r="BL184" s="79" t="str">
        <f t="shared" si="1030"/>
        <v/>
      </c>
      <c r="BM184" s="78" t="str">
        <f>IFERROR(IF(BH184="ACC"," ",IF('MAXES+CHART'!$D$16="lbs",MROUND(IF(BH184="SQUAT",'MAXES+CHART'!$D$17*BL184, IF(BH184="BENCH",'MAXES+CHART'!$D$18*BL184, IF(BH184="DEADLIFT",'MAXES+CHART'!$D$19*BL184,))),5),MROUND(IF(BH184="SQUAT",'MAXES+CHART'!$D$17*BL184, IF(BH184="BENCH",'MAXES+CHART'!$D$18*BL184, IF(BH184="DEADLIFT",'MAXES+CHART'!$D$19*BL184,))),2.5))),"")</f>
        <v xml:space="preserve"> </v>
      </c>
      <c r="BO184" s="95"/>
      <c r="BQ184" s="117"/>
      <c r="BS184" s="57" t="str">
        <f t="shared" si="962"/>
        <v/>
      </c>
      <c r="BT184" s="57" t="str">
        <f t="shared" si="963"/>
        <v/>
      </c>
      <c r="BU184" s="57" t="str">
        <f t="shared" si="964"/>
        <v/>
      </c>
      <c r="BV184" s="57" t="str">
        <f t="shared" si="965"/>
        <v/>
      </c>
      <c r="BW184" s="57" t="str">
        <f t="shared" si="966"/>
        <v/>
      </c>
      <c r="BX184" s="57" t="str">
        <f t="shared" si="967"/>
        <v/>
      </c>
      <c r="CA184" s="39"/>
      <c r="CB184" s="58" t="str">
        <f t="shared" si="1143"/>
        <v>ACC</v>
      </c>
      <c r="CC184" s="90" t="str">
        <f t="shared" si="1144"/>
        <v/>
      </c>
      <c r="CD184" s="86" t="str">
        <f t="shared" si="1033"/>
        <v/>
      </c>
      <c r="CE184" s="78" t="str">
        <f t="shared" si="1034"/>
        <v/>
      </c>
      <c r="CF184" s="79" t="str">
        <f t="shared" si="1035"/>
        <v/>
      </c>
      <c r="CG184" s="78" t="str">
        <f>IFERROR(IF(CB184="ACC"," ",IF('MAXES+CHART'!$D$16="lbs",MROUND(IF(CB184="SQUAT",'MAXES+CHART'!$D$17*CF184, IF(CB184="BENCH",'MAXES+CHART'!$D$18*CF184, IF(CB184="DEADLIFT",'MAXES+CHART'!$D$19*CF184,))),5),MROUND(IF(CB184="SQUAT",'MAXES+CHART'!$D$17*CF184, IF(CB184="BENCH",'MAXES+CHART'!$D$18*CF184, IF(CB184="DEADLIFT",'MAXES+CHART'!$D$19*CF184,))),2.5))),"")</f>
        <v xml:space="preserve"> </v>
      </c>
      <c r="CI184" s="95"/>
      <c r="CK184" s="117"/>
      <c r="CM184" s="57" t="str">
        <f t="shared" si="968"/>
        <v/>
      </c>
      <c r="CN184" s="57" t="str">
        <f t="shared" si="969"/>
        <v/>
      </c>
      <c r="CO184" s="57" t="str">
        <f t="shared" si="970"/>
        <v/>
      </c>
      <c r="CP184" s="57" t="str">
        <f t="shared" si="971"/>
        <v/>
      </c>
      <c r="CQ184" s="57" t="str">
        <f t="shared" si="972"/>
        <v/>
      </c>
      <c r="CR184" s="57" t="str">
        <f t="shared" si="973"/>
        <v/>
      </c>
      <c r="CS184" s="39"/>
      <c r="CT184" s="58" t="str">
        <f t="shared" si="1145"/>
        <v>ACC</v>
      </c>
      <c r="CU184" s="90" t="str">
        <f t="shared" si="1146"/>
        <v/>
      </c>
      <c r="CV184" s="86" t="str">
        <f t="shared" si="916"/>
        <v/>
      </c>
      <c r="CW184" s="78" t="str">
        <f t="shared" si="917"/>
        <v/>
      </c>
      <c r="CX184" s="79" t="str">
        <f t="shared" si="918"/>
        <v/>
      </c>
      <c r="CY184" s="78" t="str">
        <f>IFERROR(IF(CT184="ACC"," ",IF('MAXES+CHART'!$D$16="lbs",MROUND(IF(CT184="SQUAT",'MAXES+CHART'!$D$17*CX184, IF(CT184="BENCH",'MAXES+CHART'!$D$18*CX184, IF(CT184="DEADLIFT",'MAXES+CHART'!$D$19*CX184,))),5),MROUND(IF(CT184="SQUAT",'MAXES+CHART'!$D$17*CX184, IF(CT184="BENCH",'MAXES+CHART'!$D$18*CX184, IF(CT184="DEADLIFT",'MAXES+CHART'!$D$19*CX184,))),2.5))),"")</f>
        <v xml:space="preserve"> </v>
      </c>
      <c r="DA184" s="95"/>
      <c r="DC184" s="117"/>
      <c r="DE184" s="57" t="str">
        <f t="shared" si="974"/>
        <v/>
      </c>
      <c r="DF184" s="57" t="str">
        <f t="shared" si="975"/>
        <v/>
      </c>
      <c r="DG184" s="57" t="str">
        <f t="shared" si="976"/>
        <v/>
      </c>
      <c r="DH184" s="57" t="str">
        <f t="shared" si="977"/>
        <v/>
      </c>
      <c r="DI184" s="57" t="str">
        <f t="shared" si="978"/>
        <v/>
      </c>
      <c r="DJ184" s="57" t="str">
        <f t="shared" si="979"/>
        <v/>
      </c>
      <c r="DL184" s="39"/>
      <c r="DM184" s="58" t="str">
        <f t="shared" si="1147"/>
        <v>ACC</v>
      </c>
      <c r="DN184" s="90" t="str">
        <f t="shared" si="1148"/>
        <v/>
      </c>
      <c r="DO184" s="86" t="str">
        <f t="shared" si="921"/>
        <v/>
      </c>
      <c r="DP184" s="78" t="str">
        <f t="shared" si="922"/>
        <v/>
      </c>
      <c r="DQ184" s="79" t="str">
        <f t="shared" si="923"/>
        <v/>
      </c>
      <c r="DR184" s="78" t="str">
        <f>IFERROR(IF(DM184="ACC"," ",IF('MAXES+CHART'!$D$16="lbs",MROUND(IF(DM184="SQUAT",'MAXES+CHART'!$D$17*DQ184, IF(DM184="BENCH",'MAXES+CHART'!$D$18*DQ184, IF(DM184="DEADLIFT",'MAXES+CHART'!$D$19*DQ184,))),5),MROUND(IF(DM184="SQUAT",'MAXES+CHART'!$D$17*DQ184, IF(DM184="BENCH",'MAXES+CHART'!$D$18*DQ184, IF(DM184="DEADLIFT",'MAXES+CHART'!$D$19*DQ184,))),2.5))),"")</f>
        <v xml:space="preserve"> </v>
      </c>
      <c r="DT184" s="95"/>
      <c r="DV184" s="117"/>
      <c r="DX184" s="57" t="str">
        <f t="shared" si="980"/>
        <v/>
      </c>
      <c r="DY184" s="57" t="str">
        <f t="shared" si="981"/>
        <v/>
      </c>
      <c r="DZ184" s="57" t="str">
        <f t="shared" si="982"/>
        <v/>
      </c>
      <c r="EA184" s="57" t="str">
        <f t="shared" si="983"/>
        <v/>
      </c>
      <c r="EB184" s="57" t="str">
        <f t="shared" si="984"/>
        <v/>
      </c>
      <c r="EC184" s="57" t="str">
        <f t="shared" si="985"/>
        <v/>
      </c>
      <c r="EE184" s="39"/>
      <c r="EF184" s="58" t="str">
        <f t="shared" si="1149"/>
        <v>ACC</v>
      </c>
      <c r="EG184" s="90" t="str">
        <f t="shared" si="1150"/>
        <v/>
      </c>
      <c r="EH184" s="86" t="str">
        <f t="shared" si="926"/>
        <v/>
      </c>
      <c r="EI184" s="78" t="str">
        <f t="shared" si="927"/>
        <v/>
      </c>
      <c r="EJ184" s="79" t="str">
        <f t="shared" si="928"/>
        <v/>
      </c>
      <c r="EK184" s="78" t="str">
        <f>IFERROR(IF(EF184="ACC"," ",IF('MAXES+CHART'!$D$16="lbs",MROUND(IF(EF184="SQUAT",'MAXES+CHART'!$D$17*EJ184, IF(EF184="BENCH",'MAXES+CHART'!$D$18*EJ184, IF(EF184="DEADLIFT",'MAXES+CHART'!$D$19*EJ184,))),5),MROUND(IF(EF184="SQUAT",'MAXES+CHART'!$D$17*EJ184, IF(EF184="BENCH",'MAXES+CHART'!$D$18*EJ184, IF(EF184="DEADLIFT",'MAXES+CHART'!$D$19*EJ184,))),2.5))),"")</f>
        <v xml:space="preserve"> </v>
      </c>
      <c r="EM184" s="95"/>
      <c r="EO184" s="117"/>
      <c r="EQ184" s="57" t="str">
        <f t="shared" si="986"/>
        <v/>
      </c>
      <c r="ER184" s="57" t="str">
        <f t="shared" si="987"/>
        <v/>
      </c>
      <c r="ES184" s="57" t="str">
        <f t="shared" si="988"/>
        <v/>
      </c>
      <c r="ET184" s="57" t="str">
        <f t="shared" si="989"/>
        <v/>
      </c>
      <c r="EU184" s="57" t="str">
        <f t="shared" si="990"/>
        <v/>
      </c>
      <c r="EV184" s="57" t="str">
        <f t="shared" si="991"/>
        <v/>
      </c>
      <c r="EY184" s="39"/>
      <c r="EZ184" s="58" t="str">
        <f t="shared" si="1151"/>
        <v>ACC</v>
      </c>
      <c r="FA184" s="90" t="str">
        <f t="shared" si="1152"/>
        <v/>
      </c>
      <c r="FB184" s="86" t="str">
        <f t="shared" si="1044"/>
        <v/>
      </c>
      <c r="FC184" s="78" t="str">
        <f t="shared" si="1045"/>
        <v/>
      </c>
      <c r="FD184" s="79" t="str">
        <f t="shared" si="1046"/>
        <v/>
      </c>
      <c r="FE184" s="78" t="str">
        <f>IFERROR(IF(EZ184="ACC"," ",IF('MAXES+CHART'!$D$16="lbs",MROUND(IF(EZ184="SQUAT",'MAXES+CHART'!$D$17*FD184, IF(EZ184="BENCH",'MAXES+CHART'!$D$18*FD184, IF(EZ184="DEADLIFT",'MAXES+CHART'!$D$19*FD184,))),5),MROUND(IF(EZ184="SQUAT",'MAXES+CHART'!$D$17*FD184, IF(EZ184="BENCH",'MAXES+CHART'!$D$18*FD184, IF(EZ184="DEADLIFT",'MAXES+CHART'!$D$19*FD184,))),2.5))),"")</f>
        <v xml:space="preserve"> </v>
      </c>
      <c r="FG184" s="124"/>
      <c r="FI184" s="117"/>
      <c r="FK184" s="57" t="str">
        <f t="shared" si="992"/>
        <v/>
      </c>
      <c r="FL184" s="57" t="str">
        <f t="shared" si="993"/>
        <v/>
      </c>
      <c r="FM184" s="57" t="str">
        <f t="shared" si="994"/>
        <v/>
      </c>
      <c r="FN184" s="57" t="str">
        <f t="shared" si="995"/>
        <v/>
      </c>
      <c r="FO184" s="57" t="str">
        <f t="shared" si="996"/>
        <v/>
      </c>
      <c r="FP184" s="57" t="str">
        <f t="shared" si="997"/>
        <v/>
      </c>
      <c r="FQ184" s="39"/>
      <c r="FR184" s="58" t="str">
        <f t="shared" si="1153"/>
        <v>ACC</v>
      </c>
      <c r="FS184" s="90" t="str">
        <f t="shared" si="1154"/>
        <v/>
      </c>
      <c r="FT184" s="86" t="str">
        <f t="shared" si="931"/>
        <v/>
      </c>
      <c r="FU184" s="78" t="str">
        <f t="shared" si="932"/>
        <v/>
      </c>
      <c r="FV184" s="79" t="str">
        <f t="shared" si="933"/>
        <v/>
      </c>
      <c r="FW184" s="78" t="str">
        <f>IFERROR(IF(FR184="ACC"," ",IF('MAXES+CHART'!$D$16="lbs",MROUND(IF(FR184="SQUAT",'MAXES+CHART'!$D$17*FV184, IF(FR184="BENCH",'MAXES+CHART'!$D$18*FV184, IF(FR184="DEADLIFT",'MAXES+CHART'!$D$19*FV184,))),5),MROUND(IF(FR184="SQUAT",'MAXES+CHART'!$D$17*FV184, IF(FR184="BENCH",'MAXES+CHART'!$D$18*FV184, IF(FR184="DEADLIFT",'MAXES+CHART'!$D$19*FV184,))),2.5))),"")</f>
        <v xml:space="preserve"> </v>
      </c>
      <c r="FY184" s="95"/>
      <c r="GA184" s="117"/>
      <c r="GC184" s="57" t="str">
        <f t="shared" si="998"/>
        <v/>
      </c>
      <c r="GD184" s="57" t="str">
        <f t="shared" si="999"/>
        <v/>
      </c>
      <c r="GE184" s="57" t="str">
        <f t="shared" si="1000"/>
        <v/>
      </c>
      <c r="GF184" s="57" t="str">
        <f t="shared" si="1001"/>
        <v/>
      </c>
      <c r="GG184" s="57" t="str">
        <f t="shared" si="1002"/>
        <v/>
      </c>
      <c r="GH184" s="57" t="str">
        <f t="shared" si="1003"/>
        <v/>
      </c>
      <c r="GJ184" s="39"/>
      <c r="GK184" s="58" t="str">
        <f t="shared" si="1155"/>
        <v>ACC</v>
      </c>
      <c r="GL184" s="90" t="str">
        <f t="shared" si="1156"/>
        <v/>
      </c>
      <c r="GM184" s="86" t="str">
        <f t="shared" si="936"/>
        <v/>
      </c>
      <c r="GN184" s="78" t="str">
        <f t="shared" si="937"/>
        <v/>
      </c>
      <c r="GO184" s="79" t="str">
        <f t="shared" si="938"/>
        <v/>
      </c>
      <c r="GP184" s="78" t="str">
        <f>IFERROR(IF(GK184="ACC"," ",IF('MAXES+CHART'!$D$16="lbs",MROUND(IF(GK184="SQUAT",'MAXES+CHART'!$D$17*GO184, IF(GK184="BENCH",'MAXES+CHART'!$D$18*GO184, IF(GK184="DEADLIFT",'MAXES+CHART'!$D$19*GO184,))),5),MROUND(IF(GK184="SQUAT",'MAXES+CHART'!$D$17*GO184, IF(GK184="BENCH",'MAXES+CHART'!$D$18*GO184, IF(GK184="DEADLIFT",'MAXES+CHART'!$D$19*GO184,))),2.5))),"")</f>
        <v xml:space="preserve"> </v>
      </c>
      <c r="GR184" s="95"/>
      <c r="GT184" s="117"/>
      <c r="GV184" s="57" t="str">
        <f t="shared" si="1004"/>
        <v/>
      </c>
      <c r="GW184" s="57" t="str">
        <f t="shared" si="1005"/>
        <v/>
      </c>
      <c r="GX184" s="57" t="str">
        <f t="shared" si="1006"/>
        <v/>
      </c>
      <c r="GY184" s="57" t="str">
        <f t="shared" si="1007"/>
        <v/>
      </c>
      <c r="GZ184" s="57" t="str">
        <f t="shared" si="1008"/>
        <v/>
      </c>
      <c r="HA184" s="57" t="str">
        <f t="shared" si="1009"/>
        <v/>
      </c>
      <c r="HC184" s="39"/>
      <c r="HD184" s="58" t="str">
        <f t="shared" si="1157"/>
        <v>ACC</v>
      </c>
      <c r="HE184" s="90" t="str">
        <f t="shared" si="1158"/>
        <v/>
      </c>
      <c r="HF184" s="86" t="str">
        <f t="shared" si="941"/>
        <v/>
      </c>
      <c r="HG184" s="78" t="str">
        <f t="shared" si="942"/>
        <v/>
      </c>
      <c r="HH184" s="79" t="str">
        <f t="shared" si="943"/>
        <v/>
      </c>
      <c r="HI184" s="78" t="str">
        <f>IFERROR(IF(HD184="ACC"," ",IF('MAXES+CHART'!$D$16="lbs",MROUND(IF(HD184="SQUAT",'MAXES+CHART'!$D$17*HH184, IF(HD184="BENCH",'MAXES+CHART'!$D$18*HH184, IF(HD184="DEADLIFT",'MAXES+CHART'!$D$19*HH184,))),5),MROUND(IF(HD184="SQUAT",'MAXES+CHART'!$D$17*HH184, IF(HD184="BENCH",'MAXES+CHART'!$D$18*HH184, IF(HD184="DEADLIFT",'MAXES+CHART'!$D$19*HH184,))),2.5))),"")</f>
        <v xml:space="preserve"> </v>
      </c>
      <c r="HK184" s="95"/>
      <c r="HM184" s="117"/>
      <c r="HO184" s="57" t="str">
        <f t="shared" si="1010"/>
        <v/>
      </c>
      <c r="HP184" s="57" t="str">
        <f t="shared" si="1011"/>
        <v/>
      </c>
      <c r="HQ184" s="57" t="str">
        <f t="shared" si="1012"/>
        <v/>
      </c>
      <c r="HR184" s="57" t="str">
        <f t="shared" si="1013"/>
        <v/>
      </c>
      <c r="HS184" s="57" t="str">
        <f t="shared" si="1014"/>
        <v/>
      </c>
      <c r="HT184" s="57" t="str">
        <f t="shared" si="1015"/>
        <v/>
      </c>
    </row>
    <row r="185" spans="3:228" hidden="1" outlineLevel="2">
      <c r="C185" s="39"/>
      <c r="D185" s="58" t="str">
        <f t="shared" si="1159"/>
        <v>ACC</v>
      </c>
      <c r="E185" s="91">
        <f t="shared" si="1160"/>
        <v>0</v>
      </c>
      <c r="F185" s="85"/>
      <c r="G185" s="76"/>
      <c r="H185" s="77"/>
      <c r="I185" s="76" t="str">
        <f>IF(D185="ACC"," ",IF('MAXES+CHART'!$D$16="lbs",MROUND(IF(D185="SQUAT",'MAXES+CHART'!$D$17*H185, IF(D185="BENCH",'MAXES+CHART'!$D$18*H185, IF(D185="DEADLIFT",'MAXES+CHART'!$D$19*H185,))),5),MROUND(IF(D185="SQUAT",'MAXES+CHART'!$D$17*H185, IF(D185="BENCH",'MAXES+CHART'!$D$18*H185, IF(D185="DEADLIFT",'MAXES+CHART'!$D$19*H185,))),2.5)))</f>
        <v xml:space="preserve"> </v>
      </c>
      <c r="K185" s="95"/>
      <c r="M185" s="119" t="str">
        <f ca="1">"e1RM: "&amp;IFERROR(MROUND(IF(H182="",  I181/VLOOKUP(K181,'MAXES+CHART'!$B$3:$N$11,G181+1,FALSE),  OFFSET(H181,MATCH(MAX(H182:H186),H182:H186,0),1)/VLOOKUP(OFFSET(H181,MATCH(MAX(H182:H186),H182:H186,0),3),'MAXES+CHART'!$B$3:$N$11,OFFSET(H181,MATCH(MAX(H182:H186),H182:H186,0),-1)+1,FALSE)),1),"")</f>
        <v xml:space="preserve">e1RM: </v>
      </c>
      <c r="O185" s="57" t="str">
        <f t="shared" si="944"/>
        <v/>
      </c>
      <c r="P185" s="57" t="str">
        <f t="shared" si="945"/>
        <v/>
      </c>
      <c r="Q185" s="57" t="str">
        <f t="shared" si="946"/>
        <v/>
      </c>
      <c r="R185" s="57" t="str">
        <f t="shared" si="947"/>
        <v/>
      </c>
      <c r="S185" s="57" t="str">
        <f t="shared" si="948"/>
        <v/>
      </c>
      <c r="T185" s="57" t="str">
        <f t="shared" si="949"/>
        <v/>
      </c>
      <c r="U185" s="39"/>
      <c r="V185" s="58" t="str">
        <f t="shared" si="1137"/>
        <v>ACC</v>
      </c>
      <c r="W185" s="91" t="str">
        <f t="shared" si="1138"/>
        <v/>
      </c>
      <c r="X185" s="85" t="str">
        <f t="shared" si="1018"/>
        <v/>
      </c>
      <c r="Y185" s="76" t="str">
        <f t="shared" si="1019"/>
        <v/>
      </c>
      <c r="Z185" s="77" t="str">
        <f t="shared" si="1020"/>
        <v/>
      </c>
      <c r="AA185" s="76" t="str">
        <f>IFERROR(IF(V185="ACC"," ",IF('MAXES+CHART'!$D$16="lbs",MROUND(IF(V185="SQUAT",'MAXES+CHART'!$D$17*Z185, IF(V185="BENCH",'MAXES+CHART'!$D$18*Z185, IF(V185="DEADLIFT",'MAXES+CHART'!$D$19*Z185,))),5),MROUND(IF(V185="SQUAT",'MAXES+CHART'!$D$17*Z185, IF(V185="BENCH",'MAXES+CHART'!$D$18*Z185, IF(V185="DEADLIFT",'MAXES+CHART'!$D$19*Z185,))),2.5))),"")</f>
        <v xml:space="preserve"> </v>
      </c>
      <c r="AC185" s="95"/>
      <c r="AE185" s="119" t="str">
        <f ca="1">"e1RM: "&amp;IFERROR(MROUND(IF(Z182="",  AA181/VLOOKUP(AC181,'MAXES+CHART'!$B$3:$N$11,Y181+1,FALSE),  OFFSET(Z181,MATCH(MAX(Z182:Z186),Z182:Z186,0),1)/VLOOKUP(OFFSET(Z181,MATCH(MAX(Z182:Z186),Z182:Z186,0),3),'MAXES+CHART'!$B$3:$N$11,OFFSET(Z181,MATCH(MAX(Z182:Z186),Z182:Z186,0),-1)+1,FALSE)),1),"")</f>
        <v xml:space="preserve">e1RM: </v>
      </c>
      <c r="AG185" s="57" t="str">
        <f t="shared" si="950"/>
        <v/>
      </c>
      <c r="AH185" s="57" t="str">
        <f t="shared" si="951"/>
        <v/>
      </c>
      <c r="AI185" s="57" t="str">
        <f t="shared" si="952"/>
        <v/>
      </c>
      <c r="AJ185" s="57" t="str">
        <f t="shared" si="953"/>
        <v/>
      </c>
      <c r="AK185" s="57" t="str">
        <f t="shared" si="954"/>
        <v/>
      </c>
      <c r="AL185" s="57" t="str">
        <f t="shared" si="955"/>
        <v/>
      </c>
      <c r="AN185" s="39"/>
      <c r="AO185" s="58" t="str">
        <f t="shared" si="1139"/>
        <v>ACC</v>
      </c>
      <c r="AP185" s="91" t="str">
        <f t="shared" si="1140"/>
        <v/>
      </c>
      <c r="AQ185" s="85" t="str">
        <f t="shared" si="1023"/>
        <v/>
      </c>
      <c r="AR185" s="76" t="str">
        <f t="shared" si="1024"/>
        <v/>
      </c>
      <c r="AS185" s="77" t="str">
        <f t="shared" si="1025"/>
        <v/>
      </c>
      <c r="AT185" s="76" t="str">
        <f>IFERROR(IF(AO185="ACC"," ",IF('MAXES+CHART'!$D$16="lbs",MROUND(IF(AO185="SQUAT",'MAXES+CHART'!$D$17*AS185, IF(AO185="BENCH",'MAXES+CHART'!$D$18*AS185, IF(AO185="DEADLIFT",'MAXES+CHART'!$D$19*AS185,))),5),MROUND(IF(AO185="SQUAT",'MAXES+CHART'!$D$17*AS185, IF(AO185="BENCH",'MAXES+CHART'!$D$18*AS185, IF(AO185="DEADLIFT",'MAXES+CHART'!$D$19*AS185,))),2.5))),"")</f>
        <v xml:space="preserve"> </v>
      </c>
      <c r="AV185" s="95"/>
      <c r="AX185" s="119" t="str">
        <f ca="1">"e1RM: "&amp;IFERROR(MROUND(IF(AS182="",  AT181/VLOOKUP(AV181,'MAXES+CHART'!$B$3:$N$11,AR181+1,FALSE),  OFFSET(AS181,MATCH(MAX(AS182:AS186),AS182:AS186,0),1)/VLOOKUP(OFFSET(AS181,MATCH(MAX(AS182:AS186),AS182:AS186,0),3),'MAXES+CHART'!$B$3:$N$11,OFFSET(AS181,MATCH(MAX(AS182:AS186),AS182:AS186,0),-1)+1,FALSE)),1),"")</f>
        <v xml:space="preserve">e1RM: </v>
      </c>
      <c r="AZ185" s="57" t="str">
        <f t="shared" si="956"/>
        <v/>
      </c>
      <c r="BA185" s="57" t="str">
        <f t="shared" si="957"/>
        <v/>
      </c>
      <c r="BB185" s="57" t="str">
        <f t="shared" si="958"/>
        <v/>
      </c>
      <c r="BC185" s="57" t="str">
        <f t="shared" si="959"/>
        <v/>
      </c>
      <c r="BD185" s="57" t="str">
        <f t="shared" si="960"/>
        <v/>
      </c>
      <c r="BE185" s="57" t="str">
        <f t="shared" si="961"/>
        <v/>
      </c>
      <c r="BG185" s="39"/>
      <c r="BH185" s="58" t="str">
        <f t="shared" si="1141"/>
        <v>ACC</v>
      </c>
      <c r="BI185" s="91" t="str">
        <f t="shared" si="1142"/>
        <v/>
      </c>
      <c r="BJ185" s="85" t="str">
        <f t="shared" si="1028"/>
        <v/>
      </c>
      <c r="BK185" s="76" t="str">
        <f t="shared" si="1029"/>
        <v/>
      </c>
      <c r="BL185" s="77" t="str">
        <f t="shared" si="1030"/>
        <v/>
      </c>
      <c r="BM185" s="76" t="str">
        <f>IFERROR(IF(BH185="ACC"," ",IF('MAXES+CHART'!$D$16="lbs",MROUND(IF(BH185="SQUAT",'MAXES+CHART'!$D$17*BL185, IF(BH185="BENCH",'MAXES+CHART'!$D$18*BL185, IF(BH185="DEADLIFT",'MAXES+CHART'!$D$19*BL185,))),5),MROUND(IF(BH185="SQUAT",'MAXES+CHART'!$D$17*BL185, IF(BH185="BENCH",'MAXES+CHART'!$D$18*BL185, IF(BH185="DEADLIFT",'MAXES+CHART'!$D$19*BL185,))),2.5))),"")</f>
        <v xml:space="preserve"> </v>
      </c>
      <c r="BO185" s="95"/>
      <c r="BQ185" s="119" t="str">
        <f ca="1">"e1RM: "&amp;IFERROR(MROUND(IF(BL182="",  BM181/VLOOKUP(BO181,'MAXES+CHART'!$B$3:$N$11,BK181+1,FALSE),  OFFSET(BL181,MATCH(MAX(BL182:BL186),BL182:BL186,0),1)/VLOOKUP(OFFSET(BL181,MATCH(MAX(BL182:BL186),BL182:BL186,0),3),'MAXES+CHART'!$B$3:$N$11,OFFSET(BL181,MATCH(MAX(BL182:BL186),BL182:BL186,0),-1)+1,FALSE)),1),"")</f>
        <v xml:space="preserve">e1RM: </v>
      </c>
      <c r="BS185" s="57" t="str">
        <f t="shared" si="962"/>
        <v/>
      </c>
      <c r="BT185" s="57" t="str">
        <f t="shared" si="963"/>
        <v/>
      </c>
      <c r="BU185" s="57" t="str">
        <f t="shared" si="964"/>
        <v/>
      </c>
      <c r="BV185" s="57" t="str">
        <f t="shared" si="965"/>
        <v/>
      </c>
      <c r="BW185" s="57" t="str">
        <f t="shared" si="966"/>
        <v/>
      </c>
      <c r="BX185" s="57" t="str">
        <f t="shared" si="967"/>
        <v/>
      </c>
      <c r="CA185" s="39"/>
      <c r="CB185" s="58" t="str">
        <f t="shared" si="1143"/>
        <v>ACC</v>
      </c>
      <c r="CC185" s="91" t="str">
        <f t="shared" si="1144"/>
        <v/>
      </c>
      <c r="CD185" s="85" t="str">
        <f t="shared" si="1033"/>
        <v/>
      </c>
      <c r="CE185" s="76" t="str">
        <f t="shared" si="1034"/>
        <v/>
      </c>
      <c r="CF185" s="77" t="str">
        <f t="shared" si="1035"/>
        <v/>
      </c>
      <c r="CG185" s="76" t="str">
        <f>IFERROR(IF(CB185="ACC"," ",IF('MAXES+CHART'!$D$16="lbs",MROUND(IF(CB185="SQUAT",'MAXES+CHART'!$D$17*CF185, IF(CB185="BENCH",'MAXES+CHART'!$D$18*CF185, IF(CB185="DEADLIFT",'MAXES+CHART'!$D$19*CF185,))),5),MROUND(IF(CB185="SQUAT",'MAXES+CHART'!$D$17*CF185, IF(CB185="BENCH",'MAXES+CHART'!$D$18*CF185, IF(CB185="DEADLIFT",'MAXES+CHART'!$D$19*CF185,))),2.5))),"")</f>
        <v xml:space="preserve"> </v>
      </c>
      <c r="CI185" s="95"/>
      <c r="CK185" s="119" t="str">
        <f ca="1">"e1RM: "&amp;IFERROR(MROUND(IF(CF182="",  CG181/VLOOKUP(CI181,'MAXES+CHART'!$B$3:$N$11,CE181+1,FALSE),  OFFSET(CF181,MATCH(MAX(CF182:CF186),CF182:CF186,0),1)/VLOOKUP(OFFSET(CF181,MATCH(MAX(CF182:CF186),CF182:CF186,0),3),'MAXES+CHART'!$B$3:$N$11,OFFSET(CF181,MATCH(MAX(CF182:CF186),CF182:CF186,0),-1)+1,FALSE)),1),"")</f>
        <v xml:space="preserve">e1RM: </v>
      </c>
      <c r="CM185" s="57" t="str">
        <f t="shared" si="968"/>
        <v/>
      </c>
      <c r="CN185" s="57" t="str">
        <f t="shared" si="969"/>
        <v/>
      </c>
      <c r="CO185" s="57" t="str">
        <f t="shared" si="970"/>
        <v/>
      </c>
      <c r="CP185" s="57" t="str">
        <f t="shared" si="971"/>
        <v/>
      </c>
      <c r="CQ185" s="57" t="str">
        <f t="shared" si="972"/>
        <v/>
      </c>
      <c r="CR185" s="57" t="str">
        <f t="shared" si="973"/>
        <v/>
      </c>
      <c r="CS185" s="39"/>
      <c r="CT185" s="58" t="str">
        <f t="shared" si="1145"/>
        <v>ACC</v>
      </c>
      <c r="CU185" s="91" t="str">
        <f t="shared" si="1146"/>
        <v/>
      </c>
      <c r="CV185" s="85" t="str">
        <f t="shared" si="916"/>
        <v/>
      </c>
      <c r="CW185" s="76" t="str">
        <f t="shared" si="917"/>
        <v/>
      </c>
      <c r="CX185" s="77" t="str">
        <f t="shared" si="918"/>
        <v/>
      </c>
      <c r="CY185" s="76" t="str">
        <f>IFERROR(IF(CT185="ACC"," ",IF('MAXES+CHART'!$D$16="lbs",MROUND(IF(CT185="SQUAT",'MAXES+CHART'!$D$17*CX185, IF(CT185="BENCH",'MAXES+CHART'!$D$18*CX185, IF(CT185="DEADLIFT",'MAXES+CHART'!$D$19*CX185,))),5),MROUND(IF(CT185="SQUAT",'MAXES+CHART'!$D$17*CX185, IF(CT185="BENCH",'MAXES+CHART'!$D$18*CX185, IF(CT185="DEADLIFT",'MAXES+CHART'!$D$19*CX185,))),2.5))),"")</f>
        <v xml:space="preserve"> </v>
      </c>
      <c r="DA185" s="95"/>
      <c r="DC185" s="119" t="str">
        <f ca="1">"e1RM: "&amp;IFERROR(MROUND(IF(CX182="",  CY181/VLOOKUP(DA181,'MAXES+CHART'!$B$3:$N$11,CW181+1,FALSE),  OFFSET(CX181,MATCH(MAX(CX182:CX186),CX182:CX186,0),1)/VLOOKUP(OFFSET(CX181,MATCH(MAX(CX182:CX186),CX182:CX186,0),3),'MAXES+CHART'!$B$3:$N$11,OFFSET(CX181,MATCH(MAX(CX182:CX186),CX182:CX186,0),-1)+1,FALSE)),1),"")</f>
        <v xml:space="preserve">e1RM: </v>
      </c>
      <c r="DE185" s="57" t="str">
        <f t="shared" si="974"/>
        <v/>
      </c>
      <c r="DF185" s="57" t="str">
        <f t="shared" si="975"/>
        <v/>
      </c>
      <c r="DG185" s="57" t="str">
        <f t="shared" si="976"/>
        <v/>
      </c>
      <c r="DH185" s="57" t="str">
        <f t="shared" si="977"/>
        <v/>
      </c>
      <c r="DI185" s="57" t="str">
        <f t="shared" si="978"/>
        <v/>
      </c>
      <c r="DJ185" s="57" t="str">
        <f t="shared" si="979"/>
        <v/>
      </c>
      <c r="DL185" s="39"/>
      <c r="DM185" s="58" t="str">
        <f t="shared" si="1147"/>
        <v>ACC</v>
      </c>
      <c r="DN185" s="91" t="str">
        <f t="shared" si="1148"/>
        <v/>
      </c>
      <c r="DO185" s="85" t="str">
        <f t="shared" si="921"/>
        <v/>
      </c>
      <c r="DP185" s="76" t="str">
        <f t="shared" si="922"/>
        <v/>
      </c>
      <c r="DQ185" s="77" t="str">
        <f t="shared" si="923"/>
        <v/>
      </c>
      <c r="DR185" s="76" t="str">
        <f>IFERROR(IF(DM185="ACC"," ",IF('MAXES+CHART'!$D$16="lbs",MROUND(IF(DM185="SQUAT",'MAXES+CHART'!$D$17*DQ185, IF(DM185="BENCH",'MAXES+CHART'!$D$18*DQ185, IF(DM185="DEADLIFT",'MAXES+CHART'!$D$19*DQ185,))),5),MROUND(IF(DM185="SQUAT",'MAXES+CHART'!$D$17*DQ185, IF(DM185="BENCH",'MAXES+CHART'!$D$18*DQ185, IF(DM185="DEADLIFT",'MAXES+CHART'!$D$19*DQ185,))),2.5))),"")</f>
        <v xml:space="preserve"> </v>
      </c>
      <c r="DT185" s="95"/>
      <c r="DV185" s="119" t="str">
        <f ca="1">"e1RM: "&amp;IFERROR(MROUND(IF(DQ182="",  DR181/VLOOKUP(DT181,'MAXES+CHART'!$B$3:$N$11,DP181+1,FALSE),  OFFSET(DQ181,MATCH(MAX(DQ182:DQ186),DQ182:DQ186,0),1)/VLOOKUP(OFFSET(DQ181,MATCH(MAX(DQ182:DQ186),DQ182:DQ186,0),3),'MAXES+CHART'!$B$3:$N$11,OFFSET(DQ181,MATCH(MAX(DQ182:DQ186),DQ182:DQ186,0),-1)+1,FALSE)),1),"")</f>
        <v xml:space="preserve">e1RM: </v>
      </c>
      <c r="DX185" s="57" t="str">
        <f t="shared" si="980"/>
        <v/>
      </c>
      <c r="DY185" s="57" t="str">
        <f t="shared" si="981"/>
        <v/>
      </c>
      <c r="DZ185" s="57" t="str">
        <f t="shared" si="982"/>
        <v/>
      </c>
      <c r="EA185" s="57" t="str">
        <f t="shared" si="983"/>
        <v/>
      </c>
      <c r="EB185" s="57" t="str">
        <f t="shared" si="984"/>
        <v/>
      </c>
      <c r="EC185" s="57" t="str">
        <f t="shared" si="985"/>
        <v/>
      </c>
      <c r="EE185" s="39"/>
      <c r="EF185" s="58" t="str">
        <f t="shared" si="1149"/>
        <v>ACC</v>
      </c>
      <c r="EG185" s="91" t="str">
        <f t="shared" si="1150"/>
        <v/>
      </c>
      <c r="EH185" s="85" t="str">
        <f t="shared" si="926"/>
        <v/>
      </c>
      <c r="EI185" s="76" t="str">
        <f t="shared" si="927"/>
        <v/>
      </c>
      <c r="EJ185" s="77" t="str">
        <f t="shared" si="928"/>
        <v/>
      </c>
      <c r="EK185" s="76" t="str">
        <f>IFERROR(IF(EF185="ACC"," ",IF('MAXES+CHART'!$D$16="lbs",MROUND(IF(EF185="SQUAT",'MAXES+CHART'!$D$17*EJ185, IF(EF185="BENCH",'MAXES+CHART'!$D$18*EJ185, IF(EF185="DEADLIFT",'MAXES+CHART'!$D$19*EJ185,))),5),MROUND(IF(EF185="SQUAT",'MAXES+CHART'!$D$17*EJ185, IF(EF185="BENCH",'MAXES+CHART'!$D$18*EJ185, IF(EF185="DEADLIFT",'MAXES+CHART'!$D$19*EJ185,))),2.5))),"")</f>
        <v xml:space="preserve"> </v>
      </c>
      <c r="EM185" s="95"/>
      <c r="EO185" s="119" t="str">
        <f ca="1">"e1RM: "&amp;IFERROR(MROUND(IF(EJ182="",  EK181/VLOOKUP(EM181,'MAXES+CHART'!$B$3:$N$11,EI181+1,FALSE),  OFFSET(EJ181,MATCH(MAX(EJ182:EJ186),EJ182:EJ186,0),1)/VLOOKUP(OFFSET(EJ181,MATCH(MAX(EJ182:EJ186),EJ182:EJ186,0),3),'MAXES+CHART'!$B$3:$N$11,OFFSET(EJ181,MATCH(MAX(EJ182:EJ186),EJ182:EJ186,0),-1)+1,FALSE)),1),"")</f>
        <v xml:space="preserve">e1RM: </v>
      </c>
      <c r="EQ185" s="57" t="str">
        <f t="shared" si="986"/>
        <v/>
      </c>
      <c r="ER185" s="57" t="str">
        <f t="shared" si="987"/>
        <v/>
      </c>
      <c r="ES185" s="57" t="str">
        <f t="shared" si="988"/>
        <v/>
      </c>
      <c r="ET185" s="57" t="str">
        <f t="shared" si="989"/>
        <v/>
      </c>
      <c r="EU185" s="57" t="str">
        <f t="shared" si="990"/>
        <v/>
      </c>
      <c r="EV185" s="57" t="str">
        <f t="shared" si="991"/>
        <v/>
      </c>
      <c r="EY185" s="39"/>
      <c r="EZ185" s="58" t="str">
        <f t="shared" si="1151"/>
        <v>ACC</v>
      </c>
      <c r="FA185" s="91" t="str">
        <f t="shared" si="1152"/>
        <v/>
      </c>
      <c r="FB185" s="85" t="str">
        <f t="shared" si="1044"/>
        <v/>
      </c>
      <c r="FC185" s="76" t="str">
        <f t="shared" si="1045"/>
        <v/>
      </c>
      <c r="FD185" s="77" t="str">
        <f t="shared" si="1046"/>
        <v/>
      </c>
      <c r="FE185" s="76" t="str">
        <f>IFERROR(IF(EZ185="ACC"," ",IF('MAXES+CHART'!$D$16="lbs",MROUND(IF(EZ185="SQUAT",'MAXES+CHART'!$D$17*FD185, IF(EZ185="BENCH",'MAXES+CHART'!$D$18*FD185, IF(EZ185="DEADLIFT",'MAXES+CHART'!$D$19*FD185,))),5),MROUND(IF(EZ185="SQUAT",'MAXES+CHART'!$D$17*FD185, IF(EZ185="BENCH",'MAXES+CHART'!$D$18*FD185, IF(EZ185="DEADLIFT",'MAXES+CHART'!$D$19*FD185,))),2.5))),"")</f>
        <v xml:space="preserve"> </v>
      </c>
      <c r="FG185" s="124"/>
      <c r="FI185" s="119" t="str">
        <f ca="1">"e1RM: "&amp;IFERROR(MROUND(IF(FD182="",  FE181/VLOOKUP(FG181,'MAXES+CHART'!$B$3:$N$11,FC181+1,FALSE),  OFFSET(FD181,MATCH(MAX(FD182:FD186),FD182:FD186,0),1)/VLOOKUP(OFFSET(FD181,MATCH(MAX(FD182:FD186),FD182:FD186,0),3),'MAXES+CHART'!$B$3:$N$11,OFFSET(FD181,MATCH(MAX(FD182:FD186),FD182:FD186,0),-1)+1,FALSE)),1),"")</f>
        <v xml:space="preserve">e1RM: </v>
      </c>
      <c r="FK185" s="57" t="str">
        <f t="shared" si="992"/>
        <v/>
      </c>
      <c r="FL185" s="57" t="str">
        <f t="shared" si="993"/>
        <v/>
      </c>
      <c r="FM185" s="57" t="str">
        <f t="shared" si="994"/>
        <v/>
      </c>
      <c r="FN185" s="57" t="str">
        <f t="shared" si="995"/>
        <v/>
      </c>
      <c r="FO185" s="57" t="str">
        <f t="shared" si="996"/>
        <v/>
      </c>
      <c r="FP185" s="57" t="str">
        <f t="shared" si="997"/>
        <v/>
      </c>
      <c r="FQ185" s="39"/>
      <c r="FR185" s="58" t="str">
        <f t="shared" si="1153"/>
        <v>ACC</v>
      </c>
      <c r="FS185" s="91" t="str">
        <f t="shared" si="1154"/>
        <v/>
      </c>
      <c r="FT185" s="85" t="str">
        <f t="shared" si="931"/>
        <v/>
      </c>
      <c r="FU185" s="76" t="str">
        <f t="shared" si="932"/>
        <v/>
      </c>
      <c r="FV185" s="77" t="str">
        <f t="shared" si="933"/>
        <v/>
      </c>
      <c r="FW185" s="76" t="str">
        <f>IFERROR(IF(FR185="ACC"," ",IF('MAXES+CHART'!$D$16="lbs",MROUND(IF(FR185="SQUAT",'MAXES+CHART'!$D$17*FV185, IF(FR185="BENCH",'MAXES+CHART'!$D$18*FV185, IF(FR185="DEADLIFT",'MAXES+CHART'!$D$19*FV185,))),5),MROUND(IF(FR185="SQUAT",'MAXES+CHART'!$D$17*FV185, IF(FR185="BENCH",'MAXES+CHART'!$D$18*FV185, IF(FR185="DEADLIFT",'MAXES+CHART'!$D$19*FV185,))),2.5))),"")</f>
        <v xml:space="preserve"> </v>
      </c>
      <c r="FY185" s="95"/>
      <c r="GA185" s="119" t="str">
        <f ca="1">"e1RM: "&amp;IFERROR(MROUND(IF(FV182="",  FW181/VLOOKUP(FY181,'MAXES+CHART'!$B$3:$N$11,FU181+1,FALSE),  OFFSET(FV181,MATCH(MAX(FV182:FV186),FV182:FV186,0),1)/VLOOKUP(OFFSET(FV181,MATCH(MAX(FV182:FV186),FV182:FV186,0),3),'MAXES+CHART'!$B$3:$N$11,OFFSET(FV181,MATCH(MAX(FV182:FV186),FV182:FV186,0),-1)+1,FALSE)),1),"")</f>
        <v xml:space="preserve">e1RM: </v>
      </c>
      <c r="GC185" s="57" t="str">
        <f t="shared" si="998"/>
        <v/>
      </c>
      <c r="GD185" s="57" t="str">
        <f t="shared" si="999"/>
        <v/>
      </c>
      <c r="GE185" s="57" t="str">
        <f t="shared" si="1000"/>
        <v/>
      </c>
      <c r="GF185" s="57" t="str">
        <f t="shared" si="1001"/>
        <v/>
      </c>
      <c r="GG185" s="57" t="str">
        <f t="shared" si="1002"/>
        <v/>
      </c>
      <c r="GH185" s="57" t="str">
        <f t="shared" si="1003"/>
        <v/>
      </c>
      <c r="GJ185" s="39"/>
      <c r="GK185" s="58" t="str">
        <f t="shared" si="1155"/>
        <v>ACC</v>
      </c>
      <c r="GL185" s="91" t="str">
        <f t="shared" si="1156"/>
        <v/>
      </c>
      <c r="GM185" s="85" t="str">
        <f t="shared" si="936"/>
        <v/>
      </c>
      <c r="GN185" s="76" t="str">
        <f t="shared" si="937"/>
        <v/>
      </c>
      <c r="GO185" s="77" t="str">
        <f t="shared" si="938"/>
        <v/>
      </c>
      <c r="GP185" s="76" t="str">
        <f>IFERROR(IF(GK185="ACC"," ",IF('MAXES+CHART'!$D$16="lbs",MROUND(IF(GK185="SQUAT",'MAXES+CHART'!$D$17*GO185, IF(GK185="BENCH",'MAXES+CHART'!$D$18*GO185, IF(GK185="DEADLIFT",'MAXES+CHART'!$D$19*GO185,))),5),MROUND(IF(GK185="SQUAT",'MAXES+CHART'!$D$17*GO185, IF(GK185="BENCH",'MAXES+CHART'!$D$18*GO185, IF(GK185="DEADLIFT",'MAXES+CHART'!$D$19*GO185,))),2.5))),"")</f>
        <v xml:space="preserve"> </v>
      </c>
      <c r="GR185" s="95"/>
      <c r="GT185" s="119" t="str">
        <f ca="1">"e1RM: "&amp;IFERROR(MROUND(IF(GO182="",  GP181/VLOOKUP(GR181,'MAXES+CHART'!$B$3:$N$11,GN181+1,FALSE),  OFFSET(GO181,MATCH(MAX(GO182:GO186),GO182:GO186,0),1)/VLOOKUP(OFFSET(GO181,MATCH(MAX(GO182:GO186),GO182:GO186,0),3),'MAXES+CHART'!$B$3:$N$11,OFFSET(GO181,MATCH(MAX(GO182:GO186),GO182:GO186,0),-1)+1,FALSE)),1),"")</f>
        <v xml:space="preserve">e1RM: </v>
      </c>
      <c r="GV185" s="57" t="str">
        <f t="shared" si="1004"/>
        <v/>
      </c>
      <c r="GW185" s="57" t="str">
        <f t="shared" si="1005"/>
        <v/>
      </c>
      <c r="GX185" s="57" t="str">
        <f t="shared" si="1006"/>
        <v/>
      </c>
      <c r="GY185" s="57" t="str">
        <f t="shared" si="1007"/>
        <v/>
      </c>
      <c r="GZ185" s="57" t="str">
        <f t="shared" si="1008"/>
        <v/>
      </c>
      <c r="HA185" s="57" t="str">
        <f t="shared" si="1009"/>
        <v/>
      </c>
      <c r="HC185" s="39"/>
      <c r="HD185" s="58" t="str">
        <f t="shared" si="1157"/>
        <v>ACC</v>
      </c>
      <c r="HE185" s="91" t="str">
        <f t="shared" si="1158"/>
        <v/>
      </c>
      <c r="HF185" s="85" t="str">
        <f t="shared" si="941"/>
        <v/>
      </c>
      <c r="HG185" s="76" t="str">
        <f t="shared" si="942"/>
        <v/>
      </c>
      <c r="HH185" s="77" t="str">
        <f t="shared" si="943"/>
        <v/>
      </c>
      <c r="HI185" s="76" t="str">
        <f>IFERROR(IF(HD185="ACC"," ",IF('MAXES+CHART'!$D$16="lbs",MROUND(IF(HD185="SQUAT",'MAXES+CHART'!$D$17*HH185, IF(HD185="BENCH",'MAXES+CHART'!$D$18*HH185, IF(HD185="DEADLIFT",'MAXES+CHART'!$D$19*HH185,))),5),MROUND(IF(HD185="SQUAT",'MAXES+CHART'!$D$17*HH185, IF(HD185="BENCH",'MAXES+CHART'!$D$18*HH185, IF(HD185="DEADLIFT",'MAXES+CHART'!$D$19*HH185,))),2.5))),"")</f>
        <v xml:space="preserve"> </v>
      </c>
      <c r="HK185" s="95"/>
      <c r="HM185" s="119" t="str">
        <f ca="1">"e1RM: "&amp;IFERROR(MROUND(IF(HH182="",  HI181/VLOOKUP(HK181,'MAXES+CHART'!$B$3:$N$11,HG181+1,FALSE),  OFFSET(HH181,MATCH(MAX(HH182:HH186),HH182:HH186,0),1)/VLOOKUP(OFFSET(HH181,MATCH(MAX(HH182:HH186),HH182:HH186,0),3),'MAXES+CHART'!$B$3:$N$11,OFFSET(HH181,MATCH(MAX(HH182:HH186),HH182:HH186,0),-1)+1,FALSE)),1),"")</f>
        <v xml:space="preserve">e1RM: </v>
      </c>
      <c r="HO185" s="57" t="str">
        <f t="shared" si="1010"/>
        <v/>
      </c>
      <c r="HP185" s="57" t="str">
        <f t="shared" si="1011"/>
        <v/>
      </c>
      <c r="HQ185" s="57" t="str">
        <f t="shared" si="1012"/>
        <v/>
      </c>
      <c r="HR185" s="57" t="str">
        <f t="shared" si="1013"/>
        <v/>
      </c>
      <c r="HS185" s="57" t="str">
        <f t="shared" si="1014"/>
        <v/>
      </c>
      <c r="HT185" s="57" t="str">
        <f t="shared" si="1015"/>
        <v/>
      </c>
    </row>
    <row r="186" spans="3:228" hidden="1" outlineLevel="2">
      <c r="C186" s="39"/>
      <c r="D186" s="58" t="str">
        <f t="shared" si="1159"/>
        <v>ACC</v>
      </c>
      <c r="E186" s="90">
        <f t="shared" si="1160"/>
        <v>0</v>
      </c>
      <c r="F186" s="86"/>
      <c r="G186" s="78"/>
      <c r="H186" s="79"/>
      <c r="I186" s="78" t="str">
        <f>IF(D186="ACC"," ",IF('MAXES+CHART'!$D$16="lbs",MROUND(IF(D186="SQUAT",'MAXES+CHART'!$D$17*H186, IF(D186="BENCH",'MAXES+CHART'!$D$18*H186, IF(D186="DEADLIFT",'MAXES+CHART'!$D$19*H186,))),5),MROUND(IF(D186="SQUAT",'MAXES+CHART'!$D$17*H186, IF(D186="BENCH",'MAXES+CHART'!$D$18*H186, IF(D186="DEADLIFT",'MAXES+CHART'!$D$19*H186,))),2.5)))</f>
        <v xml:space="preserve"> </v>
      </c>
      <c r="K186" s="95"/>
      <c r="M186" s="121"/>
      <c r="O186" s="57" t="str">
        <f t="shared" si="944"/>
        <v/>
      </c>
      <c r="P186" s="57" t="str">
        <f t="shared" si="945"/>
        <v/>
      </c>
      <c r="Q186" s="57" t="str">
        <f t="shared" si="946"/>
        <v/>
      </c>
      <c r="R186" s="57" t="str">
        <f t="shared" si="947"/>
        <v/>
      </c>
      <c r="S186" s="57" t="str">
        <f t="shared" si="948"/>
        <v/>
      </c>
      <c r="T186" s="57" t="str">
        <f t="shared" si="949"/>
        <v/>
      </c>
      <c r="U186" s="39"/>
      <c r="V186" s="58" t="str">
        <f t="shared" si="1137"/>
        <v>ACC</v>
      </c>
      <c r="W186" s="90" t="str">
        <f t="shared" si="1138"/>
        <v/>
      </c>
      <c r="X186" s="86" t="str">
        <f t="shared" si="1018"/>
        <v/>
      </c>
      <c r="Y186" s="78" t="str">
        <f t="shared" si="1019"/>
        <v/>
      </c>
      <c r="Z186" s="79" t="str">
        <f t="shared" si="1020"/>
        <v/>
      </c>
      <c r="AA186" s="78" t="str">
        <f>IFERROR(IF(V186="ACC"," ",IF('MAXES+CHART'!$D$16="lbs",MROUND(IF(V186="SQUAT",'MAXES+CHART'!$D$17*Z186, IF(V186="BENCH",'MAXES+CHART'!$D$18*Z186, IF(V186="DEADLIFT",'MAXES+CHART'!$D$19*Z186,))),5),MROUND(IF(V186="SQUAT",'MAXES+CHART'!$D$17*Z186, IF(V186="BENCH",'MAXES+CHART'!$D$18*Z186, IF(V186="DEADLIFT",'MAXES+CHART'!$D$19*Z186,))),2.5))),"")</f>
        <v xml:space="preserve"> </v>
      </c>
      <c r="AC186" s="95"/>
      <c r="AE186" s="121"/>
      <c r="AG186" s="57" t="str">
        <f t="shared" si="950"/>
        <v/>
      </c>
      <c r="AH186" s="57" t="str">
        <f t="shared" si="951"/>
        <v/>
      </c>
      <c r="AI186" s="57" t="str">
        <f t="shared" si="952"/>
        <v/>
      </c>
      <c r="AJ186" s="57" t="str">
        <f t="shared" si="953"/>
        <v/>
      </c>
      <c r="AK186" s="57" t="str">
        <f t="shared" si="954"/>
        <v/>
      </c>
      <c r="AL186" s="57" t="str">
        <f t="shared" si="955"/>
        <v/>
      </c>
      <c r="AN186" s="39"/>
      <c r="AO186" s="58" t="str">
        <f t="shared" si="1139"/>
        <v>ACC</v>
      </c>
      <c r="AP186" s="90" t="str">
        <f t="shared" si="1140"/>
        <v/>
      </c>
      <c r="AQ186" s="86" t="str">
        <f t="shared" si="1023"/>
        <v/>
      </c>
      <c r="AR186" s="78" t="str">
        <f t="shared" si="1024"/>
        <v/>
      </c>
      <c r="AS186" s="79" t="str">
        <f t="shared" si="1025"/>
        <v/>
      </c>
      <c r="AT186" s="78" t="str">
        <f>IFERROR(IF(AO186="ACC"," ",IF('MAXES+CHART'!$D$16="lbs",MROUND(IF(AO186="SQUAT",'MAXES+CHART'!$D$17*AS186, IF(AO186="BENCH",'MAXES+CHART'!$D$18*AS186, IF(AO186="DEADLIFT",'MAXES+CHART'!$D$19*AS186,))),5),MROUND(IF(AO186="SQUAT",'MAXES+CHART'!$D$17*AS186, IF(AO186="BENCH",'MAXES+CHART'!$D$18*AS186, IF(AO186="DEADLIFT",'MAXES+CHART'!$D$19*AS186,))),2.5))),"")</f>
        <v xml:space="preserve"> </v>
      </c>
      <c r="AV186" s="95"/>
      <c r="AX186" s="121"/>
      <c r="AZ186" s="57" t="str">
        <f t="shared" si="956"/>
        <v/>
      </c>
      <c r="BA186" s="57" t="str">
        <f t="shared" si="957"/>
        <v/>
      </c>
      <c r="BB186" s="57" t="str">
        <f t="shared" si="958"/>
        <v/>
      </c>
      <c r="BC186" s="57" t="str">
        <f t="shared" si="959"/>
        <v/>
      </c>
      <c r="BD186" s="57" t="str">
        <f t="shared" si="960"/>
        <v/>
      </c>
      <c r="BE186" s="57" t="str">
        <f t="shared" si="961"/>
        <v/>
      </c>
      <c r="BG186" s="39"/>
      <c r="BH186" s="58" t="str">
        <f t="shared" si="1141"/>
        <v>ACC</v>
      </c>
      <c r="BI186" s="90" t="str">
        <f t="shared" si="1142"/>
        <v/>
      </c>
      <c r="BJ186" s="86" t="str">
        <f t="shared" si="1028"/>
        <v/>
      </c>
      <c r="BK186" s="78" t="str">
        <f t="shared" si="1029"/>
        <v/>
      </c>
      <c r="BL186" s="79" t="str">
        <f t="shared" si="1030"/>
        <v/>
      </c>
      <c r="BM186" s="78" t="str">
        <f>IFERROR(IF(BH186="ACC"," ",IF('MAXES+CHART'!$D$16="lbs",MROUND(IF(BH186="SQUAT",'MAXES+CHART'!$D$17*BL186, IF(BH186="BENCH",'MAXES+CHART'!$D$18*BL186, IF(BH186="DEADLIFT",'MAXES+CHART'!$D$19*BL186,))),5),MROUND(IF(BH186="SQUAT",'MAXES+CHART'!$D$17*BL186, IF(BH186="BENCH",'MAXES+CHART'!$D$18*BL186, IF(BH186="DEADLIFT",'MAXES+CHART'!$D$19*BL186,))),2.5))),"")</f>
        <v xml:space="preserve"> </v>
      </c>
      <c r="BO186" s="95"/>
      <c r="BQ186" s="121"/>
      <c r="BS186" s="57" t="str">
        <f t="shared" si="962"/>
        <v/>
      </c>
      <c r="BT186" s="57" t="str">
        <f t="shared" si="963"/>
        <v/>
      </c>
      <c r="BU186" s="57" t="str">
        <f t="shared" si="964"/>
        <v/>
      </c>
      <c r="BV186" s="57" t="str">
        <f t="shared" si="965"/>
        <v/>
      </c>
      <c r="BW186" s="57" t="str">
        <f t="shared" si="966"/>
        <v/>
      </c>
      <c r="BX186" s="57" t="str">
        <f t="shared" si="967"/>
        <v/>
      </c>
      <c r="CA186" s="39"/>
      <c r="CB186" s="58" t="str">
        <f t="shared" si="1143"/>
        <v>ACC</v>
      </c>
      <c r="CC186" s="90" t="str">
        <f t="shared" si="1144"/>
        <v/>
      </c>
      <c r="CD186" s="86" t="str">
        <f t="shared" si="1033"/>
        <v/>
      </c>
      <c r="CE186" s="78" t="str">
        <f t="shared" si="1034"/>
        <v/>
      </c>
      <c r="CF186" s="79" t="str">
        <f t="shared" si="1035"/>
        <v/>
      </c>
      <c r="CG186" s="78" t="str">
        <f>IFERROR(IF(CB186="ACC"," ",IF('MAXES+CHART'!$D$16="lbs",MROUND(IF(CB186="SQUAT",'MAXES+CHART'!$D$17*CF186, IF(CB186="BENCH",'MAXES+CHART'!$D$18*CF186, IF(CB186="DEADLIFT",'MAXES+CHART'!$D$19*CF186,))),5),MROUND(IF(CB186="SQUAT",'MAXES+CHART'!$D$17*CF186, IF(CB186="BENCH",'MAXES+CHART'!$D$18*CF186, IF(CB186="DEADLIFT",'MAXES+CHART'!$D$19*CF186,))),2.5))),"")</f>
        <v xml:space="preserve"> </v>
      </c>
      <c r="CI186" s="95"/>
      <c r="CK186" s="121"/>
      <c r="CM186" s="57" t="str">
        <f t="shared" si="968"/>
        <v/>
      </c>
      <c r="CN186" s="57" t="str">
        <f t="shared" si="969"/>
        <v/>
      </c>
      <c r="CO186" s="57" t="str">
        <f t="shared" si="970"/>
        <v/>
      </c>
      <c r="CP186" s="57" t="str">
        <f t="shared" si="971"/>
        <v/>
      </c>
      <c r="CQ186" s="57" t="str">
        <f t="shared" si="972"/>
        <v/>
      </c>
      <c r="CR186" s="57" t="str">
        <f t="shared" si="973"/>
        <v/>
      </c>
      <c r="CS186" s="39"/>
      <c r="CT186" s="58" t="str">
        <f t="shared" si="1145"/>
        <v>ACC</v>
      </c>
      <c r="CU186" s="90" t="str">
        <f t="shared" si="1146"/>
        <v/>
      </c>
      <c r="CV186" s="86" t="str">
        <f t="shared" si="916"/>
        <v/>
      </c>
      <c r="CW186" s="78" t="str">
        <f t="shared" si="917"/>
        <v/>
      </c>
      <c r="CX186" s="79" t="str">
        <f t="shared" si="918"/>
        <v/>
      </c>
      <c r="CY186" s="78" t="str">
        <f>IFERROR(IF(CT186="ACC"," ",IF('MAXES+CHART'!$D$16="lbs",MROUND(IF(CT186="SQUAT",'MAXES+CHART'!$D$17*CX186, IF(CT186="BENCH",'MAXES+CHART'!$D$18*CX186, IF(CT186="DEADLIFT",'MAXES+CHART'!$D$19*CX186,))),5),MROUND(IF(CT186="SQUAT",'MAXES+CHART'!$D$17*CX186, IF(CT186="BENCH",'MAXES+CHART'!$D$18*CX186, IF(CT186="DEADLIFT",'MAXES+CHART'!$D$19*CX186,))),2.5))),"")</f>
        <v xml:space="preserve"> </v>
      </c>
      <c r="DA186" s="95"/>
      <c r="DC186" s="121"/>
      <c r="DE186" s="57" t="str">
        <f t="shared" si="974"/>
        <v/>
      </c>
      <c r="DF186" s="57" t="str">
        <f t="shared" si="975"/>
        <v/>
      </c>
      <c r="DG186" s="57" t="str">
        <f t="shared" si="976"/>
        <v/>
      </c>
      <c r="DH186" s="57" t="str">
        <f t="shared" si="977"/>
        <v/>
      </c>
      <c r="DI186" s="57" t="str">
        <f t="shared" si="978"/>
        <v/>
      </c>
      <c r="DJ186" s="57" t="str">
        <f t="shared" si="979"/>
        <v/>
      </c>
      <c r="DL186" s="39"/>
      <c r="DM186" s="58" t="str">
        <f t="shared" si="1147"/>
        <v>ACC</v>
      </c>
      <c r="DN186" s="90" t="str">
        <f t="shared" si="1148"/>
        <v/>
      </c>
      <c r="DO186" s="86" t="str">
        <f t="shared" si="921"/>
        <v/>
      </c>
      <c r="DP186" s="78" t="str">
        <f t="shared" si="922"/>
        <v/>
      </c>
      <c r="DQ186" s="79" t="str">
        <f t="shared" si="923"/>
        <v/>
      </c>
      <c r="DR186" s="78" t="str">
        <f>IFERROR(IF(DM186="ACC"," ",IF('MAXES+CHART'!$D$16="lbs",MROUND(IF(DM186="SQUAT",'MAXES+CHART'!$D$17*DQ186, IF(DM186="BENCH",'MAXES+CHART'!$D$18*DQ186, IF(DM186="DEADLIFT",'MAXES+CHART'!$D$19*DQ186,))),5),MROUND(IF(DM186="SQUAT",'MAXES+CHART'!$D$17*DQ186, IF(DM186="BENCH",'MAXES+CHART'!$D$18*DQ186, IF(DM186="DEADLIFT",'MAXES+CHART'!$D$19*DQ186,))),2.5))),"")</f>
        <v xml:space="preserve"> </v>
      </c>
      <c r="DT186" s="95"/>
      <c r="DV186" s="121"/>
      <c r="DX186" s="57" t="str">
        <f t="shared" si="980"/>
        <v/>
      </c>
      <c r="DY186" s="57" t="str">
        <f t="shared" si="981"/>
        <v/>
      </c>
      <c r="DZ186" s="57" t="str">
        <f t="shared" si="982"/>
        <v/>
      </c>
      <c r="EA186" s="57" t="str">
        <f t="shared" si="983"/>
        <v/>
      </c>
      <c r="EB186" s="57" t="str">
        <f t="shared" si="984"/>
        <v/>
      </c>
      <c r="EC186" s="57" t="str">
        <f t="shared" si="985"/>
        <v/>
      </c>
      <c r="EE186" s="39"/>
      <c r="EF186" s="58" t="str">
        <f t="shared" si="1149"/>
        <v>ACC</v>
      </c>
      <c r="EG186" s="90" t="str">
        <f t="shared" si="1150"/>
        <v/>
      </c>
      <c r="EH186" s="86" t="str">
        <f t="shared" si="926"/>
        <v/>
      </c>
      <c r="EI186" s="78" t="str">
        <f t="shared" si="927"/>
        <v/>
      </c>
      <c r="EJ186" s="79" t="str">
        <f t="shared" si="928"/>
        <v/>
      </c>
      <c r="EK186" s="78" t="str">
        <f>IFERROR(IF(EF186="ACC"," ",IF('MAXES+CHART'!$D$16="lbs",MROUND(IF(EF186="SQUAT",'MAXES+CHART'!$D$17*EJ186, IF(EF186="BENCH",'MAXES+CHART'!$D$18*EJ186, IF(EF186="DEADLIFT",'MAXES+CHART'!$D$19*EJ186,))),5),MROUND(IF(EF186="SQUAT",'MAXES+CHART'!$D$17*EJ186, IF(EF186="BENCH",'MAXES+CHART'!$D$18*EJ186, IF(EF186="DEADLIFT",'MAXES+CHART'!$D$19*EJ186,))),2.5))),"")</f>
        <v xml:space="preserve"> </v>
      </c>
      <c r="EM186" s="95"/>
      <c r="EO186" s="121"/>
      <c r="EQ186" s="57" t="str">
        <f t="shared" si="986"/>
        <v/>
      </c>
      <c r="ER186" s="57" t="str">
        <f t="shared" si="987"/>
        <v/>
      </c>
      <c r="ES186" s="57" t="str">
        <f t="shared" si="988"/>
        <v/>
      </c>
      <c r="ET186" s="57" t="str">
        <f t="shared" si="989"/>
        <v/>
      </c>
      <c r="EU186" s="57" t="str">
        <f t="shared" si="990"/>
        <v/>
      </c>
      <c r="EV186" s="57" t="str">
        <f t="shared" si="991"/>
        <v/>
      </c>
      <c r="EY186" s="39"/>
      <c r="EZ186" s="58" t="str">
        <f t="shared" si="1151"/>
        <v>ACC</v>
      </c>
      <c r="FA186" s="90" t="str">
        <f t="shared" si="1152"/>
        <v/>
      </c>
      <c r="FB186" s="86" t="str">
        <f t="shared" si="1044"/>
        <v/>
      </c>
      <c r="FC186" s="78" t="str">
        <f t="shared" si="1045"/>
        <v/>
      </c>
      <c r="FD186" s="79" t="str">
        <f t="shared" si="1046"/>
        <v/>
      </c>
      <c r="FE186" s="78" t="str">
        <f>IFERROR(IF(EZ186="ACC"," ",IF('MAXES+CHART'!$D$16="lbs",MROUND(IF(EZ186="SQUAT",'MAXES+CHART'!$D$17*FD186, IF(EZ186="BENCH",'MAXES+CHART'!$D$18*FD186, IF(EZ186="DEADLIFT",'MAXES+CHART'!$D$19*FD186,))),5),MROUND(IF(EZ186="SQUAT",'MAXES+CHART'!$D$17*FD186, IF(EZ186="BENCH",'MAXES+CHART'!$D$18*FD186, IF(EZ186="DEADLIFT",'MAXES+CHART'!$D$19*FD186,))),2.5))),"")</f>
        <v xml:space="preserve"> </v>
      </c>
      <c r="FG186" s="124"/>
      <c r="FI186" s="121"/>
      <c r="FK186" s="57" t="str">
        <f t="shared" si="992"/>
        <v/>
      </c>
      <c r="FL186" s="57" t="str">
        <f t="shared" si="993"/>
        <v/>
      </c>
      <c r="FM186" s="57" t="str">
        <f t="shared" si="994"/>
        <v/>
      </c>
      <c r="FN186" s="57" t="str">
        <f t="shared" si="995"/>
        <v/>
      </c>
      <c r="FO186" s="57" t="str">
        <f t="shared" si="996"/>
        <v/>
      </c>
      <c r="FP186" s="57" t="str">
        <f t="shared" si="997"/>
        <v/>
      </c>
      <c r="FQ186" s="39"/>
      <c r="FR186" s="58" t="str">
        <f t="shared" si="1153"/>
        <v>ACC</v>
      </c>
      <c r="FS186" s="90" t="str">
        <f t="shared" si="1154"/>
        <v/>
      </c>
      <c r="FT186" s="86" t="str">
        <f t="shared" si="931"/>
        <v/>
      </c>
      <c r="FU186" s="78" t="str">
        <f t="shared" si="932"/>
        <v/>
      </c>
      <c r="FV186" s="79" t="str">
        <f t="shared" si="933"/>
        <v/>
      </c>
      <c r="FW186" s="78" t="str">
        <f>IFERROR(IF(FR186="ACC"," ",IF('MAXES+CHART'!$D$16="lbs",MROUND(IF(FR186="SQUAT",'MAXES+CHART'!$D$17*FV186, IF(FR186="BENCH",'MAXES+CHART'!$D$18*FV186, IF(FR186="DEADLIFT",'MAXES+CHART'!$D$19*FV186,))),5),MROUND(IF(FR186="SQUAT",'MAXES+CHART'!$D$17*FV186, IF(FR186="BENCH",'MAXES+CHART'!$D$18*FV186, IF(FR186="DEADLIFT",'MAXES+CHART'!$D$19*FV186,))),2.5))),"")</f>
        <v xml:space="preserve"> </v>
      </c>
      <c r="FY186" s="95"/>
      <c r="GA186" s="121"/>
      <c r="GC186" s="57" t="str">
        <f t="shared" si="998"/>
        <v/>
      </c>
      <c r="GD186" s="57" t="str">
        <f t="shared" si="999"/>
        <v/>
      </c>
      <c r="GE186" s="57" t="str">
        <f t="shared" si="1000"/>
        <v/>
      </c>
      <c r="GF186" s="57" t="str">
        <f t="shared" si="1001"/>
        <v/>
      </c>
      <c r="GG186" s="57" t="str">
        <f t="shared" si="1002"/>
        <v/>
      </c>
      <c r="GH186" s="57" t="str">
        <f t="shared" si="1003"/>
        <v/>
      </c>
      <c r="GJ186" s="39"/>
      <c r="GK186" s="58" t="str">
        <f t="shared" si="1155"/>
        <v>ACC</v>
      </c>
      <c r="GL186" s="90" t="str">
        <f t="shared" si="1156"/>
        <v/>
      </c>
      <c r="GM186" s="86" t="str">
        <f t="shared" si="936"/>
        <v/>
      </c>
      <c r="GN186" s="78" t="str">
        <f t="shared" si="937"/>
        <v/>
      </c>
      <c r="GO186" s="79" t="str">
        <f t="shared" si="938"/>
        <v/>
      </c>
      <c r="GP186" s="78" t="str">
        <f>IFERROR(IF(GK186="ACC"," ",IF('MAXES+CHART'!$D$16="lbs",MROUND(IF(GK186="SQUAT",'MAXES+CHART'!$D$17*GO186, IF(GK186="BENCH",'MAXES+CHART'!$D$18*GO186, IF(GK186="DEADLIFT",'MAXES+CHART'!$D$19*GO186,))),5),MROUND(IF(GK186="SQUAT",'MAXES+CHART'!$D$17*GO186, IF(GK186="BENCH",'MAXES+CHART'!$D$18*GO186, IF(GK186="DEADLIFT",'MAXES+CHART'!$D$19*GO186,))),2.5))),"")</f>
        <v xml:space="preserve"> </v>
      </c>
      <c r="GR186" s="95"/>
      <c r="GT186" s="121"/>
      <c r="GV186" s="57" t="str">
        <f t="shared" si="1004"/>
        <v/>
      </c>
      <c r="GW186" s="57" t="str">
        <f t="shared" si="1005"/>
        <v/>
      </c>
      <c r="GX186" s="57" t="str">
        <f t="shared" si="1006"/>
        <v/>
      </c>
      <c r="GY186" s="57" t="str">
        <f t="shared" si="1007"/>
        <v/>
      </c>
      <c r="GZ186" s="57" t="str">
        <f t="shared" si="1008"/>
        <v/>
      </c>
      <c r="HA186" s="57" t="str">
        <f t="shared" si="1009"/>
        <v/>
      </c>
      <c r="HC186" s="39"/>
      <c r="HD186" s="58" t="str">
        <f t="shared" si="1157"/>
        <v>ACC</v>
      </c>
      <c r="HE186" s="90" t="str">
        <f t="shared" si="1158"/>
        <v/>
      </c>
      <c r="HF186" s="86" t="str">
        <f t="shared" si="941"/>
        <v/>
      </c>
      <c r="HG186" s="78" t="str">
        <f t="shared" si="942"/>
        <v/>
      </c>
      <c r="HH186" s="79" t="str">
        <f t="shared" si="943"/>
        <v/>
      </c>
      <c r="HI186" s="78" t="str">
        <f>IFERROR(IF(HD186="ACC"," ",IF('MAXES+CHART'!$D$16="lbs",MROUND(IF(HD186="SQUAT",'MAXES+CHART'!$D$17*HH186, IF(HD186="BENCH",'MAXES+CHART'!$D$18*HH186, IF(HD186="DEADLIFT",'MAXES+CHART'!$D$19*HH186,))),5),MROUND(IF(HD186="SQUAT",'MAXES+CHART'!$D$17*HH186, IF(HD186="BENCH",'MAXES+CHART'!$D$18*HH186, IF(HD186="DEADLIFT",'MAXES+CHART'!$D$19*HH186,))),2.5))),"")</f>
        <v xml:space="preserve"> </v>
      </c>
      <c r="HK186" s="95"/>
      <c r="HM186" s="121"/>
      <c r="HO186" s="57" t="str">
        <f t="shared" si="1010"/>
        <v/>
      </c>
      <c r="HP186" s="57" t="str">
        <f t="shared" si="1011"/>
        <v/>
      </c>
      <c r="HQ186" s="57" t="str">
        <f t="shared" si="1012"/>
        <v/>
      </c>
      <c r="HR186" s="57" t="str">
        <f t="shared" si="1013"/>
        <v/>
      </c>
      <c r="HS186" s="57" t="str">
        <f t="shared" si="1014"/>
        <v/>
      </c>
      <c r="HT186" s="57" t="str">
        <f t="shared" si="1015"/>
        <v/>
      </c>
    </row>
    <row r="187" spans="3:228" s="55" customFormat="1" hidden="1" outlineLevel="1">
      <c r="C187" s="64"/>
      <c r="D187" s="65"/>
      <c r="E187" s="60"/>
      <c r="F187" s="61"/>
      <c r="G187" s="61"/>
      <c r="H187" s="62"/>
      <c r="I187" s="61"/>
      <c r="K187" s="66"/>
      <c r="M187" s="66"/>
      <c r="O187" s="66"/>
      <c r="P187" s="66"/>
      <c r="Q187" s="66"/>
      <c r="R187" s="66"/>
      <c r="S187" s="66"/>
      <c r="T187" s="66"/>
      <c r="U187" s="64"/>
      <c r="V187" s="65"/>
      <c r="W187" s="60"/>
      <c r="X187" s="61"/>
      <c r="Y187" s="61"/>
      <c r="Z187" s="62"/>
      <c r="AA187" s="61"/>
      <c r="AC187" s="66"/>
      <c r="AE187" s="66"/>
      <c r="AG187" s="66"/>
      <c r="AH187" s="66"/>
      <c r="AI187" s="66"/>
      <c r="AJ187" s="66"/>
      <c r="AK187" s="66"/>
      <c r="AL187" s="66"/>
      <c r="AN187" s="64"/>
      <c r="AO187" s="65"/>
      <c r="AP187" s="60"/>
      <c r="AQ187" s="61"/>
      <c r="AR187" s="61"/>
      <c r="AS187" s="62"/>
      <c r="AT187" s="61"/>
      <c r="AV187" s="66"/>
      <c r="AX187" s="66"/>
      <c r="AZ187" s="66"/>
      <c r="BA187" s="66"/>
      <c r="BB187" s="66"/>
      <c r="BC187" s="66"/>
      <c r="BD187" s="66"/>
      <c r="BE187" s="66"/>
      <c r="BG187" s="64"/>
      <c r="BH187" s="65"/>
      <c r="BI187" s="60"/>
      <c r="BJ187" s="61"/>
      <c r="BK187" s="61"/>
      <c r="BL187" s="62"/>
      <c r="BM187" s="61"/>
      <c r="BO187" s="66"/>
      <c r="BQ187" s="66"/>
      <c r="BS187" s="66"/>
      <c r="BT187" s="66"/>
      <c r="BU187" s="66"/>
      <c r="BV187" s="66"/>
      <c r="BW187" s="66"/>
      <c r="BX187" s="66"/>
      <c r="CA187" s="64"/>
      <c r="CB187" s="65"/>
      <c r="CC187" s="60"/>
      <c r="CD187" s="61"/>
      <c r="CE187" s="61"/>
      <c r="CF187" s="62"/>
      <c r="CG187" s="61"/>
      <c r="CI187" s="66"/>
      <c r="CK187" s="66"/>
      <c r="CM187" s="66"/>
      <c r="CN187" s="66"/>
      <c r="CO187" s="66"/>
      <c r="CP187" s="66"/>
      <c r="CQ187" s="66"/>
      <c r="CR187" s="66"/>
      <c r="CS187" s="64"/>
      <c r="CT187" s="65" t="str">
        <f t="shared" si="914"/>
        <v/>
      </c>
      <c r="CU187" s="60" t="str">
        <f t="shared" si="915"/>
        <v/>
      </c>
      <c r="CV187" s="61" t="str">
        <f t="shared" si="916"/>
        <v/>
      </c>
      <c r="CW187" s="61" t="str">
        <f t="shared" si="917"/>
        <v/>
      </c>
      <c r="CX187" s="62" t="str">
        <f t="shared" si="918"/>
        <v/>
      </c>
      <c r="CY187" s="61" t="str">
        <f>IFERROR(IF(CT187="ACC"," ",IF('MAXES+CHART'!$D$16="lbs",MROUND(IF(CT187="SQUAT",'MAXES+CHART'!$D$17*CX187, IF(CT187="BENCH",'MAXES+CHART'!$D$18*CX187, IF(CT187="DEADLIFT",'MAXES+CHART'!$D$19*CX187,))),5),MROUND(IF(CT187="SQUAT",'MAXES+CHART'!$D$17*CX187, IF(CT187="BENCH",'MAXES+CHART'!$D$18*CX187, IF(CT187="DEADLIFT",'MAXES+CHART'!$D$19*CX187,))),2.5))),"")</f>
        <v/>
      </c>
      <c r="DA187" s="66"/>
      <c r="DC187" s="66"/>
      <c r="DE187" s="66"/>
      <c r="DF187" s="66"/>
      <c r="DG187" s="66"/>
      <c r="DH187" s="66"/>
      <c r="DI187" s="66"/>
      <c r="DJ187" s="66"/>
      <c r="DL187" s="64"/>
      <c r="DM187" s="65" t="str">
        <f t="shared" si="919"/>
        <v/>
      </c>
      <c r="DN187" s="60" t="str">
        <f t="shared" si="920"/>
        <v/>
      </c>
      <c r="DO187" s="61" t="str">
        <f t="shared" si="921"/>
        <v/>
      </c>
      <c r="DP187" s="61" t="str">
        <f t="shared" si="922"/>
        <v/>
      </c>
      <c r="DQ187" s="62" t="str">
        <f t="shared" si="923"/>
        <v/>
      </c>
      <c r="DR187" s="61" t="str">
        <f>IFERROR(IF(DM187="ACC"," ",IF('MAXES+CHART'!$D$16="lbs",MROUND(IF(DM187="SQUAT",'MAXES+CHART'!$D$17*DQ187, IF(DM187="BENCH",'MAXES+CHART'!$D$18*DQ187, IF(DM187="DEADLIFT",'MAXES+CHART'!$D$19*DQ187,))),5),MROUND(IF(DM187="SQUAT",'MAXES+CHART'!$D$17*DQ187, IF(DM187="BENCH",'MAXES+CHART'!$D$18*DQ187, IF(DM187="DEADLIFT",'MAXES+CHART'!$D$19*DQ187,))),2.5))),"")</f>
        <v/>
      </c>
      <c r="DT187" s="66"/>
      <c r="DV187" s="66"/>
      <c r="DX187" s="66"/>
      <c r="DY187" s="66"/>
      <c r="DZ187" s="66"/>
      <c r="EA187" s="66"/>
      <c r="EB187" s="66"/>
      <c r="EC187" s="66"/>
      <c r="EE187" s="64"/>
      <c r="EF187" s="65" t="str">
        <f t="shared" si="924"/>
        <v/>
      </c>
      <c r="EG187" s="60" t="str">
        <f t="shared" si="925"/>
        <v/>
      </c>
      <c r="EH187" s="61" t="str">
        <f t="shared" si="926"/>
        <v/>
      </c>
      <c r="EI187" s="61" t="str">
        <f t="shared" si="927"/>
        <v/>
      </c>
      <c r="EJ187" s="62" t="str">
        <f t="shared" si="928"/>
        <v/>
      </c>
      <c r="EK187" s="61" t="str">
        <f>IFERROR(IF(EF187="ACC"," ",IF('MAXES+CHART'!$D$16="lbs",MROUND(IF(EF187="SQUAT",'MAXES+CHART'!$D$17*EJ187, IF(EF187="BENCH",'MAXES+CHART'!$D$18*EJ187, IF(EF187="DEADLIFT",'MAXES+CHART'!$D$19*EJ187,))),5),MROUND(IF(EF187="SQUAT",'MAXES+CHART'!$D$17*EJ187, IF(EF187="BENCH",'MAXES+CHART'!$D$18*EJ187, IF(EF187="DEADLIFT",'MAXES+CHART'!$D$19*EJ187,))),2.5))),"")</f>
        <v/>
      </c>
      <c r="EM187" s="66"/>
      <c r="EO187" s="66"/>
      <c r="EQ187" s="66"/>
      <c r="ER187" s="66"/>
      <c r="ES187" s="66"/>
      <c r="ET187" s="66"/>
      <c r="EU187" s="66"/>
      <c r="EV187" s="66"/>
      <c r="EY187" s="64"/>
      <c r="EZ187" s="65"/>
      <c r="FA187" s="60"/>
      <c r="FB187" s="61"/>
      <c r="FC187" s="61"/>
      <c r="FD187" s="62"/>
      <c r="FE187" s="61"/>
      <c r="FG187" s="128"/>
      <c r="FI187" s="66"/>
      <c r="FK187" s="66"/>
      <c r="FL187" s="66"/>
      <c r="FM187" s="66"/>
      <c r="FN187" s="66"/>
      <c r="FO187" s="66"/>
      <c r="FP187" s="66"/>
      <c r="FQ187" s="64"/>
      <c r="FR187" s="65" t="str">
        <f t="shared" si="929"/>
        <v/>
      </c>
      <c r="FS187" s="60" t="str">
        <f t="shared" si="930"/>
        <v/>
      </c>
      <c r="FT187" s="61" t="str">
        <f t="shared" si="931"/>
        <v/>
      </c>
      <c r="FU187" s="61" t="str">
        <f t="shared" si="932"/>
        <v/>
      </c>
      <c r="FV187" s="62" t="str">
        <f t="shared" si="933"/>
        <v/>
      </c>
      <c r="FW187" s="61" t="str">
        <f>IFERROR(IF(FR187="ACC"," ",IF('MAXES+CHART'!$D$16="lbs",MROUND(IF(FR187="SQUAT",'MAXES+CHART'!$D$17*FV187, IF(FR187="BENCH",'MAXES+CHART'!$D$18*FV187, IF(FR187="DEADLIFT",'MAXES+CHART'!$D$19*FV187,))),5),MROUND(IF(FR187="SQUAT",'MAXES+CHART'!$D$17*FV187, IF(FR187="BENCH",'MAXES+CHART'!$D$18*FV187, IF(FR187="DEADLIFT",'MAXES+CHART'!$D$19*FV187,))),2.5))),"")</f>
        <v/>
      </c>
      <c r="FY187" s="66"/>
      <c r="GA187" s="66"/>
      <c r="GC187" s="66"/>
      <c r="GD187" s="66"/>
      <c r="GE187" s="66"/>
      <c r="GF187" s="66"/>
      <c r="GG187" s="66"/>
      <c r="GH187" s="66"/>
      <c r="GJ187" s="64"/>
      <c r="GK187" s="65" t="str">
        <f t="shared" si="934"/>
        <v/>
      </c>
      <c r="GL187" s="60" t="str">
        <f t="shared" si="935"/>
        <v/>
      </c>
      <c r="GM187" s="61" t="str">
        <f t="shared" si="936"/>
        <v/>
      </c>
      <c r="GN187" s="61" t="str">
        <f t="shared" si="937"/>
        <v/>
      </c>
      <c r="GO187" s="62" t="str">
        <f t="shared" si="938"/>
        <v/>
      </c>
      <c r="GP187" s="61" t="str">
        <f>IFERROR(IF(GK187="ACC"," ",IF('MAXES+CHART'!$D$16="lbs",MROUND(IF(GK187="SQUAT",'MAXES+CHART'!$D$17*GO187, IF(GK187="BENCH",'MAXES+CHART'!$D$18*GO187, IF(GK187="DEADLIFT",'MAXES+CHART'!$D$19*GO187,))),5),MROUND(IF(GK187="SQUAT",'MAXES+CHART'!$D$17*GO187, IF(GK187="BENCH",'MAXES+CHART'!$D$18*GO187, IF(GK187="DEADLIFT",'MAXES+CHART'!$D$19*GO187,))),2.5))),"")</f>
        <v/>
      </c>
      <c r="GR187" s="66"/>
      <c r="GT187" s="66"/>
      <c r="GV187" s="66"/>
      <c r="GW187" s="66"/>
      <c r="GX187" s="66"/>
      <c r="GY187" s="66"/>
      <c r="GZ187" s="66"/>
      <c r="HA187" s="66"/>
      <c r="HC187" s="64"/>
      <c r="HD187" s="65" t="str">
        <f t="shared" si="939"/>
        <v/>
      </c>
      <c r="HE187" s="60" t="str">
        <f t="shared" si="940"/>
        <v/>
      </c>
      <c r="HF187" s="61" t="str">
        <f t="shared" si="941"/>
        <v/>
      </c>
      <c r="HG187" s="61" t="str">
        <f t="shared" si="942"/>
        <v/>
      </c>
      <c r="HH187" s="62" t="str">
        <f t="shared" si="943"/>
        <v/>
      </c>
      <c r="HI187" s="61" t="str">
        <f>IFERROR(IF(HD187="ACC"," ",IF('MAXES+CHART'!$D$16="lbs",MROUND(IF(HD187="SQUAT",'MAXES+CHART'!$D$17*HH187, IF(HD187="BENCH",'MAXES+CHART'!$D$18*HH187, IF(HD187="DEADLIFT",'MAXES+CHART'!$D$19*HH187,))),5),MROUND(IF(HD187="SQUAT",'MAXES+CHART'!$D$17*HH187, IF(HD187="BENCH",'MAXES+CHART'!$D$18*HH187, IF(HD187="DEADLIFT",'MAXES+CHART'!$D$19*HH187,))),2.5))),"")</f>
        <v/>
      </c>
      <c r="HK187" s="66"/>
      <c r="HM187" s="66"/>
      <c r="HO187" s="66"/>
      <c r="HP187" s="66"/>
      <c r="HQ187" s="66"/>
      <c r="HR187" s="66"/>
      <c r="HS187" s="66"/>
      <c r="HT187" s="66"/>
    </row>
    <row r="188" spans="3:228" hidden="1">
      <c r="C188" s="39"/>
      <c r="D188" s="54"/>
      <c r="E188" s="60"/>
      <c r="F188" s="61"/>
      <c r="G188" s="61"/>
      <c r="H188" s="62"/>
      <c r="I188" s="61"/>
      <c r="J188" s="55"/>
      <c r="K188" s="63"/>
      <c r="M188" s="63"/>
      <c r="O188" s="63"/>
      <c r="P188" s="63"/>
      <c r="Q188" s="63"/>
      <c r="R188" s="63"/>
      <c r="S188" s="63"/>
      <c r="T188" s="63"/>
      <c r="U188" s="39"/>
      <c r="V188" s="54"/>
      <c r="W188" s="60"/>
      <c r="X188" s="61"/>
      <c r="Y188" s="61"/>
      <c r="Z188" s="62"/>
      <c r="AA188" s="61"/>
      <c r="AB188" s="55"/>
      <c r="AC188" s="63"/>
      <c r="AE188" s="63"/>
      <c r="AG188" s="63"/>
      <c r="AH188" s="63"/>
      <c r="AI188" s="63"/>
      <c r="AJ188" s="63"/>
      <c r="AK188" s="63"/>
      <c r="AL188" s="63"/>
      <c r="AN188" s="39"/>
      <c r="AO188" s="54"/>
      <c r="AP188" s="60"/>
      <c r="AQ188" s="61"/>
      <c r="AR188" s="61"/>
      <c r="AS188" s="62"/>
      <c r="AT188" s="61"/>
      <c r="AU188" s="55"/>
      <c r="AV188" s="63"/>
      <c r="AX188" s="63"/>
      <c r="AZ188" s="63"/>
      <c r="BA188" s="63"/>
      <c r="BB188" s="63"/>
      <c r="BC188" s="63"/>
      <c r="BD188" s="63"/>
      <c r="BE188" s="63"/>
      <c r="BG188" s="39"/>
      <c r="BH188" s="54"/>
      <c r="BI188" s="60"/>
      <c r="BJ188" s="61"/>
      <c r="BK188" s="61"/>
      <c r="BL188" s="62"/>
      <c r="BM188" s="61"/>
      <c r="BN188" s="55"/>
      <c r="BO188" s="63"/>
      <c r="BQ188" s="63"/>
      <c r="BS188" s="63"/>
      <c r="BT188" s="63"/>
      <c r="BU188" s="63"/>
      <c r="BV188" s="63"/>
      <c r="BW188" s="63"/>
      <c r="BX188" s="63"/>
      <c r="CA188" s="39"/>
      <c r="CB188" s="54"/>
      <c r="CC188" s="60"/>
      <c r="CD188" s="61"/>
      <c r="CE188" s="61"/>
      <c r="CF188" s="62"/>
      <c r="CG188" s="61"/>
      <c r="CH188" s="55"/>
      <c r="CI188" s="63"/>
      <c r="CK188" s="63"/>
      <c r="CM188" s="63"/>
      <c r="CN188" s="63"/>
      <c r="CO188" s="63"/>
      <c r="CP188" s="63"/>
      <c r="CQ188" s="63"/>
      <c r="CR188" s="63"/>
      <c r="CS188" s="39"/>
      <c r="CT188" s="54" t="str">
        <f t="shared" si="914"/>
        <v/>
      </c>
      <c r="CU188" s="60" t="str">
        <f t="shared" si="915"/>
        <v/>
      </c>
      <c r="CV188" s="61" t="str">
        <f t="shared" si="916"/>
        <v/>
      </c>
      <c r="CW188" s="61" t="str">
        <f t="shared" si="917"/>
        <v/>
      </c>
      <c r="CX188" s="62" t="str">
        <f t="shared" si="918"/>
        <v/>
      </c>
      <c r="CY188" s="61" t="str">
        <f>IFERROR(IF(CT188="ACC"," ",IF('MAXES+CHART'!$D$16="lbs",MROUND(IF(CT188="SQUAT",'MAXES+CHART'!$D$17*CX188, IF(CT188="BENCH",'MAXES+CHART'!$D$18*CX188, IF(CT188="DEADLIFT",'MAXES+CHART'!$D$19*CX188,))),5),MROUND(IF(CT188="SQUAT",'MAXES+CHART'!$D$17*CX188, IF(CT188="BENCH",'MAXES+CHART'!$D$18*CX188, IF(CT188="DEADLIFT",'MAXES+CHART'!$D$19*CX188,))),2.5))),"")</f>
        <v/>
      </c>
      <c r="CZ188" s="55"/>
      <c r="DA188" s="63"/>
      <c r="DC188" s="63"/>
      <c r="DE188" s="63"/>
      <c r="DF188" s="63"/>
      <c r="DG188" s="63"/>
      <c r="DH188" s="63"/>
      <c r="DI188" s="63"/>
      <c r="DJ188" s="63"/>
      <c r="DL188" s="39"/>
      <c r="DM188" s="54" t="str">
        <f t="shared" si="919"/>
        <v/>
      </c>
      <c r="DN188" s="60" t="str">
        <f t="shared" si="920"/>
        <v/>
      </c>
      <c r="DO188" s="61" t="str">
        <f t="shared" si="921"/>
        <v/>
      </c>
      <c r="DP188" s="61" t="str">
        <f t="shared" si="922"/>
        <v/>
      </c>
      <c r="DQ188" s="62" t="str">
        <f t="shared" si="923"/>
        <v/>
      </c>
      <c r="DR188" s="61" t="str">
        <f>IFERROR(IF(DM188="ACC"," ",IF('MAXES+CHART'!$D$16="lbs",MROUND(IF(DM188="SQUAT",'MAXES+CHART'!$D$17*DQ188, IF(DM188="BENCH",'MAXES+CHART'!$D$18*DQ188, IF(DM188="DEADLIFT",'MAXES+CHART'!$D$19*DQ188,))),5),MROUND(IF(DM188="SQUAT",'MAXES+CHART'!$D$17*DQ188, IF(DM188="BENCH",'MAXES+CHART'!$D$18*DQ188, IF(DM188="DEADLIFT",'MAXES+CHART'!$D$19*DQ188,))),2.5))),"")</f>
        <v/>
      </c>
      <c r="DS188" s="55"/>
      <c r="DT188" s="63"/>
      <c r="DV188" s="63"/>
      <c r="DX188" s="63"/>
      <c r="DY188" s="63"/>
      <c r="DZ188" s="63"/>
      <c r="EA188" s="63"/>
      <c r="EB188" s="63"/>
      <c r="EC188" s="63"/>
      <c r="EE188" s="39"/>
      <c r="EF188" s="54" t="str">
        <f t="shared" si="924"/>
        <v/>
      </c>
      <c r="EG188" s="60" t="str">
        <f t="shared" si="925"/>
        <v/>
      </c>
      <c r="EH188" s="61" t="str">
        <f t="shared" si="926"/>
        <v/>
      </c>
      <c r="EI188" s="61" t="str">
        <f t="shared" si="927"/>
        <v/>
      </c>
      <c r="EJ188" s="62" t="str">
        <f t="shared" si="928"/>
        <v/>
      </c>
      <c r="EK188" s="61" t="str">
        <f>IFERROR(IF(EF188="ACC"," ",IF('MAXES+CHART'!$D$16="lbs",MROUND(IF(EF188="SQUAT",'MAXES+CHART'!$D$17*EJ188, IF(EF188="BENCH",'MAXES+CHART'!$D$18*EJ188, IF(EF188="DEADLIFT",'MAXES+CHART'!$D$19*EJ188,))),5),MROUND(IF(EF188="SQUAT",'MAXES+CHART'!$D$17*EJ188, IF(EF188="BENCH",'MAXES+CHART'!$D$18*EJ188, IF(EF188="DEADLIFT",'MAXES+CHART'!$D$19*EJ188,))),2.5))),"")</f>
        <v/>
      </c>
      <c r="EL188" s="55"/>
      <c r="EM188" s="63"/>
      <c r="EO188" s="63"/>
      <c r="EQ188" s="63"/>
      <c r="ER188" s="63"/>
      <c r="ES188" s="63"/>
      <c r="ET188" s="63"/>
      <c r="EU188" s="63"/>
      <c r="EV188" s="63"/>
      <c r="EY188" s="39"/>
      <c r="EZ188" s="54"/>
      <c r="FA188" s="60"/>
      <c r="FB188" s="61"/>
      <c r="FC188" s="61"/>
      <c r="FD188" s="62"/>
      <c r="FE188" s="61"/>
      <c r="FF188" s="55"/>
      <c r="FG188" s="127"/>
      <c r="FI188" s="63"/>
      <c r="FK188" s="63"/>
      <c r="FL188" s="63"/>
      <c r="FM188" s="63"/>
      <c r="FN188" s="63"/>
      <c r="FO188" s="63"/>
      <c r="FP188" s="63"/>
      <c r="FQ188" s="39"/>
      <c r="FR188" s="54" t="str">
        <f t="shared" si="929"/>
        <v/>
      </c>
      <c r="FS188" s="60" t="str">
        <f t="shared" si="930"/>
        <v/>
      </c>
      <c r="FT188" s="61" t="str">
        <f t="shared" si="931"/>
        <v/>
      </c>
      <c r="FU188" s="61" t="str">
        <f t="shared" si="932"/>
        <v/>
      </c>
      <c r="FV188" s="62" t="str">
        <f t="shared" si="933"/>
        <v/>
      </c>
      <c r="FW188" s="61" t="str">
        <f>IFERROR(IF(FR188="ACC"," ",IF('MAXES+CHART'!$D$16="lbs",MROUND(IF(FR188="SQUAT",'MAXES+CHART'!$D$17*FV188, IF(FR188="BENCH",'MAXES+CHART'!$D$18*FV188, IF(FR188="DEADLIFT",'MAXES+CHART'!$D$19*FV188,))),5),MROUND(IF(FR188="SQUAT",'MAXES+CHART'!$D$17*FV188, IF(FR188="BENCH",'MAXES+CHART'!$D$18*FV188, IF(FR188="DEADLIFT",'MAXES+CHART'!$D$19*FV188,))),2.5))),"")</f>
        <v/>
      </c>
      <c r="FX188" s="55"/>
      <c r="FY188" s="63"/>
      <c r="GA188" s="63"/>
      <c r="GC188" s="63"/>
      <c r="GD188" s="63"/>
      <c r="GE188" s="63"/>
      <c r="GF188" s="63"/>
      <c r="GG188" s="63"/>
      <c r="GH188" s="63"/>
      <c r="GJ188" s="39"/>
      <c r="GK188" s="54" t="str">
        <f t="shared" si="934"/>
        <v/>
      </c>
      <c r="GL188" s="60" t="str">
        <f t="shared" si="935"/>
        <v/>
      </c>
      <c r="GM188" s="61" t="str">
        <f t="shared" si="936"/>
        <v/>
      </c>
      <c r="GN188" s="61" t="str">
        <f t="shared" si="937"/>
        <v/>
      </c>
      <c r="GO188" s="62" t="str">
        <f t="shared" si="938"/>
        <v/>
      </c>
      <c r="GP188" s="61" t="str">
        <f>IFERROR(IF(GK188="ACC"," ",IF('MAXES+CHART'!$D$16="lbs",MROUND(IF(GK188="SQUAT",'MAXES+CHART'!$D$17*GO188, IF(GK188="BENCH",'MAXES+CHART'!$D$18*GO188, IF(GK188="DEADLIFT",'MAXES+CHART'!$D$19*GO188,))),5),MROUND(IF(GK188="SQUAT",'MAXES+CHART'!$D$17*GO188, IF(GK188="BENCH",'MAXES+CHART'!$D$18*GO188, IF(GK188="DEADLIFT",'MAXES+CHART'!$D$19*GO188,))),2.5))),"")</f>
        <v/>
      </c>
      <c r="GQ188" s="55"/>
      <c r="GR188" s="63"/>
      <c r="GT188" s="63"/>
      <c r="GV188" s="63"/>
      <c r="GW188" s="63"/>
      <c r="GX188" s="63"/>
      <c r="GY188" s="63"/>
      <c r="GZ188" s="63"/>
      <c r="HA188" s="63"/>
      <c r="HC188" s="39"/>
      <c r="HD188" s="54" t="str">
        <f t="shared" si="939"/>
        <v/>
      </c>
      <c r="HE188" s="60" t="str">
        <f t="shared" si="940"/>
        <v/>
      </c>
      <c r="HF188" s="61" t="str">
        <f t="shared" si="941"/>
        <v/>
      </c>
      <c r="HG188" s="61" t="str">
        <f t="shared" si="942"/>
        <v/>
      </c>
      <c r="HH188" s="62" t="str">
        <f t="shared" si="943"/>
        <v/>
      </c>
      <c r="HI188" s="61" t="str">
        <f>IFERROR(IF(HD188="ACC"," ",IF('MAXES+CHART'!$D$16="lbs",MROUND(IF(HD188="SQUAT",'MAXES+CHART'!$D$17*HH188, IF(HD188="BENCH",'MAXES+CHART'!$D$18*HH188, IF(HD188="DEADLIFT",'MAXES+CHART'!$D$19*HH188,))),5),MROUND(IF(HD188="SQUAT",'MAXES+CHART'!$D$17*HH188, IF(HD188="BENCH",'MAXES+CHART'!$D$18*HH188, IF(HD188="DEADLIFT",'MAXES+CHART'!$D$19*HH188,))),2.5))),"")</f>
        <v/>
      </c>
      <c r="HJ188" s="55"/>
      <c r="HK188" s="63"/>
      <c r="HM188" s="63"/>
      <c r="HO188" s="63"/>
      <c r="HP188" s="63"/>
      <c r="HQ188" s="63"/>
      <c r="HR188" s="63"/>
      <c r="HS188" s="63"/>
      <c r="HT188" s="63"/>
    </row>
    <row r="189" spans="3:228" hidden="1">
      <c r="D189" s="47" t="s">
        <v>21</v>
      </c>
      <c r="O189" s="59"/>
      <c r="P189" s="59"/>
      <c r="Q189" s="59"/>
      <c r="R189" s="59"/>
      <c r="S189" s="59"/>
      <c r="T189" s="59"/>
      <c r="V189" s="47" t="s">
        <v>21</v>
      </c>
      <c r="AG189" s="59"/>
      <c r="AH189" s="59"/>
      <c r="AI189" s="59"/>
      <c r="AJ189" s="59"/>
      <c r="AK189" s="59"/>
      <c r="AL189" s="59"/>
      <c r="AO189" s="47" t="s">
        <v>21</v>
      </c>
      <c r="AZ189" s="59"/>
      <c r="BA189" s="59"/>
      <c r="BB189" s="59"/>
      <c r="BC189" s="59"/>
      <c r="BD189" s="59"/>
      <c r="BE189" s="59"/>
      <c r="BH189" s="47" t="s">
        <v>21</v>
      </c>
      <c r="BS189" s="59"/>
      <c r="BT189" s="59"/>
      <c r="BU189" s="59"/>
      <c r="BV189" s="59"/>
      <c r="BW189" s="59"/>
      <c r="BX189" s="59"/>
      <c r="CB189" s="47" t="s">
        <v>21</v>
      </c>
      <c r="CM189" s="59"/>
      <c r="CN189" s="59"/>
      <c r="CO189" s="59"/>
      <c r="CP189" s="59"/>
      <c r="CQ189" s="59"/>
      <c r="CR189" s="59"/>
      <c r="CT189" s="47" t="str">
        <f t="shared" si="914"/>
        <v>DAY 6</v>
      </c>
      <c r="CU189" s="45" t="str">
        <f t="shared" si="915"/>
        <v/>
      </c>
      <c r="CV189" s="41" t="str">
        <f t="shared" si="916"/>
        <v/>
      </c>
      <c r="CW189" s="41" t="str">
        <f t="shared" si="917"/>
        <v/>
      </c>
      <c r="CX189" s="41" t="str">
        <f t="shared" si="918"/>
        <v/>
      </c>
      <c r="CY189" s="41" t="str">
        <f>IFERROR(IF(CT189="ACC"," ",IF('MAXES+CHART'!$D$16="lbs",MROUND(IF(CT189="SQUAT",'MAXES+CHART'!$D$17*CX189, IF(CT189="BENCH",'MAXES+CHART'!$D$18*CX189, IF(CT189="DEADLIFT",'MAXES+CHART'!$D$19*CX189,))),5),MROUND(IF(CT189="SQUAT",'MAXES+CHART'!$D$17*CX189, IF(CT189="BENCH",'MAXES+CHART'!$D$18*CX189, IF(CT189="DEADLIFT",'MAXES+CHART'!$D$19*CX189,))),2.5))),"")</f>
        <v/>
      </c>
      <c r="DE189" s="59"/>
      <c r="DF189" s="59"/>
      <c r="DG189" s="59"/>
      <c r="DH189" s="59"/>
      <c r="DI189" s="59"/>
      <c r="DJ189" s="59"/>
      <c r="DM189" s="47" t="str">
        <f t="shared" si="919"/>
        <v>DAY 6</v>
      </c>
      <c r="DN189" s="45" t="str">
        <f t="shared" si="920"/>
        <v/>
      </c>
      <c r="DO189" s="41" t="str">
        <f t="shared" si="921"/>
        <v/>
      </c>
      <c r="DP189" s="41" t="str">
        <f t="shared" si="922"/>
        <v/>
      </c>
      <c r="DQ189" s="41" t="str">
        <f t="shared" si="923"/>
        <v/>
      </c>
      <c r="DR189" s="41" t="str">
        <f>IFERROR(IF(DM189="ACC"," ",IF('MAXES+CHART'!$D$16="lbs",MROUND(IF(DM189="SQUAT",'MAXES+CHART'!$D$17*DQ189, IF(DM189="BENCH",'MAXES+CHART'!$D$18*DQ189, IF(DM189="DEADLIFT",'MAXES+CHART'!$D$19*DQ189,))),5),MROUND(IF(DM189="SQUAT",'MAXES+CHART'!$D$17*DQ189, IF(DM189="BENCH",'MAXES+CHART'!$D$18*DQ189, IF(DM189="DEADLIFT",'MAXES+CHART'!$D$19*DQ189,))),2.5))),"")</f>
        <v/>
      </c>
      <c r="DX189" s="59"/>
      <c r="DY189" s="59"/>
      <c r="DZ189" s="59"/>
      <c r="EA189" s="59"/>
      <c r="EB189" s="59"/>
      <c r="EC189" s="59"/>
      <c r="EF189" s="47" t="str">
        <f t="shared" si="924"/>
        <v>DAY 6</v>
      </c>
      <c r="EG189" s="45" t="str">
        <f t="shared" si="925"/>
        <v/>
      </c>
      <c r="EH189" s="41" t="str">
        <f t="shared" si="926"/>
        <v/>
      </c>
      <c r="EI189" s="41" t="str">
        <f t="shared" si="927"/>
        <v/>
      </c>
      <c r="EJ189" s="41" t="str">
        <f t="shared" si="928"/>
        <v/>
      </c>
      <c r="EK189" s="41" t="str">
        <f>IFERROR(IF(EF189="ACC"," ",IF('MAXES+CHART'!$D$16="lbs",MROUND(IF(EF189="SQUAT",'MAXES+CHART'!$D$17*EJ189, IF(EF189="BENCH",'MAXES+CHART'!$D$18*EJ189, IF(EF189="DEADLIFT",'MAXES+CHART'!$D$19*EJ189,))),5),MROUND(IF(EF189="SQUAT",'MAXES+CHART'!$D$17*EJ189, IF(EF189="BENCH",'MAXES+CHART'!$D$18*EJ189, IF(EF189="DEADLIFT",'MAXES+CHART'!$D$19*EJ189,))),2.5))),"")</f>
        <v/>
      </c>
      <c r="EQ189" s="59"/>
      <c r="ER189" s="59"/>
      <c r="ES189" s="59"/>
      <c r="ET189" s="59"/>
      <c r="EU189" s="59"/>
      <c r="EV189" s="59"/>
      <c r="EZ189" s="47" t="s">
        <v>21</v>
      </c>
      <c r="FG189" s="126"/>
      <c r="FK189" s="59"/>
      <c r="FL189" s="59"/>
      <c r="FM189" s="59"/>
      <c r="FN189" s="59"/>
      <c r="FO189" s="59"/>
      <c r="FP189" s="59"/>
      <c r="FR189" s="47" t="str">
        <f t="shared" si="929"/>
        <v>DAY 6</v>
      </c>
      <c r="FS189" s="45" t="str">
        <f t="shared" si="930"/>
        <v/>
      </c>
      <c r="FT189" s="41" t="str">
        <f t="shared" si="931"/>
        <v/>
      </c>
      <c r="FU189" s="41" t="str">
        <f t="shared" si="932"/>
        <v/>
      </c>
      <c r="FV189" s="41" t="str">
        <f t="shared" si="933"/>
        <v/>
      </c>
      <c r="FW189" s="41" t="str">
        <f>IFERROR(IF(FR189="ACC"," ",IF('MAXES+CHART'!$D$16="lbs",MROUND(IF(FR189="SQUAT",'MAXES+CHART'!$D$17*FV189, IF(FR189="BENCH",'MAXES+CHART'!$D$18*FV189, IF(FR189="DEADLIFT",'MAXES+CHART'!$D$19*FV189,))),5),MROUND(IF(FR189="SQUAT",'MAXES+CHART'!$D$17*FV189, IF(FR189="BENCH",'MAXES+CHART'!$D$18*FV189, IF(FR189="DEADLIFT",'MAXES+CHART'!$D$19*FV189,))),2.5))),"")</f>
        <v/>
      </c>
      <c r="GC189" s="59"/>
      <c r="GD189" s="59"/>
      <c r="GE189" s="59"/>
      <c r="GF189" s="59"/>
      <c r="GG189" s="59"/>
      <c r="GH189" s="59"/>
      <c r="GK189" s="47" t="str">
        <f t="shared" si="934"/>
        <v>DAY 6</v>
      </c>
      <c r="GL189" s="45" t="str">
        <f t="shared" si="935"/>
        <v/>
      </c>
      <c r="GM189" s="41" t="str">
        <f t="shared" si="936"/>
        <v/>
      </c>
      <c r="GN189" s="41" t="str">
        <f t="shared" si="937"/>
        <v/>
      </c>
      <c r="GO189" s="41" t="str">
        <f t="shared" si="938"/>
        <v/>
      </c>
      <c r="GP189" s="41" t="str">
        <f>IFERROR(IF(GK189="ACC"," ",IF('MAXES+CHART'!$D$16="lbs",MROUND(IF(GK189="SQUAT",'MAXES+CHART'!$D$17*GO189, IF(GK189="BENCH",'MAXES+CHART'!$D$18*GO189, IF(GK189="DEADLIFT",'MAXES+CHART'!$D$19*GO189,))),5),MROUND(IF(GK189="SQUAT",'MAXES+CHART'!$D$17*GO189, IF(GK189="BENCH",'MAXES+CHART'!$D$18*GO189, IF(GK189="DEADLIFT",'MAXES+CHART'!$D$19*GO189,))),2.5))),"")</f>
        <v/>
      </c>
      <c r="GV189" s="59"/>
      <c r="GW189" s="59"/>
      <c r="GX189" s="59"/>
      <c r="GY189" s="59"/>
      <c r="GZ189" s="59"/>
      <c r="HA189" s="59"/>
      <c r="HD189" s="47" t="str">
        <f t="shared" si="939"/>
        <v>DAY 6</v>
      </c>
      <c r="HE189" s="45" t="str">
        <f t="shared" si="940"/>
        <v/>
      </c>
      <c r="HF189" s="41" t="str">
        <f t="shared" si="941"/>
        <v/>
      </c>
      <c r="HG189" s="41" t="str">
        <f t="shared" si="942"/>
        <v/>
      </c>
      <c r="HH189" s="41" t="str">
        <f t="shared" si="943"/>
        <v/>
      </c>
      <c r="HI189" s="41" t="str">
        <f>IFERROR(IF(HD189="ACC"," ",IF('MAXES+CHART'!$D$16="lbs",MROUND(IF(HD189="SQUAT",'MAXES+CHART'!$D$17*HH189, IF(HD189="BENCH",'MAXES+CHART'!$D$18*HH189, IF(HD189="DEADLIFT",'MAXES+CHART'!$D$19*HH189,))),5),MROUND(IF(HD189="SQUAT",'MAXES+CHART'!$D$17*HH189, IF(HD189="BENCH",'MAXES+CHART'!$D$18*HH189, IF(HD189="DEADLIFT",'MAXES+CHART'!$D$19*HH189,))),2.5))),"")</f>
        <v/>
      </c>
      <c r="HO189" s="59"/>
      <c r="HP189" s="59"/>
      <c r="HQ189" s="59"/>
      <c r="HR189" s="59"/>
      <c r="HS189" s="59"/>
      <c r="HT189" s="59"/>
    </row>
    <row r="190" spans="3:228" hidden="1" outlineLevel="1">
      <c r="C190" s="39"/>
      <c r="D190" s="54" t="s">
        <v>14</v>
      </c>
      <c r="E190" s="89"/>
      <c r="F190" s="85"/>
      <c r="G190" s="76"/>
      <c r="H190" s="77"/>
      <c r="I190" s="76" t="str">
        <f>IF(D190="ACC"," ",IF('MAXES+CHART'!$D$16="lbs",MROUND(IF(D190="SQUAT",'MAXES+CHART'!$D$17*H190, IF(D190="BENCH",'MAXES+CHART'!$D$18*H190, IF(D190="DEADLIFT",'MAXES+CHART'!$D$19*H190,))),5),MROUND(IF(D190="SQUAT",'MAXES+CHART'!$D$17*H190, IF(D190="BENCH",'MAXES+CHART'!$D$18*H190, IF(D190="DEADLIFT",'MAXES+CHART'!$D$19*H190,))),2.5)))</f>
        <v xml:space="preserve"> </v>
      </c>
      <c r="J190" s="55"/>
      <c r="K190" s="95"/>
      <c r="M190" s="200"/>
      <c r="O190" s="57" t="str">
        <f t="shared" ref="O190:O219" si="1161">IF(D190="SQUAT",F190*G190, "")</f>
        <v/>
      </c>
      <c r="P190" s="57" t="str">
        <f t="shared" ref="P190:P219" si="1162">IF(D190="SQUAT",I190*O190,"")</f>
        <v/>
      </c>
      <c r="Q190" s="57" t="str">
        <f t="shared" ref="Q190:Q219" si="1163">IF(D190="BENCH",F190*G190, "")</f>
        <v/>
      </c>
      <c r="R190" s="57" t="str">
        <f t="shared" ref="R190:R219" si="1164">IF(D190="BENCH",I190*Q190,"")</f>
        <v/>
      </c>
      <c r="S190" s="57" t="str">
        <f t="shared" ref="S190:S219" si="1165">IF(D190="DEADLIFT",F190*G190, "")</f>
        <v/>
      </c>
      <c r="T190" s="57" t="str">
        <f t="shared" ref="T190:T219" si="1166">IF(D190="DEADLIFT",I190*S190,"")</f>
        <v/>
      </c>
      <c r="U190" s="39" t="str">
        <f>IF(ISBLANK($C190),"",$C190)</f>
        <v/>
      </c>
      <c r="V190" s="54" t="str">
        <f>IF(ISBLANK($D190),"",$D190)</f>
        <v>ACC</v>
      </c>
      <c r="W190" s="89" t="str">
        <f>IF(ISBLANK($E190),"",$E190)</f>
        <v/>
      </c>
      <c r="X190" s="85" t="str">
        <f>IF(ISBLANK($F190),"",$F190)</f>
        <v/>
      </c>
      <c r="Y190" s="76" t="str">
        <f>IF(ISBLANK($G190),"",$G190)</f>
        <v/>
      </c>
      <c r="Z190" s="77" t="str">
        <f>IF(ISBLANK($H190),"",$H190)</f>
        <v/>
      </c>
      <c r="AA190" s="76" t="str">
        <f>IFERROR(IF(V190="ACC"," ",IF('MAXES+CHART'!$D$16="lbs",MROUND(IF(V190="SQUAT",'MAXES+CHART'!$D$17*Z190, IF(V190="BENCH",'MAXES+CHART'!$D$18*Z190, IF(V190="DEADLIFT",'MAXES+CHART'!$D$19*Z190,))),5),MROUND(IF(V190="SQUAT",'MAXES+CHART'!$D$17*Z190, IF(V190="BENCH",'MAXES+CHART'!$D$18*Z190, IF(V190="DEADLIFT",'MAXES+CHART'!$D$19*Z190,))),2.5))),"")</f>
        <v xml:space="preserve"> </v>
      </c>
      <c r="AB190" s="55"/>
      <c r="AC190" s="95"/>
      <c r="AE190" s="200"/>
      <c r="AG190" s="57" t="str">
        <f t="shared" si="950"/>
        <v/>
      </c>
      <c r="AH190" s="57" t="str">
        <f t="shared" si="951"/>
        <v/>
      </c>
      <c r="AI190" s="57" t="str">
        <f t="shared" si="952"/>
        <v/>
      </c>
      <c r="AJ190" s="57" t="str">
        <f t="shared" si="953"/>
        <v/>
      </c>
      <c r="AK190" s="57" t="str">
        <f t="shared" si="954"/>
        <v/>
      </c>
      <c r="AL190" s="57" t="str">
        <f t="shared" si="955"/>
        <v/>
      </c>
      <c r="AN190" s="39" t="str">
        <f>IF(ISBLANK($C190),"",$C190)</f>
        <v/>
      </c>
      <c r="AO190" s="54" t="str">
        <f>IF(ISBLANK($D190),"",$D190)</f>
        <v>ACC</v>
      </c>
      <c r="AP190" s="89" t="str">
        <f>IF(ISBLANK($E190),"",$E190)</f>
        <v/>
      </c>
      <c r="AQ190" s="85" t="str">
        <f>IF(ISBLANK($F190),"",$F190)</f>
        <v/>
      </c>
      <c r="AR190" s="76" t="str">
        <f>IF(ISBLANK($G190),"",$G190)</f>
        <v/>
      </c>
      <c r="AS190" s="77" t="str">
        <f>IF(ISBLANK($H190),"",$H190)</f>
        <v/>
      </c>
      <c r="AT190" s="76" t="str">
        <f>IFERROR(IF(AO190="ACC"," ",IF('MAXES+CHART'!$D$16="lbs",MROUND(IF(AO190="SQUAT",'MAXES+CHART'!$D$17*AS190, IF(AO190="BENCH",'MAXES+CHART'!$D$18*AS190, IF(AO190="DEADLIFT",'MAXES+CHART'!$D$19*AS190,))),5),MROUND(IF(AO190="SQUAT",'MAXES+CHART'!$D$17*AS190, IF(AO190="BENCH",'MAXES+CHART'!$D$18*AS190, IF(AO190="DEADLIFT",'MAXES+CHART'!$D$19*AS190,))),2.5))),"")</f>
        <v xml:space="preserve"> </v>
      </c>
      <c r="AU190" s="55"/>
      <c r="AV190" s="95"/>
      <c r="AX190" s="200"/>
      <c r="AZ190" s="57" t="str">
        <f t="shared" ref="AZ190:AZ219" si="1167">IFERROR(IF(AO190="SQUAT",AQ190*AR190,""),"")</f>
        <v/>
      </c>
      <c r="BA190" s="57" t="str">
        <f t="shared" ref="BA190:BA219" si="1168">IFERROR(IF(AO190="SQUAT",AT190*AZ190,""),"")</f>
        <v/>
      </c>
      <c r="BB190" s="57" t="str">
        <f t="shared" ref="BB190:BB219" si="1169">IFERROR(IF(AO190="BENCH",AQ190*AR190, ""),"")</f>
        <v/>
      </c>
      <c r="BC190" s="57" t="str">
        <f t="shared" ref="BC190:BC219" si="1170">IFERROR(IF(AO190="BENCH",AT190*BB190,""),"")</f>
        <v/>
      </c>
      <c r="BD190" s="57" t="str">
        <f t="shared" ref="BD190:BD219" si="1171">IFERROR(IF(AO190="DEADLIFT",AQ190*AR190, ""),"")</f>
        <v/>
      </c>
      <c r="BE190" s="57" t="str">
        <f t="shared" ref="BE190:BE219" si="1172">IFERROR(IF(AO190="DEADLIFT",AT190*BD190,""),"")</f>
        <v/>
      </c>
      <c r="BG190" s="39" t="str">
        <f>IF(ISBLANK($C190),"",$C190)</f>
        <v/>
      </c>
      <c r="BH190" s="54" t="str">
        <f>IF(ISBLANK($D190),"",$D190)</f>
        <v>ACC</v>
      </c>
      <c r="BI190" s="89" t="str">
        <f>IF(ISBLANK($E190),"",$E190)</f>
        <v/>
      </c>
      <c r="BJ190" s="85" t="str">
        <f>IF(ISBLANK($F190),"",$F190)</f>
        <v/>
      </c>
      <c r="BK190" s="76" t="str">
        <f>IF(ISBLANK($G190),"",$G190)</f>
        <v/>
      </c>
      <c r="BL190" s="77" t="str">
        <f>IF(ISBLANK($H190),"",$H190)</f>
        <v/>
      </c>
      <c r="BM190" s="76" t="str">
        <f>IFERROR(IF(BH190="ACC"," ",IF('MAXES+CHART'!$D$16="lbs",MROUND(IF(BH190="SQUAT",'MAXES+CHART'!$D$17*BL190, IF(BH190="BENCH",'MAXES+CHART'!$D$18*BL190, IF(BH190="DEADLIFT",'MAXES+CHART'!$D$19*BL190,))),5),MROUND(IF(BH190="SQUAT",'MAXES+CHART'!$D$17*BL190, IF(BH190="BENCH",'MAXES+CHART'!$D$18*BL190, IF(BH190="DEADLIFT",'MAXES+CHART'!$D$19*BL190,))),2.5))),"")</f>
        <v xml:space="preserve"> </v>
      </c>
      <c r="BN190" s="55"/>
      <c r="BO190" s="95"/>
      <c r="BQ190" s="200"/>
      <c r="BS190" s="57" t="str">
        <f t="shared" ref="BS190:BS219" si="1173">IFERROR(IF(BH190="SQUAT",BJ190*BK190,""),"")</f>
        <v/>
      </c>
      <c r="BT190" s="57" t="str">
        <f t="shared" ref="BT190:BT219" si="1174">IFERROR(IF(BH190="SQUAT",BM190*BS190,""),"")</f>
        <v/>
      </c>
      <c r="BU190" s="57" t="str">
        <f t="shared" ref="BU190:BU219" si="1175">IFERROR(IF(BH190="BENCH",BJ190*BK190, ""),"")</f>
        <v/>
      </c>
      <c r="BV190" s="57" t="str">
        <f t="shared" ref="BV190:BV219" si="1176">IFERROR(IF(BH190="BENCH",BM190*BU190,""),"")</f>
        <v/>
      </c>
      <c r="BW190" s="57" t="str">
        <f t="shared" ref="BW190:BW219" si="1177">IFERROR(IF(BH190="DEADLIFT",BJ190*BK190, ""),"")</f>
        <v/>
      </c>
      <c r="BX190" s="57" t="str">
        <f t="shared" ref="BX190:BX219" si="1178">IFERROR(IF(BH190="DEADLIFT",BM190*BW190,""),"")</f>
        <v/>
      </c>
      <c r="CA190" s="39" t="str">
        <f>IF(ISBLANK($C190),"",$C190)</f>
        <v/>
      </c>
      <c r="CB190" s="54" t="str">
        <f>IF(ISBLANK($D190),"",$D190)</f>
        <v>ACC</v>
      </c>
      <c r="CC190" s="89" t="str">
        <f>IF(ISBLANK($E190),"",$E190)</f>
        <v/>
      </c>
      <c r="CD190" s="85" t="str">
        <f>IF(ISBLANK($F190),"",$F190)</f>
        <v/>
      </c>
      <c r="CE190" s="76" t="str">
        <f>IF(ISBLANK($G190),"",$G190)</f>
        <v/>
      </c>
      <c r="CF190" s="77" t="str">
        <f>IF(ISBLANK($H190),"",$H190)</f>
        <v/>
      </c>
      <c r="CG190" s="76" t="str">
        <f>IFERROR(IF(CB190="ACC"," ",IF('MAXES+CHART'!$D$16="lbs",MROUND(IF(CB190="SQUAT",'MAXES+CHART'!$D$17*CF190, IF(CB190="BENCH",'MAXES+CHART'!$D$18*CF190, IF(CB190="DEADLIFT",'MAXES+CHART'!$D$19*CF190,))),5),MROUND(IF(CB190="SQUAT",'MAXES+CHART'!$D$17*CF190, IF(CB190="BENCH",'MAXES+CHART'!$D$18*CF190, IF(CB190="DEADLIFT",'MAXES+CHART'!$D$19*CF190,))),2.5))),"")</f>
        <v xml:space="preserve"> </v>
      </c>
      <c r="CH190" s="55"/>
      <c r="CI190" s="95"/>
      <c r="CK190" s="200"/>
      <c r="CM190" s="57" t="str">
        <f t="shared" ref="CM190:CM219" si="1179">IFERROR(IF(CB190="SQUAT",CD190*CE190,""),"")</f>
        <v/>
      </c>
      <c r="CN190" s="57" t="str">
        <f t="shared" ref="CN190:CN219" si="1180">IFERROR(IF(CB190="SQUAT",CG190*CM190,""),"")</f>
        <v/>
      </c>
      <c r="CO190" s="57" t="str">
        <f t="shared" ref="CO190:CO219" si="1181">IFERROR(IF(CB190="BENCH",CD190*CE190, ""),"")</f>
        <v/>
      </c>
      <c r="CP190" s="57" t="str">
        <f t="shared" ref="CP190:CP219" si="1182">IFERROR(IF(CB190="BENCH",CG190*CO190,""),"")</f>
        <v/>
      </c>
      <c r="CQ190" s="57" t="str">
        <f t="shared" ref="CQ190:CQ219" si="1183">IFERROR(IF(CB190="DEADLIFT",CD190*CE190, ""),"")</f>
        <v/>
      </c>
      <c r="CR190" s="57" t="str">
        <f t="shared" ref="CR190:CR219" si="1184">IFERROR(IF(CB190="DEADLIFT",CG190*CQ190,""),"")</f>
        <v/>
      </c>
      <c r="CS190" s="39" t="str">
        <f>IF(ISBLANK($C190),"",$C190)</f>
        <v/>
      </c>
      <c r="CT190" s="54" t="str">
        <f t="shared" si="914"/>
        <v>ACC</v>
      </c>
      <c r="CU190" s="89" t="str">
        <f t="shared" si="915"/>
        <v/>
      </c>
      <c r="CV190" s="85" t="str">
        <f t="shared" si="916"/>
        <v/>
      </c>
      <c r="CW190" s="76" t="str">
        <f t="shared" si="917"/>
        <v/>
      </c>
      <c r="CX190" s="77" t="str">
        <f t="shared" si="918"/>
        <v/>
      </c>
      <c r="CY190" s="76" t="str">
        <f>IFERROR(IF(CT190="ACC"," ",IF('MAXES+CHART'!$D$16="lbs",MROUND(IF(CT190="SQUAT",'MAXES+CHART'!$D$17*CX190, IF(CT190="BENCH",'MAXES+CHART'!$D$18*CX190, IF(CT190="DEADLIFT",'MAXES+CHART'!$D$19*CX190,))),5),MROUND(IF(CT190="SQUAT",'MAXES+CHART'!$D$17*CX190, IF(CT190="BENCH",'MAXES+CHART'!$D$18*CX190, IF(CT190="DEADLIFT",'MAXES+CHART'!$D$19*CX190,))),2.5))),"")</f>
        <v xml:space="preserve"> </v>
      </c>
      <c r="CZ190" s="55"/>
      <c r="DA190" s="95"/>
      <c r="DC190" s="200"/>
      <c r="DE190" s="57" t="str">
        <f t="shared" ref="DE190:DE219" si="1185">IFERROR(IF(CT190="SQUAT",CV190*CW190,""),"")</f>
        <v/>
      </c>
      <c r="DF190" s="57" t="str">
        <f t="shared" ref="DF190:DF219" si="1186">IFERROR(IF(CT190="SQUAT",CY190*DE190,""),"")</f>
        <v/>
      </c>
      <c r="DG190" s="57" t="str">
        <f t="shared" ref="DG190:DG219" si="1187">IFERROR(IF(CT190="BENCH",CV190*CW190, ""),"")</f>
        <v/>
      </c>
      <c r="DH190" s="57" t="str">
        <f t="shared" ref="DH190:DH219" si="1188">IFERROR(IF(CT190="BENCH",CY190*DG190,""),"")</f>
        <v/>
      </c>
      <c r="DI190" s="57" t="str">
        <f t="shared" ref="DI190:DI219" si="1189">IFERROR(IF(CT190="DEADLIFT",CV190*CW190, ""),"")</f>
        <v/>
      </c>
      <c r="DJ190" s="57" t="str">
        <f t="shared" ref="DJ190:DJ219" si="1190">IFERROR(IF(CT190="DEADLIFT",CY190*DI190,""),"")</f>
        <v/>
      </c>
      <c r="DL190" s="39" t="str">
        <f>IF(ISBLANK($C190),"",$C190)</f>
        <v/>
      </c>
      <c r="DM190" s="54" t="str">
        <f t="shared" si="919"/>
        <v>ACC</v>
      </c>
      <c r="DN190" s="89" t="str">
        <f t="shared" si="920"/>
        <v/>
      </c>
      <c r="DO190" s="85" t="str">
        <f t="shared" si="921"/>
        <v/>
      </c>
      <c r="DP190" s="76" t="str">
        <f t="shared" si="922"/>
        <v/>
      </c>
      <c r="DQ190" s="77" t="str">
        <f t="shared" si="923"/>
        <v/>
      </c>
      <c r="DR190" s="76" t="str">
        <f>IFERROR(IF(DM190="ACC"," ",IF('MAXES+CHART'!$D$16="lbs",MROUND(IF(DM190="SQUAT",'MAXES+CHART'!$D$17*DQ190, IF(DM190="BENCH",'MAXES+CHART'!$D$18*DQ190, IF(DM190="DEADLIFT",'MAXES+CHART'!$D$19*DQ190,))),5),MROUND(IF(DM190="SQUAT",'MAXES+CHART'!$D$17*DQ190, IF(DM190="BENCH",'MAXES+CHART'!$D$18*DQ190, IF(DM190="DEADLIFT",'MAXES+CHART'!$D$19*DQ190,))),2.5))),"")</f>
        <v xml:space="preserve"> </v>
      </c>
      <c r="DS190" s="55"/>
      <c r="DT190" s="95"/>
      <c r="DV190" s="200"/>
      <c r="DX190" s="57" t="str">
        <f t="shared" ref="DX190:DX219" si="1191">IFERROR(IF(DM190="SQUAT",DO190*DP190,""),"")</f>
        <v/>
      </c>
      <c r="DY190" s="57" t="str">
        <f t="shared" ref="DY190:DY219" si="1192">IFERROR(IF(DM190="SQUAT",DR190*DX190,""),"")</f>
        <v/>
      </c>
      <c r="DZ190" s="57" t="str">
        <f t="shared" ref="DZ190:DZ219" si="1193">IFERROR(IF(DM190="BENCH",DO190*DP190, ""),"")</f>
        <v/>
      </c>
      <c r="EA190" s="57" t="str">
        <f t="shared" ref="EA190:EA219" si="1194">IFERROR(IF(DM190="BENCH",DR190*DZ190,""),"")</f>
        <v/>
      </c>
      <c r="EB190" s="57" t="str">
        <f t="shared" ref="EB190:EB219" si="1195">IFERROR(IF(DM190="DEADLIFT",DO190*DP190, ""),"")</f>
        <v/>
      </c>
      <c r="EC190" s="57" t="str">
        <f t="shared" ref="EC190:EC219" si="1196">IFERROR(IF(DM190="DEADLIFT",DR190*EB190,""),"")</f>
        <v/>
      </c>
      <c r="EE190" s="39" t="str">
        <f>IF(ISBLANK($C190),"",$C190)</f>
        <v/>
      </c>
      <c r="EF190" s="54" t="str">
        <f t="shared" si="924"/>
        <v>ACC</v>
      </c>
      <c r="EG190" s="89" t="str">
        <f t="shared" si="925"/>
        <v/>
      </c>
      <c r="EH190" s="85" t="str">
        <f t="shared" si="926"/>
        <v/>
      </c>
      <c r="EI190" s="76" t="str">
        <f t="shared" si="927"/>
        <v/>
      </c>
      <c r="EJ190" s="77" t="str">
        <f t="shared" si="928"/>
        <v/>
      </c>
      <c r="EK190" s="76" t="str">
        <f>IFERROR(IF(EF190="ACC"," ",IF('MAXES+CHART'!$D$16="lbs",MROUND(IF(EF190="SQUAT",'MAXES+CHART'!$D$17*EJ190, IF(EF190="BENCH",'MAXES+CHART'!$D$18*EJ190, IF(EF190="DEADLIFT",'MAXES+CHART'!$D$19*EJ190,))),5),MROUND(IF(EF190="SQUAT",'MAXES+CHART'!$D$17*EJ190, IF(EF190="BENCH",'MAXES+CHART'!$D$18*EJ190, IF(EF190="DEADLIFT",'MAXES+CHART'!$D$19*EJ190,))),2.5))),"")</f>
        <v xml:space="preserve"> </v>
      </c>
      <c r="EL190" s="55"/>
      <c r="EM190" s="95"/>
      <c r="EO190" s="200"/>
      <c r="EQ190" s="57" t="str">
        <f t="shared" ref="EQ190:EQ219" si="1197">IFERROR(IF(EF190="SQUAT",EH190*EI190,""),"")</f>
        <v/>
      </c>
      <c r="ER190" s="57" t="str">
        <f t="shared" ref="ER190:ER219" si="1198">IFERROR(IF(EF190="SQUAT",EK190*EQ190,""),"")</f>
        <v/>
      </c>
      <c r="ES190" s="57" t="str">
        <f t="shared" ref="ES190:ES219" si="1199">IFERROR(IF(EF190="BENCH",EH190*EI190, ""),"")</f>
        <v/>
      </c>
      <c r="ET190" s="57" t="str">
        <f t="shared" ref="ET190:ET219" si="1200">IFERROR(IF(EF190="BENCH",EK190*ES190,""),"")</f>
        <v/>
      </c>
      <c r="EU190" s="57" t="str">
        <f t="shared" ref="EU190:EU219" si="1201">IFERROR(IF(EF190="DEADLIFT",EH190*EI190, ""),"")</f>
        <v/>
      </c>
      <c r="EV190" s="57" t="str">
        <f t="shared" ref="EV190:EV219" si="1202">IFERROR(IF(EF190="DEADLIFT",EK190*EU190,""),"")</f>
        <v/>
      </c>
      <c r="EY190" s="39" t="str">
        <f>IF(ISBLANK($C190),"",$C190)</f>
        <v/>
      </c>
      <c r="EZ190" s="54" t="str">
        <f>IF(ISBLANK($D190),"",$D190)</f>
        <v>ACC</v>
      </c>
      <c r="FA190" s="89" t="str">
        <f>IF(ISBLANK($E190),"",$E190)</f>
        <v/>
      </c>
      <c r="FB190" s="85" t="str">
        <f>IF(ISBLANK($F190),"",$F190)</f>
        <v/>
      </c>
      <c r="FC190" s="76" t="str">
        <f>IF(ISBLANK($G190),"",$G190)</f>
        <v/>
      </c>
      <c r="FD190" s="77" t="str">
        <f>IF(ISBLANK($H190),"",$H190)</f>
        <v/>
      </c>
      <c r="FE190" s="76" t="str">
        <f>IFERROR(IF(EZ190="ACC"," ",IF('MAXES+CHART'!$D$16="lbs",MROUND(IF(EZ190="SQUAT",'MAXES+CHART'!$D$17*FD190, IF(EZ190="BENCH",'MAXES+CHART'!$D$18*FD190, IF(EZ190="DEADLIFT",'MAXES+CHART'!$D$19*FD190,))),5),MROUND(IF(EZ190="SQUAT",'MAXES+CHART'!$D$17*FD190, IF(EZ190="BENCH",'MAXES+CHART'!$D$18*FD190, IF(EZ190="DEADLIFT",'MAXES+CHART'!$D$19*FD190,))),2.5))),"")</f>
        <v xml:space="preserve"> </v>
      </c>
      <c r="FF190" s="55"/>
      <c r="FG190" s="124"/>
      <c r="FI190" s="200"/>
      <c r="FK190" s="57" t="str">
        <f t="shared" ref="FK190:FK219" si="1203">IFERROR(IF(EZ190="SQUAT",FB190*FC190,""),"")</f>
        <v/>
      </c>
      <c r="FL190" s="57" t="str">
        <f t="shared" ref="FL190:FL219" si="1204">IFERROR(IF(EZ190="SQUAT",FE190*FK190,""),"")</f>
        <v/>
      </c>
      <c r="FM190" s="57" t="str">
        <f t="shared" ref="FM190:FM219" si="1205">IFERROR(IF(EZ190="BENCH",FB190*FC190, ""),"")</f>
        <v/>
      </c>
      <c r="FN190" s="57" t="str">
        <f t="shared" ref="FN190:FN219" si="1206">IFERROR(IF(EZ190="BENCH",FE190*FM190,""),"")</f>
        <v/>
      </c>
      <c r="FO190" s="57" t="str">
        <f t="shared" ref="FO190:FO219" si="1207">IFERROR(IF(EZ190="DEADLIFT",FB190*FC190, ""),"")</f>
        <v/>
      </c>
      <c r="FP190" s="57" t="str">
        <f t="shared" ref="FP190:FP219" si="1208">IFERROR(IF(EZ190="DEADLIFT",FE190*FO190,""),"")</f>
        <v/>
      </c>
      <c r="FQ190" s="39" t="str">
        <f>IF(ISBLANK($C190),"",$C190)</f>
        <v/>
      </c>
      <c r="FR190" s="54" t="str">
        <f t="shared" si="929"/>
        <v>ACC</v>
      </c>
      <c r="FS190" s="89" t="str">
        <f t="shared" si="930"/>
        <v/>
      </c>
      <c r="FT190" s="85" t="str">
        <f t="shared" si="931"/>
        <v/>
      </c>
      <c r="FU190" s="76" t="str">
        <f t="shared" si="932"/>
        <v/>
      </c>
      <c r="FV190" s="77" t="str">
        <f t="shared" si="933"/>
        <v/>
      </c>
      <c r="FW190" s="76" t="str">
        <f>IFERROR(IF(FR190="ACC"," ",IF('MAXES+CHART'!$D$16="lbs",MROUND(IF(FR190="SQUAT",'MAXES+CHART'!$D$17*FV190, IF(FR190="BENCH",'MAXES+CHART'!$D$18*FV190, IF(FR190="DEADLIFT",'MAXES+CHART'!$D$19*FV190,))),5),MROUND(IF(FR190="SQUAT",'MAXES+CHART'!$D$17*FV190, IF(FR190="BENCH",'MAXES+CHART'!$D$18*FV190, IF(FR190="DEADLIFT",'MAXES+CHART'!$D$19*FV190,))),2.5))),"")</f>
        <v xml:space="preserve"> </v>
      </c>
      <c r="FX190" s="55"/>
      <c r="FY190" s="95"/>
      <c r="GA190" s="200"/>
      <c r="GC190" s="57" t="str">
        <f t="shared" ref="GC190:GC219" si="1209">IFERROR(IF(FR190="SQUAT",FT190*FU190,""),"")</f>
        <v/>
      </c>
      <c r="GD190" s="57" t="str">
        <f t="shared" ref="GD190:GD219" si="1210">IFERROR(IF(FR190="SQUAT",FW190*GC190,""),"")</f>
        <v/>
      </c>
      <c r="GE190" s="57" t="str">
        <f t="shared" ref="GE190:GE219" si="1211">IFERROR(IF(FR190="BENCH",FT190*FU190, ""),"")</f>
        <v/>
      </c>
      <c r="GF190" s="57" t="str">
        <f t="shared" ref="GF190:GF219" si="1212">IFERROR(IF(FR190="BENCH",FW190*GE190,""),"")</f>
        <v/>
      </c>
      <c r="GG190" s="57" t="str">
        <f t="shared" ref="GG190:GG219" si="1213">IFERROR(IF(FR190="DEADLIFT",FT190*FU190, ""),"")</f>
        <v/>
      </c>
      <c r="GH190" s="57" t="str">
        <f t="shared" ref="GH190:GH219" si="1214">IFERROR(IF(FR190="DEADLIFT",FW190*GG190,""),"")</f>
        <v/>
      </c>
      <c r="GJ190" s="39" t="str">
        <f>IF(ISBLANK($C190),"",$C190)</f>
        <v/>
      </c>
      <c r="GK190" s="54" t="str">
        <f t="shared" si="934"/>
        <v>ACC</v>
      </c>
      <c r="GL190" s="89" t="str">
        <f t="shared" si="935"/>
        <v/>
      </c>
      <c r="GM190" s="85" t="str">
        <f t="shared" si="936"/>
        <v/>
      </c>
      <c r="GN190" s="76" t="str">
        <f t="shared" si="937"/>
        <v/>
      </c>
      <c r="GO190" s="77" t="str">
        <f t="shared" si="938"/>
        <v/>
      </c>
      <c r="GP190" s="76" t="str">
        <f>IFERROR(IF(GK190="ACC"," ",IF('MAXES+CHART'!$D$16="lbs",MROUND(IF(GK190="SQUAT",'MAXES+CHART'!$D$17*GO190, IF(GK190="BENCH",'MAXES+CHART'!$D$18*GO190, IF(GK190="DEADLIFT",'MAXES+CHART'!$D$19*GO190,))),5),MROUND(IF(GK190="SQUAT",'MAXES+CHART'!$D$17*GO190, IF(GK190="BENCH",'MAXES+CHART'!$D$18*GO190, IF(GK190="DEADLIFT",'MAXES+CHART'!$D$19*GO190,))),2.5))),"")</f>
        <v xml:space="preserve"> </v>
      </c>
      <c r="GQ190" s="55"/>
      <c r="GR190" s="95"/>
      <c r="GT190" s="200"/>
      <c r="GV190" s="57" t="str">
        <f t="shared" ref="GV190:GV219" si="1215">IFERROR(IF(GK190="SQUAT",GM190*GN190,""),"")</f>
        <v/>
      </c>
      <c r="GW190" s="57" t="str">
        <f t="shared" ref="GW190:GW219" si="1216">IFERROR(IF(GK190="SQUAT",GP190*GV190,""),"")</f>
        <v/>
      </c>
      <c r="GX190" s="57" t="str">
        <f t="shared" ref="GX190:GX219" si="1217">IFERROR(IF(GK190="BENCH",GM190*GN190, ""),"")</f>
        <v/>
      </c>
      <c r="GY190" s="57" t="str">
        <f t="shared" ref="GY190:GY219" si="1218">IFERROR(IF(GK190="BENCH",GP190*GX190,""),"")</f>
        <v/>
      </c>
      <c r="GZ190" s="57" t="str">
        <f t="shared" ref="GZ190:GZ219" si="1219">IFERROR(IF(GK190="DEADLIFT",GM190*GN190, ""),"")</f>
        <v/>
      </c>
      <c r="HA190" s="57" t="str">
        <f t="shared" ref="HA190:HA219" si="1220">IFERROR(IF(GK190="DEADLIFT",GP190*GZ190,""),"")</f>
        <v/>
      </c>
      <c r="HC190" s="39" t="str">
        <f>IF(ISBLANK($C190),"",$C190)</f>
        <v/>
      </c>
      <c r="HD190" s="54" t="str">
        <f t="shared" si="939"/>
        <v>ACC</v>
      </c>
      <c r="HE190" s="89" t="str">
        <f t="shared" si="940"/>
        <v/>
      </c>
      <c r="HF190" s="85" t="str">
        <f t="shared" si="941"/>
        <v/>
      </c>
      <c r="HG190" s="76" t="str">
        <f t="shared" si="942"/>
        <v/>
      </c>
      <c r="HH190" s="77" t="str">
        <f t="shared" si="943"/>
        <v/>
      </c>
      <c r="HI190" s="76" t="str">
        <f>IFERROR(IF(HD190="ACC"," ",IF('MAXES+CHART'!$D$16="lbs",MROUND(IF(HD190="SQUAT",'MAXES+CHART'!$D$17*HH190, IF(HD190="BENCH",'MAXES+CHART'!$D$18*HH190, IF(HD190="DEADLIFT",'MAXES+CHART'!$D$19*HH190,))),5),MROUND(IF(HD190="SQUAT",'MAXES+CHART'!$D$17*HH190, IF(HD190="BENCH",'MAXES+CHART'!$D$18*HH190, IF(HD190="DEADLIFT",'MAXES+CHART'!$D$19*HH190,))),2.5))),"")</f>
        <v xml:space="preserve"> </v>
      </c>
      <c r="HJ190" s="55"/>
      <c r="HK190" s="95"/>
      <c r="HM190" s="200"/>
      <c r="HO190" s="57" t="str">
        <f t="shared" ref="HO190:HO219" si="1221">IFERROR(IF(HD190="SQUAT",HF190*HG190,""),"")</f>
        <v/>
      </c>
      <c r="HP190" s="57" t="str">
        <f t="shared" ref="HP190:HP219" si="1222">IFERROR(IF(HD190="SQUAT",HI190*HO190,""),"")</f>
        <v/>
      </c>
      <c r="HQ190" s="57" t="str">
        <f t="shared" ref="HQ190:HQ219" si="1223">IFERROR(IF(HD190="BENCH",HF190*HG190, ""),"")</f>
        <v/>
      </c>
      <c r="HR190" s="57" t="str">
        <f t="shared" ref="HR190:HR219" si="1224">IFERROR(IF(HD190="BENCH",HI190*HQ190,""),"")</f>
        <v/>
      </c>
      <c r="HS190" s="57" t="str">
        <f t="shared" ref="HS190:HS219" si="1225">IFERROR(IF(HD190="DEADLIFT",HF190*HG190, ""),"")</f>
        <v/>
      </c>
      <c r="HT190" s="57" t="str">
        <f t="shared" ref="HT190:HT219" si="1226">IFERROR(IF(HD190="DEADLIFT",HI190*HS190,""),"")</f>
        <v/>
      </c>
    </row>
    <row r="191" spans="3:228" hidden="1" outlineLevel="2">
      <c r="C191" s="39"/>
      <c r="D191" s="58" t="str">
        <f>$D$190</f>
        <v>ACC</v>
      </c>
      <c r="E191" s="90">
        <f>$E190</f>
        <v>0</v>
      </c>
      <c r="F191" s="86"/>
      <c r="G191" s="78"/>
      <c r="H191" s="79"/>
      <c r="I191" s="78" t="str">
        <f>IF(D191="ACC"," ",IF('MAXES+CHART'!$D$16="lbs",MROUND(IF(D191="SQUAT",'MAXES+CHART'!$D$17*H191, IF(D191="BENCH",'MAXES+CHART'!$D$18*H191, IF(D191="DEADLIFT",'MAXES+CHART'!$D$19*H191,))),5),MROUND(IF(D191="SQUAT",'MAXES+CHART'!$D$17*H191, IF(D191="BENCH",'MAXES+CHART'!$D$18*H191, IF(D191="DEADLIFT",'MAXES+CHART'!$D$19*H191,))),2.5)))</f>
        <v xml:space="preserve"> </v>
      </c>
      <c r="J191" s="55"/>
      <c r="K191" s="95"/>
      <c r="M191" s="201"/>
      <c r="O191" s="57" t="str">
        <f t="shared" si="1161"/>
        <v/>
      </c>
      <c r="P191" s="57" t="str">
        <f t="shared" si="1162"/>
        <v/>
      </c>
      <c r="Q191" s="57" t="str">
        <f t="shared" si="1163"/>
        <v/>
      </c>
      <c r="R191" s="57" t="str">
        <f t="shared" si="1164"/>
        <v/>
      </c>
      <c r="S191" s="57" t="str">
        <f t="shared" si="1165"/>
        <v/>
      </c>
      <c r="T191" s="57" t="str">
        <f t="shared" si="1166"/>
        <v/>
      </c>
      <c r="U191" s="39"/>
      <c r="V191" s="58" t="str">
        <f t="shared" ref="V191:V195" si="1227">$V$190</f>
        <v>ACC</v>
      </c>
      <c r="W191" s="90" t="str">
        <f t="shared" ref="W191:W195" si="1228">$W$190</f>
        <v/>
      </c>
      <c r="X191" s="86" t="str">
        <f t="shared" ref="X191:X219" si="1229">IF(ISBLANK($F191),"",$F191)</f>
        <v/>
      </c>
      <c r="Y191" s="78" t="str">
        <f t="shared" ref="Y191:Y219" si="1230">IF(ISBLANK($G191),"",$G191)</f>
        <v/>
      </c>
      <c r="Z191" s="79" t="str">
        <f t="shared" ref="Z191:Z219" si="1231">IF(ISBLANK($H191),"",$H191)</f>
        <v/>
      </c>
      <c r="AA191" s="78" t="str">
        <f>IFERROR(IF(V191="ACC"," ",IF('MAXES+CHART'!$D$16="lbs",MROUND(IF(V191="SQUAT",'MAXES+CHART'!$D$17*Z191, IF(V191="BENCH",'MAXES+CHART'!$D$18*Z191, IF(V191="DEADLIFT",'MAXES+CHART'!$D$19*Z191,))),5),MROUND(IF(V191="SQUAT",'MAXES+CHART'!$D$17*Z191, IF(V191="BENCH",'MAXES+CHART'!$D$18*Z191, IF(V191="DEADLIFT",'MAXES+CHART'!$D$19*Z191,))),2.5))),"")</f>
        <v xml:space="preserve"> </v>
      </c>
      <c r="AB191" s="55"/>
      <c r="AC191" s="95"/>
      <c r="AE191" s="201"/>
      <c r="AG191" s="57" t="str">
        <f t="shared" si="950"/>
        <v/>
      </c>
      <c r="AH191" s="57" t="str">
        <f t="shared" si="951"/>
        <v/>
      </c>
      <c r="AI191" s="57" t="str">
        <f t="shared" si="952"/>
        <v/>
      </c>
      <c r="AJ191" s="57" t="str">
        <f t="shared" si="953"/>
        <v/>
      </c>
      <c r="AK191" s="57" t="str">
        <f t="shared" si="954"/>
        <v/>
      </c>
      <c r="AL191" s="57" t="str">
        <f t="shared" si="955"/>
        <v/>
      </c>
      <c r="AN191" s="39"/>
      <c r="AO191" s="58" t="str">
        <f t="shared" ref="AO191:AO195" si="1232">$AO$190</f>
        <v>ACC</v>
      </c>
      <c r="AP191" s="90" t="str">
        <f t="shared" ref="AP191:AP195" si="1233">$AP$190</f>
        <v/>
      </c>
      <c r="AQ191" s="86" t="str">
        <f t="shared" ref="AQ191:AQ219" si="1234">IF(ISBLANK($F191),"",$F191)</f>
        <v/>
      </c>
      <c r="AR191" s="78" t="str">
        <f t="shared" ref="AR191:AR219" si="1235">IF(ISBLANK($G191),"",$G191)</f>
        <v/>
      </c>
      <c r="AS191" s="79" t="str">
        <f t="shared" ref="AS191:AS219" si="1236">IF(ISBLANK($H191),"",$H191)</f>
        <v/>
      </c>
      <c r="AT191" s="78" t="str">
        <f>IFERROR(IF(AO191="ACC"," ",IF('MAXES+CHART'!$D$16="lbs",MROUND(IF(AO191="SQUAT",'MAXES+CHART'!$D$17*AS191, IF(AO191="BENCH",'MAXES+CHART'!$D$18*AS191, IF(AO191="DEADLIFT",'MAXES+CHART'!$D$19*AS191,))),5),MROUND(IF(AO191="SQUAT",'MAXES+CHART'!$D$17*AS191, IF(AO191="BENCH",'MAXES+CHART'!$D$18*AS191, IF(AO191="DEADLIFT",'MAXES+CHART'!$D$19*AS191,))),2.5))),"")</f>
        <v xml:space="preserve"> </v>
      </c>
      <c r="AU191" s="55"/>
      <c r="AV191" s="95"/>
      <c r="AX191" s="201"/>
      <c r="AZ191" s="57" t="str">
        <f t="shared" si="1167"/>
        <v/>
      </c>
      <c r="BA191" s="57" t="str">
        <f t="shared" si="1168"/>
        <v/>
      </c>
      <c r="BB191" s="57" t="str">
        <f t="shared" si="1169"/>
        <v/>
      </c>
      <c r="BC191" s="57" t="str">
        <f t="shared" si="1170"/>
        <v/>
      </c>
      <c r="BD191" s="57" t="str">
        <f t="shared" si="1171"/>
        <v/>
      </c>
      <c r="BE191" s="57" t="str">
        <f t="shared" si="1172"/>
        <v/>
      </c>
      <c r="BG191" s="39"/>
      <c r="BH191" s="58" t="str">
        <f t="shared" ref="BH191:BH195" si="1237">$BH$190</f>
        <v>ACC</v>
      </c>
      <c r="BI191" s="90" t="str">
        <f t="shared" ref="BI191:BI195" si="1238">$BI$190</f>
        <v/>
      </c>
      <c r="BJ191" s="86" t="str">
        <f t="shared" ref="BJ191:BJ219" si="1239">IF(ISBLANK($F191),"",$F191)</f>
        <v/>
      </c>
      <c r="BK191" s="78" t="str">
        <f t="shared" ref="BK191:BK219" si="1240">IF(ISBLANK($G191),"",$G191)</f>
        <v/>
      </c>
      <c r="BL191" s="79" t="str">
        <f t="shared" ref="BL191:BL219" si="1241">IF(ISBLANK($H191),"",$H191)</f>
        <v/>
      </c>
      <c r="BM191" s="78" t="str">
        <f>IFERROR(IF(BH191="ACC"," ",IF('MAXES+CHART'!$D$16="lbs",MROUND(IF(BH191="SQUAT",'MAXES+CHART'!$D$17*BL191, IF(BH191="BENCH",'MAXES+CHART'!$D$18*BL191, IF(BH191="DEADLIFT",'MAXES+CHART'!$D$19*BL191,))),5),MROUND(IF(BH191="SQUAT",'MAXES+CHART'!$D$17*BL191, IF(BH191="BENCH",'MAXES+CHART'!$D$18*BL191, IF(BH191="DEADLIFT",'MAXES+CHART'!$D$19*BL191,))),2.5))),"")</f>
        <v xml:space="preserve"> </v>
      </c>
      <c r="BN191" s="55"/>
      <c r="BO191" s="95"/>
      <c r="BQ191" s="201"/>
      <c r="BS191" s="57" t="str">
        <f t="shared" si="1173"/>
        <v/>
      </c>
      <c r="BT191" s="57" t="str">
        <f t="shared" si="1174"/>
        <v/>
      </c>
      <c r="BU191" s="57" t="str">
        <f t="shared" si="1175"/>
        <v/>
      </c>
      <c r="BV191" s="57" t="str">
        <f t="shared" si="1176"/>
        <v/>
      </c>
      <c r="BW191" s="57" t="str">
        <f t="shared" si="1177"/>
        <v/>
      </c>
      <c r="BX191" s="57" t="str">
        <f t="shared" si="1178"/>
        <v/>
      </c>
      <c r="CA191" s="39"/>
      <c r="CB191" s="58" t="str">
        <f t="shared" ref="CB191:CB195" si="1242">$CB$190</f>
        <v>ACC</v>
      </c>
      <c r="CC191" s="90" t="str">
        <f t="shared" ref="CC191:CC195" si="1243">$CC$190</f>
        <v/>
      </c>
      <c r="CD191" s="86" t="str">
        <f t="shared" ref="CD191:CD219" si="1244">IF(ISBLANK($F191),"",$F191)</f>
        <v/>
      </c>
      <c r="CE191" s="78" t="str">
        <f t="shared" ref="CE191:CE219" si="1245">IF(ISBLANK($G191),"",$G191)</f>
        <v/>
      </c>
      <c r="CF191" s="79" t="str">
        <f t="shared" ref="CF191:CF219" si="1246">IF(ISBLANK($H191),"",$H191)</f>
        <v/>
      </c>
      <c r="CG191" s="78" t="str">
        <f>IFERROR(IF(CB191="ACC"," ",IF('MAXES+CHART'!$D$16="lbs",MROUND(IF(CB191="SQUAT",'MAXES+CHART'!$D$17*CF191, IF(CB191="BENCH",'MAXES+CHART'!$D$18*CF191, IF(CB191="DEADLIFT",'MAXES+CHART'!$D$19*CF191,))),5),MROUND(IF(CB191="SQUAT",'MAXES+CHART'!$D$17*CF191, IF(CB191="BENCH",'MAXES+CHART'!$D$18*CF191, IF(CB191="DEADLIFT",'MAXES+CHART'!$D$19*CF191,))),2.5))),"")</f>
        <v xml:space="preserve"> </v>
      </c>
      <c r="CH191" s="55"/>
      <c r="CI191" s="95"/>
      <c r="CK191" s="201"/>
      <c r="CM191" s="57" t="str">
        <f t="shared" si="1179"/>
        <v/>
      </c>
      <c r="CN191" s="57" t="str">
        <f t="shared" si="1180"/>
        <v/>
      </c>
      <c r="CO191" s="57" t="str">
        <f t="shared" si="1181"/>
        <v/>
      </c>
      <c r="CP191" s="57" t="str">
        <f t="shared" si="1182"/>
        <v/>
      </c>
      <c r="CQ191" s="57" t="str">
        <f t="shared" si="1183"/>
        <v/>
      </c>
      <c r="CR191" s="57" t="str">
        <f t="shared" si="1184"/>
        <v/>
      </c>
      <c r="CS191" s="39"/>
      <c r="CT191" s="58" t="str">
        <f t="shared" ref="CT191:CT195" si="1247">$CT$190</f>
        <v>ACC</v>
      </c>
      <c r="CU191" s="90" t="str">
        <f t="shared" ref="CU191:CU195" si="1248">$CU$190</f>
        <v/>
      </c>
      <c r="CV191" s="86" t="str">
        <f t="shared" si="916"/>
        <v/>
      </c>
      <c r="CW191" s="78" t="str">
        <f t="shared" si="917"/>
        <v/>
      </c>
      <c r="CX191" s="79" t="str">
        <f t="shared" si="918"/>
        <v/>
      </c>
      <c r="CY191" s="78" t="str">
        <f>IFERROR(IF(CT191="ACC"," ",IF('MAXES+CHART'!$D$16="lbs",MROUND(IF(CT191="SQUAT",'MAXES+CHART'!$D$17*CX191, IF(CT191="BENCH",'MAXES+CHART'!$D$18*CX191, IF(CT191="DEADLIFT",'MAXES+CHART'!$D$19*CX191,))),5),MROUND(IF(CT191="SQUAT",'MAXES+CHART'!$D$17*CX191, IF(CT191="BENCH",'MAXES+CHART'!$D$18*CX191, IF(CT191="DEADLIFT",'MAXES+CHART'!$D$19*CX191,))),2.5))),"")</f>
        <v xml:space="preserve"> </v>
      </c>
      <c r="CZ191" s="55"/>
      <c r="DA191" s="95"/>
      <c r="DC191" s="201"/>
      <c r="DE191" s="57" t="str">
        <f t="shared" si="1185"/>
        <v/>
      </c>
      <c r="DF191" s="57" t="str">
        <f t="shared" si="1186"/>
        <v/>
      </c>
      <c r="DG191" s="57" t="str">
        <f t="shared" si="1187"/>
        <v/>
      </c>
      <c r="DH191" s="57" t="str">
        <f t="shared" si="1188"/>
        <v/>
      </c>
      <c r="DI191" s="57" t="str">
        <f t="shared" si="1189"/>
        <v/>
      </c>
      <c r="DJ191" s="57" t="str">
        <f t="shared" si="1190"/>
        <v/>
      </c>
      <c r="DL191" s="39"/>
      <c r="DM191" s="58" t="str">
        <f t="shared" ref="DM191:DM195" si="1249">$DM$190</f>
        <v>ACC</v>
      </c>
      <c r="DN191" s="90" t="str">
        <f t="shared" ref="DN191:DN195" si="1250">$DN$190</f>
        <v/>
      </c>
      <c r="DO191" s="86" t="str">
        <f t="shared" si="921"/>
        <v/>
      </c>
      <c r="DP191" s="78" t="str">
        <f t="shared" si="922"/>
        <v/>
      </c>
      <c r="DQ191" s="79" t="str">
        <f t="shared" si="923"/>
        <v/>
      </c>
      <c r="DR191" s="78" t="str">
        <f>IFERROR(IF(DM191="ACC"," ",IF('MAXES+CHART'!$D$16="lbs",MROUND(IF(DM191="SQUAT",'MAXES+CHART'!$D$17*DQ191, IF(DM191="BENCH",'MAXES+CHART'!$D$18*DQ191, IF(DM191="DEADLIFT",'MAXES+CHART'!$D$19*DQ191,))),5),MROUND(IF(DM191="SQUAT",'MAXES+CHART'!$D$17*DQ191, IF(DM191="BENCH",'MAXES+CHART'!$D$18*DQ191, IF(DM191="DEADLIFT",'MAXES+CHART'!$D$19*DQ191,))),2.5))),"")</f>
        <v xml:space="preserve"> </v>
      </c>
      <c r="DS191" s="55"/>
      <c r="DT191" s="95"/>
      <c r="DV191" s="201"/>
      <c r="DX191" s="57" t="str">
        <f t="shared" si="1191"/>
        <v/>
      </c>
      <c r="DY191" s="57" t="str">
        <f t="shared" si="1192"/>
        <v/>
      </c>
      <c r="DZ191" s="57" t="str">
        <f t="shared" si="1193"/>
        <v/>
      </c>
      <c r="EA191" s="57" t="str">
        <f t="shared" si="1194"/>
        <v/>
      </c>
      <c r="EB191" s="57" t="str">
        <f t="shared" si="1195"/>
        <v/>
      </c>
      <c r="EC191" s="57" t="str">
        <f t="shared" si="1196"/>
        <v/>
      </c>
      <c r="EE191" s="39"/>
      <c r="EF191" s="58" t="str">
        <f t="shared" ref="EF191:EF195" si="1251">$EF$190</f>
        <v>ACC</v>
      </c>
      <c r="EG191" s="90" t="str">
        <f t="shared" ref="EG191:EG195" si="1252">$EG$190</f>
        <v/>
      </c>
      <c r="EH191" s="86" t="str">
        <f t="shared" si="926"/>
        <v/>
      </c>
      <c r="EI191" s="78" t="str">
        <f t="shared" si="927"/>
        <v/>
      </c>
      <c r="EJ191" s="79" t="str">
        <f t="shared" si="928"/>
        <v/>
      </c>
      <c r="EK191" s="78" t="str">
        <f>IFERROR(IF(EF191="ACC"," ",IF('MAXES+CHART'!$D$16="lbs",MROUND(IF(EF191="SQUAT",'MAXES+CHART'!$D$17*EJ191, IF(EF191="BENCH",'MAXES+CHART'!$D$18*EJ191, IF(EF191="DEADLIFT",'MAXES+CHART'!$D$19*EJ191,))),5),MROUND(IF(EF191="SQUAT",'MAXES+CHART'!$D$17*EJ191, IF(EF191="BENCH",'MAXES+CHART'!$D$18*EJ191, IF(EF191="DEADLIFT",'MAXES+CHART'!$D$19*EJ191,))),2.5))),"")</f>
        <v xml:space="preserve"> </v>
      </c>
      <c r="EL191" s="55"/>
      <c r="EM191" s="95"/>
      <c r="EO191" s="201"/>
      <c r="EQ191" s="57" t="str">
        <f t="shared" si="1197"/>
        <v/>
      </c>
      <c r="ER191" s="57" t="str">
        <f t="shared" si="1198"/>
        <v/>
      </c>
      <c r="ES191" s="57" t="str">
        <f t="shared" si="1199"/>
        <v/>
      </c>
      <c r="ET191" s="57" t="str">
        <f t="shared" si="1200"/>
        <v/>
      </c>
      <c r="EU191" s="57" t="str">
        <f t="shared" si="1201"/>
        <v/>
      </c>
      <c r="EV191" s="57" t="str">
        <f t="shared" si="1202"/>
        <v/>
      </c>
      <c r="EY191" s="39"/>
      <c r="EZ191" s="58" t="str">
        <f t="shared" ref="EZ191:EZ195" si="1253">$EZ$190</f>
        <v>ACC</v>
      </c>
      <c r="FA191" s="90" t="str">
        <f t="shared" ref="FA191:FA195" si="1254">$FA$190</f>
        <v/>
      </c>
      <c r="FB191" s="86" t="str">
        <f t="shared" ref="FB191:FB219" si="1255">IF(ISBLANK($F191),"",$F191)</f>
        <v/>
      </c>
      <c r="FC191" s="78" t="str">
        <f t="shared" ref="FC191:FC219" si="1256">IF(ISBLANK($G191),"",$G191)</f>
        <v/>
      </c>
      <c r="FD191" s="79" t="str">
        <f t="shared" ref="FD191:FD219" si="1257">IF(ISBLANK($H191),"",$H191)</f>
        <v/>
      </c>
      <c r="FE191" s="78" t="str">
        <f>IFERROR(IF(EZ191="ACC"," ",IF('MAXES+CHART'!$D$16="lbs",MROUND(IF(EZ191="SQUAT",'MAXES+CHART'!$D$17*FD191, IF(EZ191="BENCH",'MAXES+CHART'!$D$18*FD191, IF(EZ191="DEADLIFT",'MAXES+CHART'!$D$19*FD191,))),5),MROUND(IF(EZ191="SQUAT",'MAXES+CHART'!$D$17*FD191, IF(EZ191="BENCH",'MAXES+CHART'!$D$18*FD191, IF(EZ191="DEADLIFT",'MAXES+CHART'!$D$19*FD191,))),2.5))),"")</f>
        <v xml:space="preserve"> </v>
      </c>
      <c r="FF191" s="55"/>
      <c r="FG191" s="124"/>
      <c r="FI191" s="201"/>
      <c r="FK191" s="57" t="str">
        <f t="shared" si="1203"/>
        <v/>
      </c>
      <c r="FL191" s="57" t="str">
        <f t="shared" si="1204"/>
        <v/>
      </c>
      <c r="FM191" s="57" t="str">
        <f t="shared" si="1205"/>
        <v/>
      </c>
      <c r="FN191" s="57" t="str">
        <f t="shared" si="1206"/>
        <v/>
      </c>
      <c r="FO191" s="57" t="str">
        <f t="shared" si="1207"/>
        <v/>
      </c>
      <c r="FP191" s="57" t="str">
        <f t="shared" si="1208"/>
        <v/>
      </c>
      <c r="FQ191" s="39"/>
      <c r="FR191" s="58" t="str">
        <f t="shared" ref="FR191:FR195" si="1258">$FR$190</f>
        <v>ACC</v>
      </c>
      <c r="FS191" s="90" t="str">
        <f t="shared" ref="FS191:FS195" si="1259">$FS$190</f>
        <v/>
      </c>
      <c r="FT191" s="86" t="str">
        <f t="shared" si="931"/>
        <v/>
      </c>
      <c r="FU191" s="78" t="str">
        <f t="shared" si="932"/>
        <v/>
      </c>
      <c r="FV191" s="79" t="str">
        <f t="shared" si="933"/>
        <v/>
      </c>
      <c r="FW191" s="78" t="str">
        <f>IFERROR(IF(FR191="ACC"," ",IF('MAXES+CHART'!$D$16="lbs",MROUND(IF(FR191="SQUAT",'MAXES+CHART'!$D$17*FV191, IF(FR191="BENCH",'MAXES+CHART'!$D$18*FV191, IF(FR191="DEADLIFT",'MAXES+CHART'!$D$19*FV191,))),5),MROUND(IF(FR191="SQUAT",'MAXES+CHART'!$D$17*FV191, IF(FR191="BENCH",'MAXES+CHART'!$D$18*FV191, IF(FR191="DEADLIFT",'MAXES+CHART'!$D$19*FV191,))),2.5))),"")</f>
        <v xml:space="preserve"> </v>
      </c>
      <c r="FX191" s="55"/>
      <c r="FY191" s="95"/>
      <c r="GA191" s="201"/>
      <c r="GC191" s="57" t="str">
        <f t="shared" si="1209"/>
        <v/>
      </c>
      <c r="GD191" s="57" t="str">
        <f t="shared" si="1210"/>
        <v/>
      </c>
      <c r="GE191" s="57" t="str">
        <f t="shared" si="1211"/>
        <v/>
      </c>
      <c r="GF191" s="57" t="str">
        <f t="shared" si="1212"/>
        <v/>
      </c>
      <c r="GG191" s="57" t="str">
        <f t="shared" si="1213"/>
        <v/>
      </c>
      <c r="GH191" s="57" t="str">
        <f t="shared" si="1214"/>
        <v/>
      </c>
      <c r="GJ191" s="39"/>
      <c r="GK191" s="58" t="str">
        <f t="shared" ref="GK191:GK195" si="1260">$GK$190</f>
        <v>ACC</v>
      </c>
      <c r="GL191" s="90" t="str">
        <f t="shared" ref="GL191:GL195" si="1261">$GL$190</f>
        <v/>
      </c>
      <c r="GM191" s="86" t="str">
        <f t="shared" si="936"/>
        <v/>
      </c>
      <c r="GN191" s="78" t="str">
        <f t="shared" si="937"/>
        <v/>
      </c>
      <c r="GO191" s="79" t="str">
        <f t="shared" si="938"/>
        <v/>
      </c>
      <c r="GP191" s="78" t="str">
        <f>IFERROR(IF(GK191="ACC"," ",IF('MAXES+CHART'!$D$16="lbs",MROUND(IF(GK191="SQUAT",'MAXES+CHART'!$D$17*GO191, IF(GK191="BENCH",'MAXES+CHART'!$D$18*GO191, IF(GK191="DEADLIFT",'MAXES+CHART'!$D$19*GO191,))),5),MROUND(IF(GK191="SQUAT",'MAXES+CHART'!$D$17*GO191, IF(GK191="BENCH",'MAXES+CHART'!$D$18*GO191, IF(GK191="DEADLIFT",'MAXES+CHART'!$D$19*GO191,))),2.5))),"")</f>
        <v xml:space="preserve"> </v>
      </c>
      <c r="GQ191" s="55"/>
      <c r="GR191" s="95"/>
      <c r="GT191" s="201"/>
      <c r="GV191" s="57" t="str">
        <f t="shared" si="1215"/>
        <v/>
      </c>
      <c r="GW191" s="57" t="str">
        <f t="shared" si="1216"/>
        <v/>
      </c>
      <c r="GX191" s="57" t="str">
        <f t="shared" si="1217"/>
        <v/>
      </c>
      <c r="GY191" s="57" t="str">
        <f t="shared" si="1218"/>
        <v/>
      </c>
      <c r="GZ191" s="57" t="str">
        <f t="shared" si="1219"/>
        <v/>
      </c>
      <c r="HA191" s="57" t="str">
        <f t="shared" si="1220"/>
        <v/>
      </c>
      <c r="HC191" s="39"/>
      <c r="HD191" s="58" t="str">
        <f t="shared" ref="HD191:HD195" si="1262">$HD$190</f>
        <v>ACC</v>
      </c>
      <c r="HE191" s="90" t="str">
        <f t="shared" ref="HE191:HE195" si="1263">$HE$190</f>
        <v/>
      </c>
      <c r="HF191" s="86" t="str">
        <f t="shared" si="941"/>
        <v/>
      </c>
      <c r="HG191" s="78" t="str">
        <f t="shared" si="942"/>
        <v/>
      </c>
      <c r="HH191" s="79" t="str">
        <f t="shared" si="943"/>
        <v/>
      </c>
      <c r="HI191" s="78" t="str">
        <f>IFERROR(IF(HD191="ACC"," ",IF('MAXES+CHART'!$D$16="lbs",MROUND(IF(HD191="SQUAT",'MAXES+CHART'!$D$17*HH191, IF(HD191="BENCH",'MAXES+CHART'!$D$18*HH191, IF(HD191="DEADLIFT",'MAXES+CHART'!$D$19*HH191,))),5),MROUND(IF(HD191="SQUAT",'MAXES+CHART'!$D$17*HH191, IF(HD191="BENCH",'MAXES+CHART'!$D$18*HH191, IF(HD191="DEADLIFT",'MAXES+CHART'!$D$19*HH191,))),2.5))),"")</f>
        <v xml:space="preserve"> </v>
      </c>
      <c r="HJ191" s="55"/>
      <c r="HK191" s="95"/>
      <c r="HM191" s="201"/>
      <c r="HO191" s="57" t="str">
        <f t="shared" si="1221"/>
        <v/>
      </c>
      <c r="HP191" s="57" t="str">
        <f t="shared" si="1222"/>
        <v/>
      </c>
      <c r="HQ191" s="57" t="str">
        <f t="shared" si="1223"/>
        <v/>
      </c>
      <c r="HR191" s="57" t="str">
        <f t="shared" si="1224"/>
        <v/>
      </c>
      <c r="HS191" s="57" t="str">
        <f t="shared" si="1225"/>
        <v/>
      </c>
      <c r="HT191" s="57" t="str">
        <f t="shared" si="1226"/>
        <v/>
      </c>
    </row>
    <row r="192" spans="3:228" hidden="1" outlineLevel="2">
      <c r="C192" s="39"/>
      <c r="D192" s="58" t="str">
        <f t="shared" ref="D192:D195" si="1264">$D$190</f>
        <v>ACC</v>
      </c>
      <c r="E192" s="91">
        <f t="shared" ref="E192:E195" si="1265">$E191</f>
        <v>0</v>
      </c>
      <c r="F192" s="85"/>
      <c r="G192" s="76"/>
      <c r="H192" s="77"/>
      <c r="I192" s="76" t="str">
        <f>IF(D192="ACC"," ",IF('MAXES+CHART'!$D$16="lbs",MROUND(IF(D192="SQUAT",'MAXES+CHART'!$D$17*H192, IF(D192="BENCH",'MAXES+CHART'!$D$18*H192, IF(D192="DEADLIFT",'MAXES+CHART'!$D$19*H192,))),5),MROUND(IF(D192="SQUAT",'MAXES+CHART'!$D$17*H192, IF(D192="BENCH",'MAXES+CHART'!$D$18*H192, IF(D192="DEADLIFT",'MAXES+CHART'!$D$19*H192,))),2.5)))</f>
        <v xml:space="preserve"> </v>
      </c>
      <c r="J192" s="55"/>
      <c r="K192" s="95"/>
      <c r="M192" s="202"/>
      <c r="O192" s="57" t="str">
        <f t="shared" si="1161"/>
        <v/>
      </c>
      <c r="P192" s="57" t="str">
        <f t="shared" si="1162"/>
        <v/>
      </c>
      <c r="Q192" s="57" t="str">
        <f t="shared" si="1163"/>
        <v/>
      </c>
      <c r="R192" s="57" t="str">
        <f t="shared" si="1164"/>
        <v/>
      </c>
      <c r="S192" s="57" t="str">
        <f t="shared" si="1165"/>
        <v/>
      </c>
      <c r="T192" s="57" t="str">
        <f t="shared" si="1166"/>
        <v/>
      </c>
      <c r="U192" s="39"/>
      <c r="V192" s="58" t="str">
        <f t="shared" si="1227"/>
        <v>ACC</v>
      </c>
      <c r="W192" s="91" t="str">
        <f t="shared" si="1228"/>
        <v/>
      </c>
      <c r="X192" s="85" t="str">
        <f t="shared" si="1229"/>
        <v/>
      </c>
      <c r="Y192" s="76" t="str">
        <f t="shared" si="1230"/>
        <v/>
      </c>
      <c r="Z192" s="77" t="str">
        <f t="shared" si="1231"/>
        <v/>
      </c>
      <c r="AA192" s="76" t="str">
        <f>IFERROR(IF(V192="ACC"," ",IF('MAXES+CHART'!$D$16="lbs",MROUND(IF(V192="SQUAT",'MAXES+CHART'!$D$17*Z192, IF(V192="BENCH",'MAXES+CHART'!$D$18*Z192, IF(V192="DEADLIFT",'MAXES+CHART'!$D$19*Z192,))),5),MROUND(IF(V192="SQUAT",'MAXES+CHART'!$D$17*Z192, IF(V192="BENCH",'MAXES+CHART'!$D$18*Z192, IF(V192="DEADLIFT",'MAXES+CHART'!$D$19*Z192,))),2.5))),"")</f>
        <v xml:space="preserve"> </v>
      </c>
      <c r="AB192" s="55"/>
      <c r="AC192" s="95"/>
      <c r="AE192" s="202"/>
      <c r="AG192" s="57" t="str">
        <f t="shared" si="950"/>
        <v/>
      </c>
      <c r="AH192" s="57" t="str">
        <f t="shared" si="951"/>
        <v/>
      </c>
      <c r="AI192" s="57" t="str">
        <f t="shared" si="952"/>
        <v/>
      </c>
      <c r="AJ192" s="57" t="str">
        <f t="shared" si="953"/>
        <v/>
      </c>
      <c r="AK192" s="57" t="str">
        <f t="shared" si="954"/>
        <v/>
      </c>
      <c r="AL192" s="57" t="str">
        <f t="shared" si="955"/>
        <v/>
      </c>
      <c r="AN192" s="39"/>
      <c r="AO192" s="58" t="str">
        <f t="shared" si="1232"/>
        <v>ACC</v>
      </c>
      <c r="AP192" s="91" t="str">
        <f t="shared" si="1233"/>
        <v/>
      </c>
      <c r="AQ192" s="85" t="str">
        <f t="shared" si="1234"/>
        <v/>
      </c>
      <c r="AR192" s="76" t="str">
        <f t="shared" si="1235"/>
        <v/>
      </c>
      <c r="AS192" s="77" t="str">
        <f t="shared" si="1236"/>
        <v/>
      </c>
      <c r="AT192" s="76" t="str">
        <f>IFERROR(IF(AO192="ACC"," ",IF('MAXES+CHART'!$D$16="lbs",MROUND(IF(AO192="SQUAT",'MAXES+CHART'!$D$17*AS192, IF(AO192="BENCH",'MAXES+CHART'!$D$18*AS192, IF(AO192="DEADLIFT",'MAXES+CHART'!$D$19*AS192,))),5),MROUND(IF(AO192="SQUAT",'MAXES+CHART'!$D$17*AS192, IF(AO192="BENCH",'MAXES+CHART'!$D$18*AS192, IF(AO192="DEADLIFT",'MAXES+CHART'!$D$19*AS192,))),2.5))),"")</f>
        <v xml:space="preserve"> </v>
      </c>
      <c r="AU192" s="55"/>
      <c r="AV192" s="95"/>
      <c r="AX192" s="202"/>
      <c r="AZ192" s="57" t="str">
        <f t="shared" si="1167"/>
        <v/>
      </c>
      <c r="BA192" s="57" t="str">
        <f t="shared" si="1168"/>
        <v/>
      </c>
      <c r="BB192" s="57" t="str">
        <f t="shared" si="1169"/>
        <v/>
      </c>
      <c r="BC192" s="57" t="str">
        <f t="shared" si="1170"/>
        <v/>
      </c>
      <c r="BD192" s="57" t="str">
        <f t="shared" si="1171"/>
        <v/>
      </c>
      <c r="BE192" s="57" t="str">
        <f t="shared" si="1172"/>
        <v/>
      </c>
      <c r="BG192" s="39"/>
      <c r="BH192" s="58" t="str">
        <f t="shared" si="1237"/>
        <v>ACC</v>
      </c>
      <c r="BI192" s="91" t="str">
        <f t="shared" si="1238"/>
        <v/>
      </c>
      <c r="BJ192" s="85" t="str">
        <f t="shared" si="1239"/>
        <v/>
      </c>
      <c r="BK192" s="76" t="str">
        <f t="shared" si="1240"/>
        <v/>
      </c>
      <c r="BL192" s="77" t="str">
        <f t="shared" si="1241"/>
        <v/>
      </c>
      <c r="BM192" s="76" t="str">
        <f>IFERROR(IF(BH192="ACC"," ",IF('MAXES+CHART'!$D$16="lbs",MROUND(IF(BH192="SQUAT",'MAXES+CHART'!$D$17*BL192, IF(BH192="BENCH",'MAXES+CHART'!$D$18*BL192, IF(BH192="DEADLIFT",'MAXES+CHART'!$D$19*BL192,))),5),MROUND(IF(BH192="SQUAT",'MAXES+CHART'!$D$17*BL192, IF(BH192="BENCH",'MAXES+CHART'!$D$18*BL192, IF(BH192="DEADLIFT",'MAXES+CHART'!$D$19*BL192,))),2.5))),"")</f>
        <v xml:space="preserve"> </v>
      </c>
      <c r="BN192" s="55"/>
      <c r="BO192" s="95"/>
      <c r="BQ192" s="202"/>
      <c r="BS192" s="57" t="str">
        <f t="shared" si="1173"/>
        <v/>
      </c>
      <c r="BT192" s="57" t="str">
        <f t="shared" si="1174"/>
        <v/>
      </c>
      <c r="BU192" s="57" t="str">
        <f t="shared" si="1175"/>
        <v/>
      </c>
      <c r="BV192" s="57" t="str">
        <f t="shared" si="1176"/>
        <v/>
      </c>
      <c r="BW192" s="57" t="str">
        <f t="shared" si="1177"/>
        <v/>
      </c>
      <c r="BX192" s="57" t="str">
        <f t="shared" si="1178"/>
        <v/>
      </c>
      <c r="CA192" s="39"/>
      <c r="CB192" s="58" t="str">
        <f t="shared" si="1242"/>
        <v>ACC</v>
      </c>
      <c r="CC192" s="91" t="str">
        <f t="shared" si="1243"/>
        <v/>
      </c>
      <c r="CD192" s="85" t="str">
        <f t="shared" si="1244"/>
        <v/>
      </c>
      <c r="CE192" s="76" t="str">
        <f t="shared" si="1245"/>
        <v/>
      </c>
      <c r="CF192" s="77" t="str">
        <f t="shared" si="1246"/>
        <v/>
      </c>
      <c r="CG192" s="76" t="str">
        <f>IFERROR(IF(CB192="ACC"," ",IF('MAXES+CHART'!$D$16="lbs",MROUND(IF(CB192="SQUAT",'MAXES+CHART'!$D$17*CF192, IF(CB192="BENCH",'MAXES+CHART'!$D$18*CF192, IF(CB192="DEADLIFT",'MAXES+CHART'!$D$19*CF192,))),5),MROUND(IF(CB192="SQUAT",'MAXES+CHART'!$D$17*CF192, IF(CB192="BENCH",'MAXES+CHART'!$D$18*CF192, IF(CB192="DEADLIFT",'MAXES+CHART'!$D$19*CF192,))),2.5))),"")</f>
        <v xml:space="preserve"> </v>
      </c>
      <c r="CH192" s="55"/>
      <c r="CI192" s="95"/>
      <c r="CK192" s="202"/>
      <c r="CM192" s="57" t="str">
        <f t="shared" si="1179"/>
        <v/>
      </c>
      <c r="CN192" s="57" t="str">
        <f t="shared" si="1180"/>
        <v/>
      </c>
      <c r="CO192" s="57" t="str">
        <f t="shared" si="1181"/>
        <v/>
      </c>
      <c r="CP192" s="57" t="str">
        <f t="shared" si="1182"/>
        <v/>
      </c>
      <c r="CQ192" s="57" t="str">
        <f t="shared" si="1183"/>
        <v/>
      </c>
      <c r="CR192" s="57" t="str">
        <f t="shared" si="1184"/>
        <v/>
      </c>
      <c r="CS192" s="39"/>
      <c r="CT192" s="58" t="str">
        <f t="shared" si="1247"/>
        <v>ACC</v>
      </c>
      <c r="CU192" s="91" t="str">
        <f t="shared" si="1248"/>
        <v/>
      </c>
      <c r="CV192" s="85" t="str">
        <f t="shared" si="916"/>
        <v/>
      </c>
      <c r="CW192" s="76" t="str">
        <f t="shared" si="917"/>
        <v/>
      </c>
      <c r="CX192" s="77" t="str">
        <f t="shared" si="918"/>
        <v/>
      </c>
      <c r="CY192" s="76" t="str">
        <f>IFERROR(IF(CT192="ACC"," ",IF('MAXES+CHART'!$D$16="lbs",MROUND(IF(CT192="SQUAT",'MAXES+CHART'!$D$17*CX192, IF(CT192="BENCH",'MAXES+CHART'!$D$18*CX192, IF(CT192="DEADLIFT",'MAXES+CHART'!$D$19*CX192,))),5),MROUND(IF(CT192="SQUAT",'MAXES+CHART'!$D$17*CX192, IF(CT192="BENCH",'MAXES+CHART'!$D$18*CX192, IF(CT192="DEADLIFT",'MAXES+CHART'!$D$19*CX192,))),2.5))),"")</f>
        <v xml:space="preserve"> </v>
      </c>
      <c r="CZ192" s="55"/>
      <c r="DA192" s="95"/>
      <c r="DC192" s="202"/>
      <c r="DE192" s="57" t="str">
        <f t="shared" si="1185"/>
        <v/>
      </c>
      <c r="DF192" s="57" t="str">
        <f t="shared" si="1186"/>
        <v/>
      </c>
      <c r="DG192" s="57" t="str">
        <f t="shared" si="1187"/>
        <v/>
      </c>
      <c r="DH192" s="57" t="str">
        <f t="shared" si="1188"/>
        <v/>
      </c>
      <c r="DI192" s="57" t="str">
        <f t="shared" si="1189"/>
        <v/>
      </c>
      <c r="DJ192" s="57" t="str">
        <f t="shared" si="1190"/>
        <v/>
      </c>
      <c r="DL192" s="39"/>
      <c r="DM192" s="58" t="str">
        <f t="shared" si="1249"/>
        <v>ACC</v>
      </c>
      <c r="DN192" s="91" t="str">
        <f t="shared" si="1250"/>
        <v/>
      </c>
      <c r="DO192" s="85" t="str">
        <f t="shared" si="921"/>
        <v/>
      </c>
      <c r="DP192" s="76" t="str">
        <f t="shared" si="922"/>
        <v/>
      </c>
      <c r="DQ192" s="77" t="str">
        <f t="shared" si="923"/>
        <v/>
      </c>
      <c r="DR192" s="76" t="str">
        <f>IFERROR(IF(DM192="ACC"," ",IF('MAXES+CHART'!$D$16="lbs",MROUND(IF(DM192="SQUAT",'MAXES+CHART'!$D$17*DQ192, IF(DM192="BENCH",'MAXES+CHART'!$D$18*DQ192, IF(DM192="DEADLIFT",'MAXES+CHART'!$D$19*DQ192,))),5),MROUND(IF(DM192="SQUAT",'MAXES+CHART'!$D$17*DQ192, IF(DM192="BENCH",'MAXES+CHART'!$D$18*DQ192, IF(DM192="DEADLIFT",'MAXES+CHART'!$D$19*DQ192,))),2.5))),"")</f>
        <v xml:space="preserve"> </v>
      </c>
      <c r="DS192" s="55"/>
      <c r="DT192" s="95"/>
      <c r="DV192" s="202"/>
      <c r="DX192" s="57" t="str">
        <f t="shared" si="1191"/>
        <v/>
      </c>
      <c r="DY192" s="57" t="str">
        <f t="shared" si="1192"/>
        <v/>
      </c>
      <c r="DZ192" s="57" t="str">
        <f t="shared" si="1193"/>
        <v/>
      </c>
      <c r="EA192" s="57" t="str">
        <f t="shared" si="1194"/>
        <v/>
      </c>
      <c r="EB192" s="57" t="str">
        <f t="shared" si="1195"/>
        <v/>
      </c>
      <c r="EC192" s="57" t="str">
        <f t="shared" si="1196"/>
        <v/>
      </c>
      <c r="EE192" s="39"/>
      <c r="EF192" s="58" t="str">
        <f t="shared" si="1251"/>
        <v>ACC</v>
      </c>
      <c r="EG192" s="91" t="str">
        <f t="shared" si="1252"/>
        <v/>
      </c>
      <c r="EH192" s="85" t="str">
        <f t="shared" si="926"/>
        <v/>
      </c>
      <c r="EI192" s="76" t="str">
        <f t="shared" si="927"/>
        <v/>
      </c>
      <c r="EJ192" s="77" t="str">
        <f t="shared" si="928"/>
        <v/>
      </c>
      <c r="EK192" s="76" t="str">
        <f>IFERROR(IF(EF192="ACC"," ",IF('MAXES+CHART'!$D$16="lbs",MROUND(IF(EF192="SQUAT",'MAXES+CHART'!$D$17*EJ192, IF(EF192="BENCH",'MAXES+CHART'!$D$18*EJ192, IF(EF192="DEADLIFT",'MAXES+CHART'!$D$19*EJ192,))),5),MROUND(IF(EF192="SQUAT",'MAXES+CHART'!$D$17*EJ192, IF(EF192="BENCH",'MAXES+CHART'!$D$18*EJ192, IF(EF192="DEADLIFT",'MAXES+CHART'!$D$19*EJ192,))),2.5))),"")</f>
        <v xml:space="preserve"> </v>
      </c>
      <c r="EL192" s="55"/>
      <c r="EM192" s="95"/>
      <c r="EO192" s="202"/>
      <c r="EQ192" s="57" t="str">
        <f t="shared" si="1197"/>
        <v/>
      </c>
      <c r="ER192" s="57" t="str">
        <f t="shared" si="1198"/>
        <v/>
      </c>
      <c r="ES192" s="57" t="str">
        <f t="shared" si="1199"/>
        <v/>
      </c>
      <c r="ET192" s="57" t="str">
        <f t="shared" si="1200"/>
        <v/>
      </c>
      <c r="EU192" s="57" t="str">
        <f t="shared" si="1201"/>
        <v/>
      </c>
      <c r="EV192" s="57" t="str">
        <f t="shared" si="1202"/>
        <v/>
      </c>
      <c r="EY192" s="39"/>
      <c r="EZ192" s="58" t="str">
        <f t="shared" si="1253"/>
        <v>ACC</v>
      </c>
      <c r="FA192" s="91" t="str">
        <f t="shared" si="1254"/>
        <v/>
      </c>
      <c r="FB192" s="85" t="str">
        <f t="shared" si="1255"/>
        <v/>
      </c>
      <c r="FC192" s="76" t="str">
        <f t="shared" si="1256"/>
        <v/>
      </c>
      <c r="FD192" s="77" t="str">
        <f t="shared" si="1257"/>
        <v/>
      </c>
      <c r="FE192" s="76" t="str">
        <f>IFERROR(IF(EZ192="ACC"," ",IF('MAXES+CHART'!$D$16="lbs",MROUND(IF(EZ192="SQUAT",'MAXES+CHART'!$D$17*FD192, IF(EZ192="BENCH",'MAXES+CHART'!$D$18*FD192, IF(EZ192="DEADLIFT",'MAXES+CHART'!$D$19*FD192,))),5),MROUND(IF(EZ192="SQUAT",'MAXES+CHART'!$D$17*FD192, IF(EZ192="BENCH",'MAXES+CHART'!$D$18*FD192, IF(EZ192="DEADLIFT",'MAXES+CHART'!$D$19*FD192,))),2.5))),"")</f>
        <v xml:space="preserve"> </v>
      </c>
      <c r="FF192" s="55"/>
      <c r="FG192" s="124"/>
      <c r="FI192" s="202"/>
      <c r="FK192" s="57" t="str">
        <f t="shared" si="1203"/>
        <v/>
      </c>
      <c r="FL192" s="57" t="str">
        <f t="shared" si="1204"/>
        <v/>
      </c>
      <c r="FM192" s="57" t="str">
        <f t="shared" si="1205"/>
        <v/>
      </c>
      <c r="FN192" s="57" t="str">
        <f t="shared" si="1206"/>
        <v/>
      </c>
      <c r="FO192" s="57" t="str">
        <f t="shared" si="1207"/>
        <v/>
      </c>
      <c r="FP192" s="57" t="str">
        <f t="shared" si="1208"/>
        <v/>
      </c>
      <c r="FQ192" s="39"/>
      <c r="FR192" s="58" t="str">
        <f t="shared" si="1258"/>
        <v>ACC</v>
      </c>
      <c r="FS192" s="91" t="str">
        <f t="shared" si="1259"/>
        <v/>
      </c>
      <c r="FT192" s="85" t="str">
        <f t="shared" si="931"/>
        <v/>
      </c>
      <c r="FU192" s="76" t="str">
        <f t="shared" si="932"/>
        <v/>
      </c>
      <c r="FV192" s="77" t="str">
        <f t="shared" si="933"/>
        <v/>
      </c>
      <c r="FW192" s="76" t="str">
        <f>IFERROR(IF(FR192="ACC"," ",IF('MAXES+CHART'!$D$16="lbs",MROUND(IF(FR192="SQUAT",'MAXES+CHART'!$D$17*FV192, IF(FR192="BENCH",'MAXES+CHART'!$D$18*FV192, IF(FR192="DEADLIFT",'MAXES+CHART'!$D$19*FV192,))),5),MROUND(IF(FR192="SQUAT",'MAXES+CHART'!$D$17*FV192, IF(FR192="BENCH",'MAXES+CHART'!$D$18*FV192, IF(FR192="DEADLIFT",'MAXES+CHART'!$D$19*FV192,))),2.5))),"")</f>
        <v xml:space="preserve"> </v>
      </c>
      <c r="FX192" s="55"/>
      <c r="FY192" s="95"/>
      <c r="GA192" s="202"/>
      <c r="GC192" s="57" t="str">
        <f t="shared" si="1209"/>
        <v/>
      </c>
      <c r="GD192" s="57" t="str">
        <f t="shared" si="1210"/>
        <v/>
      </c>
      <c r="GE192" s="57" t="str">
        <f t="shared" si="1211"/>
        <v/>
      </c>
      <c r="GF192" s="57" t="str">
        <f t="shared" si="1212"/>
        <v/>
      </c>
      <c r="GG192" s="57" t="str">
        <f t="shared" si="1213"/>
        <v/>
      </c>
      <c r="GH192" s="57" t="str">
        <f t="shared" si="1214"/>
        <v/>
      </c>
      <c r="GJ192" s="39"/>
      <c r="GK192" s="58" t="str">
        <f t="shared" si="1260"/>
        <v>ACC</v>
      </c>
      <c r="GL192" s="91" t="str">
        <f t="shared" si="1261"/>
        <v/>
      </c>
      <c r="GM192" s="85" t="str">
        <f t="shared" si="936"/>
        <v/>
      </c>
      <c r="GN192" s="76" t="str">
        <f t="shared" si="937"/>
        <v/>
      </c>
      <c r="GO192" s="77" t="str">
        <f t="shared" si="938"/>
        <v/>
      </c>
      <c r="GP192" s="76" t="str">
        <f>IFERROR(IF(GK192="ACC"," ",IF('MAXES+CHART'!$D$16="lbs",MROUND(IF(GK192="SQUAT",'MAXES+CHART'!$D$17*GO192, IF(GK192="BENCH",'MAXES+CHART'!$D$18*GO192, IF(GK192="DEADLIFT",'MAXES+CHART'!$D$19*GO192,))),5),MROUND(IF(GK192="SQUAT",'MAXES+CHART'!$D$17*GO192, IF(GK192="BENCH",'MAXES+CHART'!$D$18*GO192, IF(GK192="DEADLIFT",'MAXES+CHART'!$D$19*GO192,))),2.5))),"")</f>
        <v xml:space="preserve"> </v>
      </c>
      <c r="GQ192" s="55"/>
      <c r="GR192" s="95"/>
      <c r="GT192" s="202"/>
      <c r="GV192" s="57" t="str">
        <f t="shared" si="1215"/>
        <v/>
      </c>
      <c r="GW192" s="57" t="str">
        <f t="shared" si="1216"/>
        <v/>
      </c>
      <c r="GX192" s="57" t="str">
        <f t="shared" si="1217"/>
        <v/>
      </c>
      <c r="GY192" s="57" t="str">
        <f t="shared" si="1218"/>
        <v/>
      </c>
      <c r="GZ192" s="57" t="str">
        <f t="shared" si="1219"/>
        <v/>
      </c>
      <c r="HA192" s="57" t="str">
        <f t="shared" si="1220"/>
        <v/>
      </c>
      <c r="HC192" s="39"/>
      <c r="HD192" s="58" t="str">
        <f t="shared" si="1262"/>
        <v>ACC</v>
      </c>
      <c r="HE192" s="91" t="str">
        <f t="shared" si="1263"/>
        <v/>
      </c>
      <c r="HF192" s="85" t="str">
        <f t="shared" si="941"/>
        <v/>
      </c>
      <c r="HG192" s="76" t="str">
        <f t="shared" si="942"/>
        <v/>
      </c>
      <c r="HH192" s="77" t="str">
        <f t="shared" si="943"/>
        <v/>
      </c>
      <c r="HI192" s="76" t="str">
        <f>IFERROR(IF(HD192="ACC"," ",IF('MAXES+CHART'!$D$16="lbs",MROUND(IF(HD192="SQUAT",'MAXES+CHART'!$D$17*HH192, IF(HD192="BENCH",'MAXES+CHART'!$D$18*HH192, IF(HD192="DEADLIFT",'MAXES+CHART'!$D$19*HH192,))),5),MROUND(IF(HD192="SQUAT",'MAXES+CHART'!$D$17*HH192, IF(HD192="BENCH",'MAXES+CHART'!$D$18*HH192, IF(HD192="DEADLIFT",'MAXES+CHART'!$D$19*HH192,))),2.5))),"")</f>
        <v xml:space="preserve"> </v>
      </c>
      <c r="HJ192" s="55"/>
      <c r="HK192" s="95"/>
      <c r="HM192" s="202"/>
      <c r="HO192" s="57" t="str">
        <f t="shared" si="1221"/>
        <v/>
      </c>
      <c r="HP192" s="57" t="str">
        <f t="shared" si="1222"/>
        <v/>
      </c>
      <c r="HQ192" s="57" t="str">
        <f t="shared" si="1223"/>
        <v/>
      </c>
      <c r="HR192" s="57" t="str">
        <f t="shared" si="1224"/>
        <v/>
      </c>
      <c r="HS192" s="57" t="str">
        <f t="shared" si="1225"/>
        <v/>
      </c>
      <c r="HT192" s="57" t="str">
        <f t="shared" si="1226"/>
        <v/>
      </c>
    </row>
    <row r="193" spans="3:228" hidden="1" outlineLevel="2">
      <c r="C193" s="39"/>
      <c r="D193" s="58" t="str">
        <f t="shared" si="1264"/>
        <v>ACC</v>
      </c>
      <c r="E193" s="90">
        <f t="shared" si="1265"/>
        <v>0</v>
      </c>
      <c r="F193" s="86"/>
      <c r="G193" s="78"/>
      <c r="H193" s="79"/>
      <c r="I193" s="78" t="str">
        <f>IF(D193="ACC"," ",IF('MAXES+CHART'!$D$16="lbs",MROUND(IF(D193="SQUAT",'MAXES+CHART'!$D$17*H193, IF(D193="BENCH",'MAXES+CHART'!$D$18*H193, IF(D193="DEADLIFT",'MAXES+CHART'!$D$19*H193,))),5),MROUND(IF(D193="SQUAT",'MAXES+CHART'!$D$17*H193, IF(D193="BENCH",'MAXES+CHART'!$D$18*H193, IF(D193="DEADLIFT",'MAXES+CHART'!$D$19*H193,))),2.5)))</f>
        <v xml:space="preserve"> </v>
      </c>
      <c r="J193" s="55"/>
      <c r="K193" s="95"/>
      <c r="M193" s="117"/>
      <c r="O193" s="57" t="str">
        <f t="shared" si="1161"/>
        <v/>
      </c>
      <c r="P193" s="57" t="str">
        <f t="shared" si="1162"/>
        <v/>
      </c>
      <c r="Q193" s="57" t="str">
        <f t="shared" si="1163"/>
        <v/>
      </c>
      <c r="R193" s="57" t="str">
        <f t="shared" si="1164"/>
        <v/>
      </c>
      <c r="S193" s="57" t="str">
        <f t="shared" si="1165"/>
        <v/>
      </c>
      <c r="T193" s="57" t="str">
        <f t="shared" si="1166"/>
        <v/>
      </c>
      <c r="U193" s="39"/>
      <c r="V193" s="58" t="str">
        <f t="shared" si="1227"/>
        <v>ACC</v>
      </c>
      <c r="W193" s="90" t="str">
        <f t="shared" si="1228"/>
        <v/>
      </c>
      <c r="X193" s="86" t="str">
        <f t="shared" si="1229"/>
        <v/>
      </c>
      <c r="Y193" s="78" t="str">
        <f t="shared" si="1230"/>
        <v/>
      </c>
      <c r="Z193" s="79" t="str">
        <f t="shared" si="1231"/>
        <v/>
      </c>
      <c r="AA193" s="78" t="str">
        <f>IFERROR(IF(V193="ACC"," ",IF('MAXES+CHART'!$D$16="lbs",MROUND(IF(V193="SQUAT",'MAXES+CHART'!$D$17*Z193, IF(V193="BENCH",'MAXES+CHART'!$D$18*Z193, IF(V193="DEADLIFT",'MAXES+CHART'!$D$19*Z193,))),5),MROUND(IF(V193="SQUAT",'MAXES+CHART'!$D$17*Z193, IF(V193="BENCH",'MAXES+CHART'!$D$18*Z193, IF(V193="DEADLIFT",'MAXES+CHART'!$D$19*Z193,))),2.5))),"")</f>
        <v xml:space="preserve"> </v>
      </c>
      <c r="AB193" s="55"/>
      <c r="AC193" s="95"/>
      <c r="AE193" s="117"/>
      <c r="AG193" s="57" t="str">
        <f t="shared" si="950"/>
        <v/>
      </c>
      <c r="AH193" s="57" t="str">
        <f t="shared" si="951"/>
        <v/>
      </c>
      <c r="AI193" s="57" t="str">
        <f t="shared" si="952"/>
        <v/>
      </c>
      <c r="AJ193" s="57" t="str">
        <f t="shared" si="953"/>
        <v/>
      </c>
      <c r="AK193" s="57" t="str">
        <f t="shared" si="954"/>
        <v/>
      </c>
      <c r="AL193" s="57" t="str">
        <f t="shared" si="955"/>
        <v/>
      </c>
      <c r="AN193" s="39"/>
      <c r="AO193" s="58" t="str">
        <f t="shared" si="1232"/>
        <v>ACC</v>
      </c>
      <c r="AP193" s="90" t="str">
        <f t="shared" si="1233"/>
        <v/>
      </c>
      <c r="AQ193" s="86" t="str">
        <f t="shared" si="1234"/>
        <v/>
      </c>
      <c r="AR193" s="78" t="str">
        <f t="shared" si="1235"/>
        <v/>
      </c>
      <c r="AS193" s="79" t="str">
        <f t="shared" si="1236"/>
        <v/>
      </c>
      <c r="AT193" s="78" t="str">
        <f>IFERROR(IF(AO193="ACC"," ",IF('MAXES+CHART'!$D$16="lbs",MROUND(IF(AO193="SQUAT",'MAXES+CHART'!$D$17*AS193, IF(AO193="BENCH",'MAXES+CHART'!$D$18*AS193, IF(AO193="DEADLIFT",'MAXES+CHART'!$D$19*AS193,))),5),MROUND(IF(AO193="SQUAT",'MAXES+CHART'!$D$17*AS193, IF(AO193="BENCH",'MAXES+CHART'!$D$18*AS193, IF(AO193="DEADLIFT",'MAXES+CHART'!$D$19*AS193,))),2.5))),"")</f>
        <v xml:space="preserve"> </v>
      </c>
      <c r="AU193" s="55"/>
      <c r="AV193" s="95"/>
      <c r="AX193" s="117"/>
      <c r="AZ193" s="57" t="str">
        <f t="shared" si="1167"/>
        <v/>
      </c>
      <c r="BA193" s="57" t="str">
        <f t="shared" si="1168"/>
        <v/>
      </c>
      <c r="BB193" s="57" t="str">
        <f t="shared" si="1169"/>
        <v/>
      </c>
      <c r="BC193" s="57" t="str">
        <f t="shared" si="1170"/>
        <v/>
      </c>
      <c r="BD193" s="57" t="str">
        <f t="shared" si="1171"/>
        <v/>
      </c>
      <c r="BE193" s="57" t="str">
        <f t="shared" si="1172"/>
        <v/>
      </c>
      <c r="BG193" s="39"/>
      <c r="BH193" s="58" t="str">
        <f t="shared" si="1237"/>
        <v>ACC</v>
      </c>
      <c r="BI193" s="90" t="str">
        <f t="shared" si="1238"/>
        <v/>
      </c>
      <c r="BJ193" s="86" t="str">
        <f t="shared" si="1239"/>
        <v/>
      </c>
      <c r="BK193" s="78" t="str">
        <f t="shared" si="1240"/>
        <v/>
      </c>
      <c r="BL193" s="79" t="str">
        <f t="shared" si="1241"/>
        <v/>
      </c>
      <c r="BM193" s="78" t="str">
        <f>IFERROR(IF(BH193="ACC"," ",IF('MAXES+CHART'!$D$16="lbs",MROUND(IF(BH193="SQUAT",'MAXES+CHART'!$D$17*BL193, IF(BH193="BENCH",'MAXES+CHART'!$D$18*BL193, IF(BH193="DEADLIFT",'MAXES+CHART'!$D$19*BL193,))),5),MROUND(IF(BH193="SQUAT",'MAXES+CHART'!$D$17*BL193, IF(BH193="BENCH",'MAXES+CHART'!$D$18*BL193, IF(BH193="DEADLIFT",'MAXES+CHART'!$D$19*BL193,))),2.5))),"")</f>
        <v xml:space="preserve"> </v>
      </c>
      <c r="BN193" s="55"/>
      <c r="BO193" s="95"/>
      <c r="BQ193" s="117"/>
      <c r="BS193" s="57" t="str">
        <f t="shared" si="1173"/>
        <v/>
      </c>
      <c r="BT193" s="57" t="str">
        <f t="shared" si="1174"/>
        <v/>
      </c>
      <c r="BU193" s="57" t="str">
        <f t="shared" si="1175"/>
        <v/>
      </c>
      <c r="BV193" s="57" t="str">
        <f t="shared" si="1176"/>
        <v/>
      </c>
      <c r="BW193" s="57" t="str">
        <f t="shared" si="1177"/>
        <v/>
      </c>
      <c r="BX193" s="57" t="str">
        <f t="shared" si="1178"/>
        <v/>
      </c>
      <c r="CA193" s="39"/>
      <c r="CB193" s="58" t="str">
        <f t="shared" si="1242"/>
        <v>ACC</v>
      </c>
      <c r="CC193" s="90" t="str">
        <f t="shared" si="1243"/>
        <v/>
      </c>
      <c r="CD193" s="86" t="str">
        <f t="shared" si="1244"/>
        <v/>
      </c>
      <c r="CE193" s="78" t="str">
        <f t="shared" si="1245"/>
        <v/>
      </c>
      <c r="CF193" s="79" t="str">
        <f t="shared" si="1246"/>
        <v/>
      </c>
      <c r="CG193" s="78" t="str">
        <f>IFERROR(IF(CB193="ACC"," ",IF('MAXES+CHART'!$D$16="lbs",MROUND(IF(CB193="SQUAT",'MAXES+CHART'!$D$17*CF193, IF(CB193="BENCH",'MAXES+CHART'!$D$18*CF193, IF(CB193="DEADLIFT",'MAXES+CHART'!$D$19*CF193,))),5),MROUND(IF(CB193="SQUAT",'MAXES+CHART'!$D$17*CF193, IF(CB193="BENCH",'MAXES+CHART'!$D$18*CF193, IF(CB193="DEADLIFT",'MAXES+CHART'!$D$19*CF193,))),2.5))),"")</f>
        <v xml:space="preserve"> </v>
      </c>
      <c r="CH193" s="55"/>
      <c r="CI193" s="95"/>
      <c r="CK193" s="117"/>
      <c r="CM193" s="57" t="str">
        <f t="shared" si="1179"/>
        <v/>
      </c>
      <c r="CN193" s="57" t="str">
        <f t="shared" si="1180"/>
        <v/>
      </c>
      <c r="CO193" s="57" t="str">
        <f t="shared" si="1181"/>
        <v/>
      </c>
      <c r="CP193" s="57" t="str">
        <f t="shared" si="1182"/>
        <v/>
      </c>
      <c r="CQ193" s="57" t="str">
        <f t="shared" si="1183"/>
        <v/>
      </c>
      <c r="CR193" s="57" t="str">
        <f t="shared" si="1184"/>
        <v/>
      </c>
      <c r="CS193" s="39"/>
      <c r="CT193" s="58" t="str">
        <f t="shared" si="1247"/>
        <v>ACC</v>
      </c>
      <c r="CU193" s="90" t="str">
        <f t="shared" si="1248"/>
        <v/>
      </c>
      <c r="CV193" s="86" t="str">
        <f t="shared" si="916"/>
        <v/>
      </c>
      <c r="CW193" s="78" t="str">
        <f t="shared" si="917"/>
        <v/>
      </c>
      <c r="CX193" s="79" t="str">
        <f t="shared" si="918"/>
        <v/>
      </c>
      <c r="CY193" s="78" t="str">
        <f>IFERROR(IF(CT193="ACC"," ",IF('MAXES+CHART'!$D$16="lbs",MROUND(IF(CT193="SQUAT",'MAXES+CHART'!$D$17*CX193, IF(CT193="BENCH",'MAXES+CHART'!$D$18*CX193, IF(CT193="DEADLIFT",'MAXES+CHART'!$D$19*CX193,))),5),MROUND(IF(CT193="SQUAT",'MAXES+CHART'!$D$17*CX193, IF(CT193="BENCH",'MAXES+CHART'!$D$18*CX193, IF(CT193="DEADLIFT",'MAXES+CHART'!$D$19*CX193,))),2.5))),"")</f>
        <v xml:space="preserve"> </v>
      </c>
      <c r="CZ193" s="55"/>
      <c r="DA193" s="95"/>
      <c r="DC193" s="117"/>
      <c r="DE193" s="57" t="str">
        <f t="shared" si="1185"/>
        <v/>
      </c>
      <c r="DF193" s="57" t="str">
        <f t="shared" si="1186"/>
        <v/>
      </c>
      <c r="DG193" s="57" t="str">
        <f t="shared" si="1187"/>
        <v/>
      </c>
      <c r="DH193" s="57" t="str">
        <f t="shared" si="1188"/>
        <v/>
      </c>
      <c r="DI193" s="57" t="str">
        <f t="shared" si="1189"/>
        <v/>
      </c>
      <c r="DJ193" s="57" t="str">
        <f t="shared" si="1190"/>
        <v/>
      </c>
      <c r="DL193" s="39"/>
      <c r="DM193" s="58" t="str">
        <f t="shared" si="1249"/>
        <v>ACC</v>
      </c>
      <c r="DN193" s="90" t="str">
        <f t="shared" si="1250"/>
        <v/>
      </c>
      <c r="DO193" s="86" t="str">
        <f t="shared" si="921"/>
        <v/>
      </c>
      <c r="DP193" s="78" t="str">
        <f t="shared" si="922"/>
        <v/>
      </c>
      <c r="DQ193" s="79" t="str">
        <f t="shared" si="923"/>
        <v/>
      </c>
      <c r="DR193" s="78" t="str">
        <f>IFERROR(IF(DM193="ACC"," ",IF('MAXES+CHART'!$D$16="lbs",MROUND(IF(DM193="SQUAT",'MAXES+CHART'!$D$17*DQ193, IF(DM193="BENCH",'MAXES+CHART'!$D$18*DQ193, IF(DM193="DEADLIFT",'MAXES+CHART'!$D$19*DQ193,))),5),MROUND(IF(DM193="SQUAT",'MAXES+CHART'!$D$17*DQ193, IF(DM193="BENCH",'MAXES+CHART'!$D$18*DQ193, IF(DM193="DEADLIFT",'MAXES+CHART'!$D$19*DQ193,))),2.5))),"")</f>
        <v xml:space="preserve"> </v>
      </c>
      <c r="DS193" s="55"/>
      <c r="DT193" s="95"/>
      <c r="DV193" s="117"/>
      <c r="DX193" s="57" t="str">
        <f t="shared" si="1191"/>
        <v/>
      </c>
      <c r="DY193" s="57" t="str">
        <f t="shared" si="1192"/>
        <v/>
      </c>
      <c r="DZ193" s="57" t="str">
        <f t="shared" si="1193"/>
        <v/>
      </c>
      <c r="EA193" s="57" t="str">
        <f t="shared" si="1194"/>
        <v/>
      </c>
      <c r="EB193" s="57" t="str">
        <f t="shared" si="1195"/>
        <v/>
      </c>
      <c r="EC193" s="57" t="str">
        <f t="shared" si="1196"/>
        <v/>
      </c>
      <c r="EE193" s="39"/>
      <c r="EF193" s="58" t="str">
        <f t="shared" si="1251"/>
        <v>ACC</v>
      </c>
      <c r="EG193" s="90" t="str">
        <f t="shared" si="1252"/>
        <v/>
      </c>
      <c r="EH193" s="86" t="str">
        <f t="shared" si="926"/>
        <v/>
      </c>
      <c r="EI193" s="78" t="str">
        <f t="shared" si="927"/>
        <v/>
      </c>
      <c r="EJ193" s="79" t="str">
        <f t="shared" si="928"/>
        <v/>
      </c>
      <c r="EK193" s="78" t="str">
        <f>IFERROR(IF(EF193="ACC"," ",IF('MAXES+CHART'!$D$16="lbs",MROUND(IF(EF193="SQUAT",'MAXES+CHART'!$D$17*EJ193, IF(EF193="BENCH",'MAXES+CHART'!$D$18*EJ193, IF(EF193="DEADLIFT",'MAXES+CHART'!$D$19*EJ193,))),5),MROUND(IF(EF193="SQUAT",'MAXES+CHART'!$D$17*EJ193, IF(EF193="BENCH",'MAXES+CHART'!$D$18*EJ193, IF(EF193="DEADLIFT",'MAXES+CHART'!$D$19*EJ193,))),2.5))),"")</f>
        <v xml:space="preserve"> </v>
      </c>
      <c r="EL193" s="55"/>
      <c r="EM193" s="95"/>
      <c r="EO193" s="117"/>
      <c r="EQ193" s="57" t="str">
        <f t="shared" si="1197"/>
        <v/>
      </c>
      <c r="ER193" s="57" t="str">
        <f t="shared" si="1198"/>
        <v/>
      </c>
      <c r="ES193" s="57" t="str">
        <f t="shared" si="1199"/>
        <v/>
      </c>
      <c r="ET193" s="57" t="str">
        <f t="shared" si="1200"/>
        <v/>
      </c>
      <c r="EU193" s="57" t="str">
        <f t="shared" si="1201"/>
        <v/>
      </c>
      <c r="EV193" s="57" t="str">
        <f t="shared" si="1202"/>
        <v/>
      </c>
      <c r="EY193" s="39"/>
      <c r="EZ193" s="58" t="str">
        <f t="shared" si="1253"/>
        <v>ACC</v>
      </c>
      <c r="FA193" s="90" t="str">
        <f t="shared" si="1254"/>
        <v/>
      </c>
      <c r="FB193" s="86" t="str">
        <f t="shared" si="1255"/>
        <v/>
      </c>
      <c r="FC193" s="78" t="str">
        <f t="shared" si="1256"/>
        <v/>
      </c>
      <c r="FD193" s="79" t="str">
        <f t="shared" si="1257"/>
        <v/>
      </c>
      <c r="FE193" s="78" t="str">
        <f>IFERROR(IF(EZ193="ACC"," ",IF('MAXES+CHART'!$D$16="lbs",MROUND(IF(EZ193="SQUAT",'MAXES+CHART'!$D$17*FD193, IF(EZ193="BENCH",'MAXES+CHART'!$D$18*FD193, IF(EZ193="DEADLIFT",'MAXES+CHART'!$D$19*FD193,))),5),MROUND(IF(EZ193="SQUAT",'MAXES+CHART'!$D$17*FD193, IF(EZ193="BENCH",'MAXES+CHART'!$D$18*FD193, IF(EZ193="DEADLIFT",'MAXES+CHART'!$D$19*FD193,))),2.5))),"")</f>
        <v xml:space="preserve"> </v>
      </c>
      <c r="FF193" s="55"/>
      <c r="FG193" s="124"/>
      <c r="FI193" s="117"/>
      <c r="FK193" s="57" t="str">
        <f t="shared" si="1203"/>
        <v/>
      </c>
      <c r="FL193" s="57" t="str">
        <f t="shared" si="1204"/>
        <v/>
      </c>
      <c r="FM193" s="57" t="str">
        <f t="shared" si="1205"/>
        <v/>
      </c>
      <c r="FN193" s="57" t="str">
        <f t="shared" si="1206"/>
        <v/>
      </c>
      <c r="FO193" s="57" t="str">
        <f t="shared" si="1207"/>
        <v/>
      </c>
      <c r="FP193" s="57" t="str">
        <f t="shared" si="1208"/>
        <v/>
      </c>
      <c r="FQ193" s="39"/>
      <c r="FR193" s="58" t="str">
        <f t="shared" si="1258"/>
        <v>ACC</v>
      </c>
      <c r="FS193" s="90" t="str">
        <f t="shared" si="1259"/>
        <v/>
      </c>
      <c r="FT193" s="86" t="str">
        <f t="shared" si="931"/>
        <v/>
      </c>
      <c r="FU193" s="78" t="str">
        <f t="shared" si="932"/>
        <v/>
      </c>
      <c r="FV193" s="79" t="str">
        <f t="shared" si="933"/>
        <v/>
      </c>
      <c r="FW193" s="78" t="str">
        <f>IFERROR(IF(FR193="ACC"," ",IF('MAXES+CHART'!$D$16="lbs",MROUND(IF(FR193="SQUAT",'MAXES+CHART'!$D$17*FV193, IF(FR193="BENCH",'MAXES+CHART'!$D$18*FV193, IF(FR193="DEADLIFT",'MAXES+CHART'!$D$19*FV193,))),5),MROUND(IF(FR193="SQUAT",'MAXES+CHART'!$D$17*FV193, IF(FR193="BENCH",'MAXES+CHART'!$D$18*FV193, IF(FR193="DEADLIFT",'MAXES+CHART'!$D$19*FV193,))),2.5))),"")</f>
        <v xml:space="preserve"> </v>
      </c>
      <c r="FX193" s="55"/>
      <c r="FY193" s="95"/>
      <c r="GA193" s="117"/>
      <c r="GC193" s="57" t="str">
        <f t="shared" si="1209"/>
        <v/>
      </c>
      <c r="GD193" s="57" t="str">
        <f t="shared" si="1210"/>
        <v/>
      </c>
      <c r="GE193" s="57" t="str">
        <f t="shared" si="1211"/>
        <v/>
      </c>
      <c r="GF193" s="57" t="str">
        <f t="shared" si="1212"/>
        <v/>
      </c>
      <c r="GG193" s="57" t="str">
        <f t="shared" si="1213"/>
        <v/>
      </c>
      <c r="GH193" s="57" t="str">
        <f t="shared" si="1214"/>
        <v/>
      </c>
      <c r="GJ193" s="39"/>
      <c r="GK193" s="58" t="str">
        <f t="shared" si="1260"/>
        <v>ACC</v>
      </c>
      <c r="GL193" s="90" t="str">
        <f t="shared" si="1261"/>
        <v/>
      </c>
      <c r="GM193" s="86" t="str">
        <f t="shared" si="936"/>
        <v/>
      </c>
      <c r="GN193" s="78" t="str">
        <f t="shared" si="937"/>
        <v/>
      </c>
      <c r="GO193" s="79" t="str">
        <f t="shared" si="938"/>
        <v/>
      </c>
      <c r="GP193" s="78" t="str">
        <f>IFERROR(IF(GK193="ACC"," ",IF('MAXES+CHART'!$D$16="lbs",MROUND(IF(GK193="SQUAT",'MAXES+CHART'!$D$17*GO193, IF(GK193="BENCH",'MAXES+CHART'!$D$18*GO193, IF(GK193="DEADLIFT",'MAXES+CHART'!$D$19*GO193,))),5),MROUND(IF(GK193="SQUAT",'MAXES+CHART'!$D$17*GO193, IF(GK193="BENCH",'MAXES+CHART'!$D$18*GO193, IF(GK193="DEADLIFT",'MAXES+CHART'!$D$19*GO193,))),2.5))),"")</f>
        <v xml:space="preserve"> </v>
      </c>
      <c r="GQ193" s="55"/>
      <c r="GR193" s="95"/>
      <c r="GT193" s="117"/>
      <c r="GV193" s="57" t="str">
        <f t="shared" si="1215"/>
        <v/>
      </c>
      <c r="GW193" s="57" t="str">
        <f t="shared" si="1216"/>
        <v/>
      </c>
      <c r="GX193" s="57" t="str">
        <f t="shared" si="1217"/>
        <v/>
      </c>
      <c r="GY193" s="57" t="str">
        <f t="shared" si="1218"/>
        <v/>
      </c>
      <c r="GZ193" s="57" t="str">
        <f t="shared" si="1219"/>
        <v/>
      </c>
      <c r="HA193" s="57" t="str">
        <f t="shared" si="1220"/>
        <v/>
      </c>
      <c r="HC193" s="39"/>
      <c r="HD193" s="58" t="str">
        <f t="shared" si="1262"/>
        <v>ACC</v>
      </c>
      <c r="HE193" s="90" t="str">
        <f t="shared" si="1263"/>
        <v/>
      </c>
      <c r="HF193" s="86" t="str">
        <f t="shared" si="941"/>
        <v/>
      </c>
      <c r="HG193" s="78" t="str">
        <f t="shared" si="942"/>
        <v/>
      </c>
      <c r="HH193" s="79" t="str">
        <f t="shared" si="943"/>
        <v/>
      </c>
      <c r="HI193" s="78" t="str">
        <f>IFERROR(IF(HD193="ACC"," ",IF('MAXES+CHART'!$D$16="lbs",MROUND(IF(HD193="SQUAT",'MAXES+CHART'!$D$17*HH193, IF(HD193="BENCH",'MAXES+CHART'!$D$18*HH193, IF(HD193="DEADLIFT",'MAXES+CHART'!$D$19*HH193,))),5),MROUND(IF(HD193="SQUAT",'MAXES+CHART'!$D$17*HH193, IF(HD193="BENCH",'MAXES+CHART'!$D$18*HH193, IF(HD193="DEADLIFT",'MAXES+CHART'!$D$19*HH193,))),2.5))),"")</f>
        <v xml:space="preserve"> </v>
      </c>
      <c r="HJ193" s="55"/>
      <c r="HK193" s="95"/>
      <c r="HM193" s="117"/>
      <c r="HO193" s="57" t="str">
        <f t="shared" si="1221"/>
        <v/>
      </c>
      <c r="HP193" s="57" t="str">
        <f t="shared" si="1222"/>
        <v/>
      </c>
      <c r="HQ193" s="57" t="str">
        <f t="shared" si="1223"/>
        <v/>
      </c>
      <c r="HR193" s="57" t="str">
        <f t="shared" si="1224"/>
        <v/>
      </c>
      <c r="HS193" s="57" t="str">
        <f t="shared" si="1225"/>
        <v/>
      </c>
      <c r="HT193" s="57" t="str">
        <f t="shared" si="1226"/>
        <v/>
      </c>
    </row>
    <row r="194" spans="3:228" hidden="1" outlineLevel="2">
      <c r="C194" s="39"/>
      <c r="D194" s="58" t="str">
        <f t="shared" si="1264"/>
        <v>ACC</v>
      </c>
      <c r="E194" s="91">
        <f t="shared" si="1265"/>
        <v>0</v>
      </c>
      <c r="F194" s="85"/>
      <c r="G194" s="76"/>
      <c r="H194" s="77"/>
      <c r="I194" s="76" t="str">
        <f>IF(D194="ACC"," ",IF('MAXES+CHART'!$D$16="lbs",MROUND(IF(D194="SQUAT",'MAXES+CHART'!$D$17*H194, IF(D194="BENCH",'MAXES+CHART'!$D$18*H194, IF(D194="DEADLIFT",'MAXES+CHART'!$D$19*H194,))),5),MROUND(IF(D194="SQUAT",'MAXES+CHART'!$D$17*H194, IF(D194="BENCH",'MAXES+CHART'!$D$18*H194, IF(D194="DEADLIFT",'MAXES+CHART'!$D$19*H194,))),2.5)))</f>
        <v xml:space="preserve"> </v>
      </c>
      <c r="J194" s="55"/>
      <c r="K194" s="95"/>
      <c r="M194" s="119" t="str">
        <f ca="1">"e1RM: "&amp;IFERROR(MROUND(IF(H191="",  I190/VLOOKUP(K190,'MAXES+CHART'!$B$3:$N$11,G190+1,FALSE),  OFFSET(H190,MATCH(MAX(H191:H195),H191:H195,0),1)/VLOOKUP(OFFSET(H190,MATCH(MAX(H191:H195),H191:H195,0),3),'MAXES+CHART'!$B$3:$N$11,OFFSET(H190,MATCH(MAX(H191:H195),H191:H195,0),-1)+1,FALSE)),1),"")</f>
        <v xml:space="preserve">e1RM: </v>
      </c>
      <c r="O194" s="57" t="str">
        <f t="shared" si="1161"/>
        <v/>
      </c>
      <c r="P194" s="57" t="str">
        <f t="shared" si="1162"/>
        <v/>
      </c>
      <c r="Q194" s="57" t="str">
        <f t="shared" si="1163"/>
        <v/>
      </c>
      <c r="R194" s="57" t="str">
        <f t="shared" si="1164"/>
        <v/>
      </c>
      <c r="S194" s="57" t="str">
        <f t="shared" si="1165"/>
        <v/>
      </c>
      <c r="T194" s="57" t="str">
        <f t="shared" si="1166"/>
        <v/>
      </c>
      <c r="U194" s="39"/>
      <c r="V194" s="58" t="str">
        <f t="shared" si="1227"/>
        <v>ACC</v>
      </c>
      <c r="W194" s="91" t="str">
        <f t="shared" si="1228"/>
        <v/>
      </c>
      <c r="X194" s="85" t="str">
        <f t="shared" si="1229"/>
        <v/>
      </c>
      <c r="Y194" s="76" t="str">
        <f t="shared" si="1230"/>
        <v/>
      </c>
      <c r="Z194" s="77" t="str">
        <f t="shared" si="1231"/>
        <v/>
      </c>
      <c r="AA194" s="76" t="str">
        <f>IFERROR(IF(V194="ACC"," ",IF('MAXES+CHART'!$D$16="lbs",MROUND(IF(V194="SQUAT",'MAXES+CHART'!$D$17*Z194, IF(V194="BENCH",'MAXES+CHART'!$D$18*Z194, IF(V194="DEADLIFT",'MAXES+CHART'!$D$19*Z194,))),5),MROUND(IF(V194="SQUAT",'MAXES+CHART'!$D$17*Z194, IF(V194="BENCH",'MAXES+CHART'!$D$18*Z194, IF(V194="DEADLIFT",'MAXES+CHART'!$D$19*Z194,))),2.5))),"")</f>
        <v xml:space="preserve"> </v>
      </c>
      <c r="AB194" s="55"/>
      <c r="AC194" s="95"/>
      <c r="AE194" s="119" t="str">
        <f ca="1">"e1RM: "&amp;IFERROR(MROUND(IF(Z191="",  AA190/VLOOKUP(AC190,'MAXES+CHART'!$B$3:$N$11,Y190+1,FALSE),  OFFSET(Z190,MATCH(MAX(Z191:Z195),Z191:Z195,0),1)/VLOOKUP(OFFSET(Z190,MATCH(MAX(Z191:Z195),Z191:Z195,0),3),'MAXES+CHART'!$B$3:$N$11,OFFSET(Z190,MATCH(MAX(Z191:Z195),Z191:Z195,0),-1)+1,FALSE)),1),"")</f>
        <v xml:space="preserve">e1RM: </v>
      </c>
      <c r="AG194" s="57" t="str">
        <f t="shared" si="950"/>
        <v/>
      </c>
      <c r="AH194" s="57" t="str">
        <f t="shared" si="951"/>
        <v/>
      </c>
      <c r="AI194" s="57" t="str">
        <f t="shared" si="952"/>
        <v/>
      </c>
      <c r="AJ194" s="57" t="str">
        <f t="shared" si="953"/>
        <v/>
      </c>
      <c r="AK194" s="57" t="str">
        <f t="shared" si="954"/>
        <v/>
      </c>
      <c r="AL194" s="57" t="str">
        <f t="shared" si="955"/>
        <v/>
      </c>
      <c r="AN194" s="39"/>
      <c r="AO194" s="58" t="str">
        <f t="shared" si="1232"/>
        <v>ACC</v>
      </c>
      <c r="AP194" s="91" t="str">
        <f t="shared" si="1233"/>
        <v/>
      </c>
      <c r="AQ194" s="85" t="str">
        <f t="shared" si="1234"/>
        <v/>
      </c>
      <c r="AR194" s="76" t="str">
        <f t="shared" si="1235"/>
        <v/>
      </c>
      <c r="AS194" s="77" t="str">
        <f t="shared" si="1236"/>
        <v/>
      </c>
      <c r="AT194" s="76" t="str">
        <f>IFERROR(IF(AO194="ACC"," ",IF('MAXES+CHART'!$D$16="lbs",MROUND(IF(AO194="SQUAT",'MAXES+CHART'!$D$17*AS194, IF(AO194="BENCH",'MAXES+CHART'!$D$18*AS194, IF(AO194="DEADLIFT",'MAXES+CHART'!$D$19*AS194,))),5),MROUND(IF(AO194="SQUAT",'MAXES+CHART'!$D$17*AS194, IF(AO194="BENCH",'MAXES+CHART'!$D$18*AS194, IF(AO194="DEADLIFT",'MAXES+CHART'!$D$19*AS194,))),2.5))),"")</f>
        <v xml:space="preserve"> </v>
      </c>
      <c r="AU194" s="55"/>
      <c r="AV194" s="95"/>
      <c r="AX194" s="119" t="str">
        <f ca="1">"e1RM: "&amp;IFERROR(MROUND(IF(AS191="",  AT190/VLOOKUP(AV190,'MAXES+CHART'!$B$3:$N$11,AR190+1,FALSE),  OFFSET(AS190,MATCH(MAX(AS191:AS195),AS191:AS195,0),1)/VLOOKUP(OFFSET(AS190,MATCH(MAX(AS191:AS195),AS191:AS195,0),3),'MAXES+CHART'!$B$3:$N$11,OFFSET(AS190,MATCH(MAX(AS191:AS195),AS191:AS195,0),-1)+1,FALSE)),1),"")</f>
        <v xml:space="preserve">e1RM: </v>
      </c>
      <c r="AZ194" s="57" t="str">
        <f t="shared" si="1167"/>
        <v/>
      </c>
      <c r="BA194" s="57" t="str">
        <f t="shared" si="1168"/>
        <v/>
      </c>
      <c r="BB194" s="57" t="str">
        <f t="shared" si="1169"/>
        <v/>
      </c>
      <c r="BC194" s="57" t="str">
        <f t="shared" si="1170"/>
        <v/>
      </c>
      <c r="BD194" s="57" t="str">
        <f t="shared" si="1171"/>
        <v/>
      </c>
      <c r="BE194" s="57" t="str">
        <f t="shared" si="1172"/>
        <v/>
      </c>
      <c r="BG194" s="39"/>
      <c r="BH194" s="58" t="str">
        <f t="shared" si="1237"/>
        <v>ACC</v>
      </c>
      <c r="BI194" s="91" t="str">
        <f t="shared" si="1238"/>
        <v/>
      </c>
      <c r="BJ194" s="85" t="str">
        <f t="shared" si="1239"/>
        <v/>
      </c>
      <c r="BK194" s="76" t="str">
        <f t="shared" si="1240"/>
        <v/>
      </c>
      <c r="BL194" s="77" t="str">
        <f t="shared" si="1241"/>
        <v/>
      </c>
      <c r="BM194" s="76" t="str">
        <f>IFERROR(IF(BH194="ACC"," ",IF('MAXES+CHART'!$D$16="lbs",MROUND(IF(BH194="SQUAT",'MAXES+CHART'!$D$17*BL194, IF(BH194="BENCH",'MAXES+CHART'!$D$18*BL194, IF(BH194="DEADLIFT",'MAXES+CHART'!$D$19*BL194,))),5),MROUND(IF(BH194="SQUAT",'MAXES+CHART'!$D$17*BL194, IF(BH194="BENCH",'MAXES+CHART'!$D$18*BL194, IF(BH194="DEADLIFT",'MAXES+CHART'!$D$19*BL194,))),2.5))),"")</f>
        <v xml:space="preserve"> </v>
      </c>
      <c r="BN194" s="55"/>
      <c r="BO194" s="95"/>
      <c r="BQ194" s="119" t="str">
        <f ca="1">"e1RM: "&amp;IFERROR(MROUND(IF(BL191="",  BM190/VLOOKUP(BO190,'MAXES+CHART'!$B$3:$N$11,BK190+1,FALSE),  OFFSET(BL190,MATCH(MAX(BL191:BL195),BL191:BL195,0),1)/VLOOKUP(OFFSET(BL190,MATCH(MAX(BL191:BL195),BL191:BL195,0),3),'MAXES+CHART'!$B$3:$N$11,OFFSET(BL190,MATCH(MAX(BL191:BL195),BL191:BL195,0),-1)+1,FALSE)),1),"")</f>
        <v xml:space="preserve">e1RM: </v>
      </c>
      <c r="BS194" s="57" t="str">
        <f t="shared" si="1173"/>
        <v/>
      </c>
      <c r="BT194" s="57" t="str">
        <f t="shared" si="1174"/>
        <v/>
      </c>
      <c r="BU194" s="57" t="str">
        <f t="shared" si="1175"/>
        <v/>
      </c>
      <c r="BV194" s="57" t="str">
        <f t="shared" si="1176"/>
        <v/>
      </c>
      <c r="BW194" s="57" t="str">
        <f t="shared" si="1177"/>
        <v/>
      </c>
      <c r="BX194" s="57" t="str">
        <f t="shared" si="1178"/>
        <v/>
      </c>
      <c r="CA194" s="39"/>
      <c r="CB194" s="58" t="str">
        <f t="shared" si="1242"/>
        <v>ACC</v>
      </c>
      <c r="CC194" s="91" t="str">
        <f t="shared" si="1243"/>
        <v/>
      </c>
      <c r="CD194" s="85" t="str">
        <f t="shared" si="1244"/>
        <v/>
      </c>
      <c r="CE194" s="76" t="str">
        <f t="shared" si="1245"/>
        <v/>
      </c>
      <c r="CF194" s="77" t="str">
        <f t="shared" si="1246"/>
        <v/>
      </c>
      <c r="CG194" s="76" t="str">
        <f>IFERROR(IF(CB194="ACC"," ",IF('MAXES+CHART'!$D$16="lbs",MROUND(IF(CB194="SQUAT",'MAXES+CHART'!$D$17*CF194, IF(CB194="BENCH",'MAXES+CHART'!$D$18*CF194, IF(CB194="DEADLIFT",'MAXES+CHART'!$D$19*CF194,))),5),MROUND(IF(CB194="SQUAT",'MAXES+CHART'!$D$17*CF194, IF(CB194="BENCH",'MAXES+CHART'!$D$18*CF194, IF(CB194="DEADLIFT",'MAXES+CHART'!$D$19*CF194,))),2.5))),"")</f>
        <v xml:space="preserve"> </v>
      </c>
      <c r="CH194" s="55"/>
      <c r="CI194" s="95"/>
      <c r="CK194" s="119" t="str">
        <f ca="1">"e1RM: "&amp;IFERROR(MROUND(IF(CF191="",  CG190/VLOOKUP(CI190,'MAXES+CHART'!$B$3:$N$11,CE190+1,FALSE),  OFFSET(CF190,MATCH(MAX(CF191:CF195),CF191:CF195,0),1)/VLOOKUP(OFFSET(CF190,MATCH(MAX(CF191:CF195),CF191:CF195,0),3),'MAXES+CHART'!$B$3:$N$11,OFFSET(CF190,MATCH(MAX(CF191:CF195),CF191:CF195,0),-1)+1,FALSE)),1),"")</f>
        <v xml:space="preserve">e1RM: </v>
      </c>
      <c r="CM194" s="57" t="str">
        <f t="shared" si="1179"/>
        <v/>
      </c>
      <c r="CN194" s="57" t="str">
        <f t="shared" si="1180"/>
        <v/>
      </c>
      <c r="CO194" s="57" t="str">
        <f t="shared" si="1181"/>
        <v/>
      </c>
      <c r="CP194" s="57" t="str">
        <f t="shared" si="1182"/>
        <v/>
      </c>
      <c r="CQ194" s="57" t="str">
        <f t="shared" si="1183"/>
        <v/>
      </c>
      <c r="CR194" s="57" t="str">
        <f t="shared" si="1184"/>
        <v/>
      </c>
      <c r="CS194" s="39"/>
      <c r="CT194" s="58" t="str">
        <f t="shared" si="1247"/>
        <v>ACC</v>
      </c>
      <c r="CU194" s="91" t="str">
        <f t="shared" si="1248"/>
        <v/>
      </c>
      <c r="CV194" s="85" t="str">
        <f t="shared" si="916"/>
        <v/>
      </c>
      <c r="CW194" s="76" t="str">
        <f t="shared" si="917"/>
        <v/>
      </c>
      <c r="CX194" s="77" t="str">
        <f t="shared" si="918"/>
        <v/>
      </c>
      <c r="CY194" s="76" t="str">
        <f>IFERROR(IF(CT194="ACC"," ",IF('MAXES+CHART'!$D$16="lbs",MROUND(IF(CT194="SQUAT",'MAXES+CHART'!$D$17*CX194, IF(CT194="BENCH",'MAXES+CHART'!$D$18*CX194, IF(CT194="DEADLIFT",'MAXES+CHART'!$D$19*CX194,))),5),MROUND(IF(CT194="SQUAT",'MAXES+CHART'!$D$17*CX194, IF(CT194="BENCH",'MAXES+CHART'!$D$18*CX194, IF(CT194="DEADLIFT",'MAXES+CHART'!$D$19*CX194,))),2.5))),"")</f>
        <v xml:space="preserve"> </v>
      </c>
      <c r="CZ194" s="55"/>
      <c r="DA194" s="95"/>
      <c r="DC194" s="119" t="str">
        <f ca="1">"e1RM: "&amp;IFERROR(MROUND(IF(CX191="",  CY190/VLOOKUP(DA190,'MAXES+CHART'!$B$3:$N$11,CW190+1,FALSE),  OFFSET(CX190,MATCH(MAX(CX191:CX195),CX191:CX195,0),1)/VLOOKUP(OFFSET(CX190,MATCH(MAX(CX191:CX195),CX191:CX195,0),3),'MAXES+CHART'!$B$3:$N$11,OFFSET(CX190,MATCH(MAX(CX191:CX195),CX191:CX195,0),-1)+1,FALSE)),1),"")</f>
        <v xml:space="preserve">e1RM: </v>
      </c>
      <c r="DE194" s="57" t="str">
        <f t="shared" si="1185"/>
        <v/>
      </c>
      <c r="DF194" s="57" t="str">
        <f t="shared" si="1186"/>
        <v/>
      </c>
      <c r="DG194" s="57" t="str">
        <f t="shared" si="1187"/>
        <v/>
      </c>
      <c r="DH194" s="57" t="str">
        <f t="shared" si="1188"/>
        <v/>
      </c>
      <c r="DI194" s="57" t="str">
        <f t="shared" si="1189"/>
        <v/>
      </c>
      <c r="DJ194" s="57" t="str">
        <f t="shared" si="1190"/>
        <v/>
      </c>
      <c r="DL194" s="39"/>
      <c r="DM194" s="58" t="str">
        <f t="shared" si="1249"/>
        <v>ACC</v>
      </c>
      <c r="DN194" s="91" t="str">
        <f t="shared" si="1250"/>
        <v/>
      </c>
      <c r="DO194" s="85" t="str">
        <f t="shared" si="921"/>
        <v/>
      </c>
      <c r="DP194" s="76" t="str">
        <f t="shared" si="922"/>
        <v/>
      </c>
      <c r="DQ194" s="77" t="str">
        <f t="shared" si="923"/>
        <v/>
      </c>
      <c r="DR194" s="76" t="str">
        <f>IFERROR(IF(DM194="ACC"," ",IF('MAXES+CHART'!$D$16="lbs",MROUND(IF(DM194="SQUAT",'MAXES+CHART'!$D$17*DQ194, IF(DM194="BENCH",'MAXES+CHART'!$D$18*DQ194, IF(DM194="DEADLIFT",'MAXES+CHART'!$D$19*DQ194,))),5),MROUND(IF(DM194="SQUAT",'MAXES+CHART'!$D$17*DQ194, IF(DM194="BENCH",'MAXES+CHART'!$D$18*DQ194, IF(DM194="DEADLIFT",'MAXES+CHART'!$D$19*DQ194,))),2.5))),"")</f>
        <v xml:space="preserve"> </v>
      </c>
      <c r="DS194" s="55"/>
      <c r="DT194" s="95"/>
      <c r="DV194" s="119" t="str">
        <f ca="1">"e1RM: "&amp;IFERROR(MROUND(IF(DQ191="",  DR190/VLOOKUP(DT190,'MAXES+CHART'!$B$3:$N$11,DP190+1,FALSE),  OFFSET(DQ190,MATCH(MAX(DQ191:DQ195),DQ191:DQ195,0),1)/VLOOKUP(OFFSET(DQ190,MATCH(MAX(DQ191:DQ195),DQ191:DQ195,0),3),'MAXES+CHART'!$B$3:$N$11,OFFSET(DQ190,MATCH(MAX(DQ191:DQ195),DQ191:DQ195,0),-1)+1,FALSE)),1),"")</f>
        <v xml:space="preserve">e1RM: </v>
      </c>
      <c r="DX194" s="57" t="str">
        <f t="shared" si="1191"/>
        <v/>
      </c>
      <c r="DY194" s="57" t="str">
        <f t="shared" si="1192"/>
        <v/>
      </c>
      <c r="DZ194" s="57" t="str">
        <f t="shared" si="1193"/>
        <v/>
      </c>
      <c r="EA194" s="57" t="str">
        <f t="shared" si="1194"/>
        <v/>
      </c>
      <c r="EB194" s="57" t="str">
        <f t="shared" si="1195"/>
        <v/>
      </c>
      <c r="EC194" s="57" t="str">
        <f t="shared" si="1196"/>
        <v/>
      </c>
      <c r="EE194" s="39"/>
      <c r="EF194" s="58" t="str">
        <f t="shared" si="1251"/>
        <v>ACC</v>
      </c>
      <c r="EG194" s="91" t="str">
        <f t="shared" si="1252"/>
        <v/>
      </c>
      <c r="EH194" s="85" t="str">
        <f t="shared" si="926"/>
        <v/>
      </c>
      <c r="EI194" s="76" t="str">
        <f t="shared" si="927"/>
        <v/>
      </c>
      <c r="EJ194" s="77" t="str">
        <f t="shared" si="928"/>
        <v/>
      </c>
      <c r="EK194" s="76" t="str">
        <f>IFERROR(IF(EF194="ACC"," ",IF('MAXES+CHART'!$D$16="lbs",MROUND(IF(EF194="SQUAT",'MAXES+CHART'!$D$17*EJ194, IF(EF194="BENCH",'MAXES+CHART'!$D$18*EJ194, IF(EF194="DEADLIFT",'MAXES+CHART'!$D$19*EJ194,))),5),MROUND(IF(EF194="SQUAT",'MAXES+CHART'!$D$17*EJ194, IF(EF194="BENCH",'MAXES+CHART'!$D$18*EJ194, IF(EF194="DEADLIFT",'MAXES+CHART'!$D$19*EJ194,))),2.5))),"")</f>
        <v xml:space="preserve"> </v>
      </c>
      <c r="EL194" s="55"/>
      <c r="EM194" s="95"/>
      <c r="EO194" s="119" t="str">
        <f ca="1">"e1RM: "&amp;IFERROR(MROUND(IF(EJ191="",  EK190/VLOOKUP(EM190,'MAXES+CHART'!$B$3:$N$11,EI190+1,FALSE),  OFFSET(EJ190,MATCH(MAX(EJ191:EJ195),EJ191:EJ195,0),1)/VLOOKUP(OFFSET(EJ190,MATCH(MAX(EJ191:EJ195),EJ191:EJ195,0),3),'MAXES+CHART'!$B$3:$N$11,OFFSET(EJ190,MATCH(MAX(EJ191:EJ195),EJ191:EJ195,0),-1)+1,FALSE)),1),"")</f>
        <v xml:space="preserve">e1RM: </v>
      </c>
      <c r="EQ194" s="57" t="str">
        <f t="shared" si="1197"/>
        <v/>
      </c>
      <c r="ER194" s="57" t="str">
        <f t="shared" si="1198"/>
        <v/>
      </c>
      <c r="ES194" s="57" t="str">
        <f t="shared" si="1199"/>
        <v/>
      </c>
      <c r="ET194" s="57" t="str">
        <f t="shared" si="1200"/>
        <v/>
      </c>
      <c r="EU194" s="57" t="str">
        <f t="shared" si="1201"/>
        <v/>
      </c>
      <c r="EV194" s="57" t="str">
        <f t="shared" si="1202"/>
        <v/>
      </c>
      <c r="EY194" s="39"/>
      <c r="EZ194" s="58" t="str">
        <f t="shared" si="1253"/>
        <v>ACC</v>
      </c>
      <c r="FA194" s="91" t="str">
        <f t="shared" si="1254"/>
        <v/>
      </c>
      <c r="FB194" s="85" t="str">
        <f t="shared" si="1255"/>
        <v/>
      </c>
      <c r="FC194" s="76" t="str">
        <f t="shared" si="1256"/>
        <v/>
      </c>
      <c r="FD194" s="77" t="str">
        <f t="shared" si="1257"/>
        <v/>
      </c>
      <c r="FE194" s="76" t="str">
        <f>IFERROR(IF(EZ194="ACC"," ",IF('MAXES+CHART'!$D$16="lbs",MROUND(IF(EZ194="SQUAT",'MAXES+CHART'!$D$17*FD194, IF(EZ194="BENCH",'MAXES+CHART'!$D$18*FD194, IF(EZ194="DEADLIFT",'MAXES+CHART'!$D$19*FD194,))),5),MROUND(IF(EZ194="SQUAT",'MAXES+CHART'!$D$17*FD194, IF(EZ194="BENCH",'MAXES+CHART'!$D$18*FD194, IF(EZ194="DEADLIFT",'MAXES+CHART'!$D$19*FD194,))),2.5))),"")</f>
        <v xml:space="preserve"> </v>
      </c>
      <c r="FF194" s="55"/>
      <c r="FG194" s="124"/>
      <c r="FI194" s="119" t="str">
        <f ca="1">"e1RM: "&amp;IFERROR(MROUND(IF(FD191="",  FE190/VLOOKUP(FG190,'MAXES+CHART'!$B$3:$N$11,FC190+1,FALSE),  OFFSET(FD190,MATCH(MAX(FD191:FD195),FD191:FD195,0),1)/VLOOKUP(OFFSET(FD190,MATCH(MAX(FD191:FD195),FD191:FD195,0),3),'MAXES+CHART'!$B$3:$N$11,OFFSET(FD190,MATCH(MAX(FD191:FD195),FD191:FD195,0),-1)+1,FALSE)),1),"")</f>
        <v xml:space="preserve">e1RM: </v>
      </c>
      <c r="FK194" s="57" t="str">
        <f t="shared" si="1203"/>
        <v/>
      </c>
      <c r="FL194" s="57" t="str">
        <f t="shared" si="1204"/>
        <v/>
      </c>
      <c r="FM194" s="57" t="str">
        <f t="shared" si="1205"/>
        <v/>
      </c>
      <c r="FN194" s="57" t="str">
        <f t="shared" si="1206"/>
        <v/>
      </c>
      <c r="FO194" s="57" t="str">
        <f t="shared" si="1207"/>
        <v/>
      </c>
      <c r="FP194" s="57" t="str">
        <f t="shared" si="1208"/>
        <v/>
      </c>
      <c r="FQ194" s="39"/>
      <c r="FR194" s="58" t="str">
        <f t="shared" si="1258"/>
        <v>ACC</v>
      </c>
      <c r="FS194" s="91" t="str">
        <f t="shared" si="1259"/>
        <v/>
      </c>
      <c r="FT194" s="85" t="str">
        <f t="shared" si="931"/>
        <v/>
      </c>
      <c r="FU194" s="76" t="str">
        <f t="shared" si="932"/>
        <v/>
      </c>
      <c r="FV194" s="77" t="str">
        <f t="shared" si="933"/>
        <v/>
      </c>
      <c r="FW194" s="76" t="str">
        <f>IFERROR(IF(FR194="ACC"," ",IF('MAXES+CHART'!$D$16="lbs",MROUND(IF(FR194="SQUAT",'MAXES+CHART'!$D$17*FV194, IF(FR194="BENCH",'MAXES+CHART'!$D$18*FV194, IF(FR194="DEADLIFT",'MAXES+CHART'!$D$19*FV194,))),5),MROUND(IF(FR194="SQUAT",'MAXES+CHART'!$D$17*FV194, IF(FR194="BENCH",'MAXES+CHART'!$D$18*FV194, IF(FR194="DEADLIFT",'MAXES+CHART'!$D$19*FV194,))),2.5))),"")</f>
        <v xml:space="preserve"> </v>
      </c>
      <c r="FX194" s="55"/>
      <c r="FY194" s="95"/>
      <c r="GA194" s="119" t="str">
        <f ca="1">"e1RM: "&amp;IFERROR(MROUND(IF(FV191="",  FW190/VLOOKUP(FY190,'MAXES+CHART'!$B$3:$N$11,FU190+1,FALSE),  OFFSET(FV190,MATCH(MAX(FV191:FV195),FV191:FV195,0),1)/VLOOKUP(OFFSET(FV190,MATCH(MAX(FV191:FV195),FV191:FV195,0),3),'MAXES+CHART'!$B$3:$N$11,OFFSET(FV190,MATCH(MAX(FV191:FV195),FV191:FV195,0),-1)+1,FALSE)),1),"")</f>
        <v xml:space="preserve">e1RM: </v>
      </c>
      <c r="GC194" s="57" t="str">
        <f t="shared" si="1209"/>
        <v/>
      </c>
      <c r="GD194" s="57" t="str">
        <f t="shared" si="1210"/>
        <v/>
      </c>
      <c r="GE194" s="57" t="str">
        <f t="shared" si="1211"/>
        <v/>
      </c>
      <c r="GF194" s="57" t="str">
        <f t="shared" si="1212"/>
        <v/>
      </c>
      <c r="GG194" s="57" t="str">
        <f t="shared" si="1213"/>
        <v/>
      </c>
      <c r="GH194" s="57" t="str">
        <f t="shared" si="1214"/>
        <v/>
      </c>
      <c r="GJ194" s="39"/>
      <c r="GK194" s="58" t="str">
        <f t="shared" si="1260"/>
        <v>ACC</v>
      </c>
      <c r="GL194" s="91" t="str">
        <f t="shared" si="1261"/>
        <v/>
      </c>
      <c r="GM194" s="85" t="str">
        <f t="shared" si="936"/>
        <v/>
      </c>
      <c r="GN194" s="76" t="str">
        <f t="shared" si="937"/>
        <v/>
      </c>
      <c r="GO194" s="77" t="str">
        <f t="shared" si="938"/>
        <v/>
      </c>
      <c r="GP194" s="76" t="str">
        <f>IFERROR(IF(GK194="ACC"," ",IF('MAXES+CHART'!$D$16="lbs",MROUND(IF(GK194="SQUAT",'MAXES+CHART'!$D$17*GO194, IF(GK194="BENCH",'MAXES+CHART'!$D$18*GO194, IF(GK194="DEADLIFT",'MAXES+CHART'!$D$19*GO194,))),5),MROUND(IF(GK194="SQUAT",'MAXES+CHART'!$D$17*GO194, IF(GK194="BENCH",'MAXES+CHART'!$D$18*GO194, IF(GK194="DEADLIFT",'MAXES+CHART'!$D$19*GO194,))),2.5))),"")</f>
        <v xml:space="preserve"> </v>
      </c>
      <c r="GQ194" s="55"/>
      <c r="GR194" s="95"/>
      <c r="GT194" s="119" t="str">
        <f ca="1">"e1RM: "&amp;IFERROR(MROUND(IF(GO191="",  GP190/VLOOKUP(GR190,'MAXES+CHART'!$B$3:$N$11,GN190+1,FALSE),  OFFSET(GO190,MATCH(MAX(GO191:GO195),GO191:GO195,0),1)/VLOOKUP(OFFSET(GO190,MATCH(MAX(GO191:GO195),GO191:GO195,0),3),'MAXES+CHART'!$B$3:$N$11,OFFSET(GO190,MATCH(MAX(GO191:GO195),GO191:GO195,0),-1)+1,FALSE)),1),"")</f>
        <v xml:space="preserve">e1RM: </v>
      </c>
      <c r="GV194" s="57" t="str">
        <f t="shared" si="1215"/>
        <v/>
      </c>
      <c r="GW194" s="57" t="str">
        <f t="shared" si="1216"/>
        <v/>
      </c>
      <c r="GX194" s="57" t="str">
        <f t="shared" si="1217"/>
        <v/>
      </c>
      <c r="GY194" s="57" t="str">
        <f t="shared" si="1218"/>
        <v/>
      </c>
      <c r="GZ194" s="57" t="str">
        <f t="shared" si="1219"/>
        <v/>
      </c>
      <c r="HA194" s="57" t="str">
        <f t="shared" si="1220"/>
        <v/>
      </c>
      <c r="HC194" s="39"/>
      <c r="HD194" s="58" t="str">
        <f t="shared" si="1262"/>
        <v>ACC</v>
      </c>
      <c r="HE194" s="91" t="str">
        <f t="shared" si="1263"/>
        <v/>
      </c>
      <c r="HF194" s="85" t="str">
        <f t="shared" si="941"/>
        <v/>
      </c>
      <c r="HG194" s="76" t="str">
        <f t="shared" si="942"/>
        <v/>
      </c>
      <c r="HH194" s="77" t="str">
        <f t="shared" si="943"/>
        <v/>
      </c>
      <c r="HI194" s="76" t="str">
        <f>IFERROR(IF(HD194="ACC"," ",IF('MAXES+CHART'!$D$16="lbs",MROUND(IF(HD194="SQUAT",'MAXES+CHART'!$D$17*HH194, IF(HD194="BENCH",'MAXES+CHART'!$D$18*HH194, IF(HD194="DEADLIFT",'MAXES+CHART'!$D$19*HH194,))),5),MROUND(IF(HD194="SQUAT",'MAXES+CHART'!$D$17*HH194, IF(HD194="BENCH",'MAXES+CHART'!$D$18*HH194, IF(HD194="DEADLIFT",'MAXES+CHART'!$D$19*HH194,))),2.5))),"")</f>
        <v xml:space="preserve"> </v>
      </c>
      <c r="HJ194" s="55"/>
      <c r="HK194" s="95"/>
      <c r="HM194" s="119" t="str">
        <f ca="1">"e1RM: "&amp;IFERROR(MROUND(IF(HH191="",  HI190/VLOOKUP(HK190,'MAXES+CHART'!$B$3:$N$11,HG190+1,FALSE),  OFFSET(HH190,MATCH(MAX(HH191:HH195),HH191:HH195,0),1)/VLOOKUP(OFFSET(HH190,MATCH(MAX(HH191:HH195),HH191:HH195,0),3),'MAXES+CHART'!$B$3:$N$11,OFFSET(HH190,MATCH(MAX(HH191:HH195),HH191:HH195,0),-1)+1,FALSE)),1),"")</f>
        <v xml:space="preserve">e1RM: </v>
      </c>
      <c r="HO194" s="57" t="str">
        <f t="shared" si="1221"/>
        <v/>
      </c>
      <c r="HP194" s="57" t="str">
        <f t="shared" si="1222"/>
        <v/>
      </c>
      <c r="HQ194" s="57" t="str">
        <f t="shared" si="1223"/>
        <v/>
      </c>
      <c r="HR194" s="57" t="str">
        <f t="shared" si="1224"/>
        <v/>
      </c>
      <c r="HS194" s="57" t="str">
        <f t="shared" si="1225"/>
        <v/>
      </c>
      <c r="HT194" s="57" t="str">
        <f t="shared" si="1226"/>
        <v/>
      </c>
    </row>
    <row r="195" spans="3:228" hidden="1" outlineLevel="2">
      <c r="C195" s="39"/>
      <c r="D195" s="58" t="str">
        <f t="shared" si="1264"/>
        <v>ACC</v>
      </c>
      <c r="E195" s="90">
        <f t="shared" si="1265"/>
        <v>0</v>
      </c>
      <c r="F195" s="86"/>
      <c r="G195" s="78"/>
      <c r="H195" s="79"/>
      <c r="I195" s="78" t="str">
        <f>IF(D195="ACC"," ",IF('MAXES+CHART'!$D$16="lbs",MROUND(IF(D195="SQUAT",'MAXES+CHART'!$D$17*H195, IF(D195="BENCH",'MAXES+CHART'!$D$18*H195, IF(D195="DEADLIFT",'MAXES+CHART'!$D$19*H195,))),5),MROUND(IF(D195="SQUAT",'MAXES+CHART'!$D$17*H195, IF(D195="BENCH",'MAXES+CHART'!$D$18*H195, IF(D195="DEADLIFT",'MAXES+CHART'!$D$19*H195,))),2.5)))</f>
        <v xml:space="preserve"> </v>
      </c>
      <c r="J195" s="55"/>
      <c r="K195" s="95"/>
      <c r="M195" s="118"/>
      <c r="O195" s="57" t="str">
        <f t="shared" si="1161"/>
        <v/>
      </c>
      <c r="P195" s="57" t="str">
        <f t="shared" si="1162"/>
        <v/>
      </c>
      <c r="Q195" s="57" t="str">
        <f t="shared" si="1163"/>
        <v/>
      </c>
      <c r="R195" s="57" t="str">
        <f t="shared" si="1164"/>
        <v/>
      </c>
      <c r="S195" s="57" t="str">
        <f t="shared" si="1165"/>
        <v/>
      </c>
      <c r="T195" s="57" t="str">
        <f t="shared" si="1166"/>
        <v/>
      </c>
      <c r="U195" s="39"/>
      <c r="V195" s="58" t="str">
        <f t="shared" si="1227"/>
        <v>ACC</v>
      </c>
      <c r="W195" s="90" t="str">
        <f t="shared" si="1228"/>
        <v/>
      </c>
      <c r="X195" s="86" t="str">
        <f t="shared" si="1229"/>
        <v/>
      </c>
      <c r="Y195" s="78" t="str">
        <f t="shared" si="1230"/>
        <v/>
      </c>
      <c r="Z195" s="79" t="str">
        <f t="shared" si="1231"/>
        <v/>
      </c>
      <c r="AA195" s="78" t="str">
        <f>IFERROR(IF(V195="ACC"," ",IF('MAXES+CHART'!$D$16="lbs",MROUND(IF(V195="SQUAT",'MAXES+CHART'!$D$17*Z195, IF(V195="BENCH",'MAXES+CHART'!$D$18*Z195, IF(V195="DEADLIFT",'MAXES+CHART'!$D$19*Z195,))),5),MROUND(IF(V195="SQUAT",'MAXES+CHART'!$D$17*Z195, IF(V195="BENCH",'MAXES+CHART'!$D$18*Z195, IF(V195="DEADLIFT",'MAXES+CHART'!$D$19*Z195,))),2.5))),"")</f>
        <v xml:space="preserve"> </v>
      </c>
      <c r="AB195" s="55"/>
      <c r="AC195" s="95"/>
      <c r="AE195" s="118"/>
      <c r="AG195" s="57" t="str">
        <f t="shared" si="950"/>
        <v/>
      </c>
      <c r="AH195" s="57" t="str">
        <f t="shared" si="951"/>
        <v/>
      </c>
      <c r="AI195" s="57" t="str">
        <f t="shared" si="952"/>
        <v/>
      </c>
      <c r="AJ195" s="57" t="str">
        <f t="shared" si="953"/>
        <v/>
      </c>
      <c r="AK195" s="57" t="str">
        <f t="shared" si="954"/>
        <v/>
      </c>
      <c r="AL195" s="57" t="str">
        <f t="shared" si="955"/>
        <v/>
      </c>
      <c r="AN195" s="39"/>
      <c r="AO195" s="58" t="str">
        <f t="shared" si="1232"/>
        <v>ACC</v>
      </c>
      <c r="AP195" s="90" t="str">
        <f t="shared" si="1233"/>
        <v/>
      </c>
      <c r="AQ195" s="86" t="str">
        <f t="shared" si="1234"/>
        <v/>
      </c>
      <c r="AR195" s="78" t="str">
        <f t="shared" si="1235"/>
        <v/>
      </c>
      <c r="AS195" s="79" t="str">
        <f t="shared" si="1236"/>
        <v/>
      </c>
      <c r="AT195" s="78" t="str">
        <f>IFERROR(IF(AO195="ACC"," ",IF('MAXES+CHART'!$D$16="lbs",MROUND(IF(AO195="SQUAT",'MAXES+CHART'!$D$17*AS195, IF(AO195="BENCH",'MAXES+CHART'!$D$18*AS195, IF(AO195="DEADLIFT",'MAXES+CHART'!$D$19*AS195,))),5),MROUND(IF(AO195="SQUAT",'MAXES+CHART'!$D$17*AS195, IF(AO195="BENCH",'MAXES+CHART'!$D$18*AS195, IF(AO195="DEADLIFT",'MAXES+CHART'!$D$19*AS195,))),2.5))),"")</f>
        <v xml:space="preserve"> </v>
      </c>
      <c r="AU195" s="55"/>
      <c r="AV195" s="95"/>
      <c r="AX195" s="118"/>
      <c r="AZ195" s="57" t="str">
        <f t="shared" si="1167"/>
        <v/>
      </c>
      <c r="BA195" s="57" t="str">
        <f t="shared" si="1168"/>
        <v/>
      </c>
      <c r="BB195" s="57" t="str">
        <f t="shared" si="1169"/>
        <v/>
      </c>
      <c r="BC195" s="57" t="str">
        <f t="shared" si="1170"/>
        <v/>
      </c>
      <c r="BD195" s="57" t="str">
        <f t="shared" si="1171"/>
        <v/>
      </c>
      <c r="BE195" s="57" t="str">
        <f t="shared" si="1172"/>
        <v/>
      </c>
      <c r="BG195" s="39"/>
      <c r="BH195" s="58" t="str">
        <f t="shared" si="1237"/>
        <v>ACC</v>
      </c>
      <c r="BI195" s="90" t="str">
        <f t="shared" si="1238"/>
        <v/>
      </c>
      <c r="BJ195" s="86" t="str">
        <f t="shared" si="1239"/>
        <v/>
      </c>
      <c r="BK195" s="78" t="str">
        <f t="shared" si="1240"/>
        <v/>
      </c>
      <c r="BL195" s="79" t="str">
        <f t="shared" si="1241"/>
        <v/>
      </c>
      <c r="BM195" s="78" t="str">
        <f>IFERROR(IF(BH195="ACC"," ",IF('MAXES+CHART'!$D$16="lbs",MROUND(IF(BH195="SQUAT",'MAXES+CHART'!$D$17*BL195, IF(BH195="BENCH",'MAXES+CHART'!$D$18*BL195, IF(BH195="DEADLIFT",'MAXES+CHART'!$D$19*BL195,))),5),MROUND(IF(BH195="SQUAT",'MAXES+CHART'!$D$17*BL195, IF(BH195="BENCH",'MAXES+CHART'!$D$18*BL195, IF(BH195="DEADLIFT",'MAXES+CHART'!$D$19*BL195,))),2.5))),"")</f>
        <v xml:space="preserve"> </v>
      </c>
      <c r="BN195" s="55"/>
      <c r="BO195" s="95"/>
      <c r="BQ195" s="118"/>
      <c r="BS195" s="57" t="str">
        <f t="shared" si="1173"/>
        <v/>
      </c>
      <c r="BT195" s="57" t="str">
        <f t="shared" si="1174"/>
        <v/>
      </c>
      <c r="BU195" s="57" t="str">
        <f t="shared" si="1175"/>
        <v/>
      </c>
      <c r="BV195" s="57" t="str">
        <f t="shared" si="1176"/>
        <v/>
      </c>
      <c r="BW195" s="57" t="str">
        <f t="shared" si="1177"/>
        <v/>
      </c>
      <c r="BX195" s="57" t="str">
        <f t="shared" si="1178"/>
        <v/>
      </c>
      <c r="CA195" s="39"/>
      <c r="CB195" s="58" t="str">
        <f t="shared" si="1242"/>
        <v>ACC</v>
      </c>
      <c r="CC195" s="90" t="str">
        <f t="shared" si="1243"/>
        <v/>
      </c>
      <c r="CD195" s="86" t="str">
        <f t="shared" si="1244"/>
        <v/>
      </c>
      <c r="CE195" s="78" t="str">
        <f t="shared" si="1245"/>
        <v/>
      </c>
      <c r="CF195" s="79" t="str">
        <f t="shared" si="1246"/>
        <v/>
      </c>
      <c r="CG195" s="78" t="str">
        <f>IFERROR(IF(CB195="ACC"," ",IF('MAXES+CHART'!$D$16="lbs",MROUND(IF(CB195="SQUAT",'MAXES+CHART'!$D$17*CF195, IF(CB195="BENCH",'MAXES+CHART'!$D$18*CF195, IF(CB195="DEADLIFT",'MAXES+CHART'!$D$19*CF195,))),5),MROUND(IF(CB195="SQUAT",'MAXES+CHART'!$D$17*CF195, IF(CB195="BENCH",'MAXES+CHART'!$D$18*CF195, IF(CB195="DEADLIFT",'MAXES+CHART'!$D$19*CF195,))),2.5))),"")</f>
        <v xml:space="preserve"> </v>
      </c>
      <c r="CH195" s="55"/>
      <c r="CI195" s="95"/>
      <c r="CK195" s="118"/>
      <c r="CM195" s="57" t="str">
        <f t="shared" si="1179"/>
        <v/>
      </c>
      <c r="CN195" s="57" t="str">
        <f t="shared" si="1180"/>
        <v/>
      </c>
      <c r="CO195" s="57" t="str">
        <f t="shared" si="1181"/>
        <v/>
      </c>
      <c r="CP195" s="57" t="str">
        <f t="shared" si="1182"/>
        <v/>
      </c>
      <c r="CQ195" s="57" t="str">
        <f t="shared" si="1183"/>
        <v/>
      </c>
      <c r="CR195" s="57" t="str">
        <f t="shared" si="1184"/>
        <v/>
      </c>
      <c r="CS195" s="39"/>
      <c r="CT195" s="58" t="str">
        <f t="shared" si="1247"/>
        <v>ACC</v>
      </c>
      <c r="CU195" s="90" t="str">
        <f t="shared" si="1248"/>
        <v/>
      </c>
      <c r="CV195" s="86" t="str">
        <f t="shared" si="916"/>
        <v/>
      </c>
      <c r="CW195" s="78" t="str">
        <f t="shared" si="917"/>
        <v/>
      </c>
      <c r="CX195" s="79" t="str">
        <f t="shared" si="918"/>
        <v/>
      </c>
      <c r="CY195" s="78" t="str">
        <f>IFERROR(IF(CT195="ACC"," ",IF('MAXES+CHART'!$D$16="lbs",MROUND(IF(CT195="SQUAT",'MAXES+CHART'!$D$17*CX195, IF(CT195="BENCH",'MAXES+CHART'!$D$18*CX195, IF(CT195="DEADLIFT",'MAXES+CHART'!$D$19*CX195,))),5),MROUND(IF(CT195="SQUAT",'MAXES+CHART'!$D$17*CX195, IF(CT195="BENCH",'MAXES+CHART'!$D$18*CX195, IF(CT195="DEADLIFT",'MAXES+CHART'!$D$19*CX195,))),2.5))),"")</f>
        <v xml:space="preserve"> </v>
      </c>
      <c r="CZ195" s="55"/>
      <c r="DA195" s="95"/>
      <c r="DC195" s="118"/>
      <c r="DE195" s="57" t="str">
        <f t="shared" si="1185"/>
        <v/>
      </c>
      <c r="DF195" s="57" t="str">
        <f t="shared" si="1186"/>
        <v/>
      </c>
      <c r="DG195" s="57" t="str">
        <f t="shared" si="1187"/>
        <v/>
      </c>
      <c r="DH195" s="57" t="str">
        <f t="shared" si="1188"/>
        <v/>
      </c>
      <c r="DI195" s="57" t="str">
        <f t="shared" si="1189"/>
        <v/>
      </c>
      <c r="DJ195" s="57" t="str">
        <f t="shared" si="1190"/>
        <v/>
      </c>
      <c r="DL195" s="39"/>
      <c r="DM195" s="58" t="str">
        <f t="shared" si="1249"/>
        <v>ACC</v>
      </c>
      <c r="DN195" s="90" t="str">
        <f t="shared" si="1250"/>
        <v/>
      </c>
      <c r="DO195" s="86" t="str">
        <f t="shared" si="921"/>
        <v/>
      </c>
      <c r="DP195" s="78" t="str">
        <f t="shared" si="922"/>
        <v/>
      </c>
      <c r="DQ195" s="79" t="str">
        <f t="shared" si="923"/>
        <v/>
      </c>
      <c r="DR195" s="78" t="str">
        <f>IFERROR(IF(DM195="ACC"," ",IF('MAXES+CHART'!$D$16="lbs",MROUND(IF(DM195="SQUAT",'MAXES+CHART'!$D$17*DQ195, IF(DM195="BENCH",'MAXES+CHART'!$D$18*DQ195, IF(DM195="DEADLIFT",'MAXES+CHART'!$D$19*DQ195,))),5),MROUND(IF(DM195="SQUAT",'MAXES+CHART'!$D$17*DQ195, IF(DM195="BENCH",'MAXES+CHART'!$D$18*DQ195, IF(DM195="DEADLIFT",'MAXES+CHART'!$D$19*DQ195,))),2.5))),"")</f>
        <v xml:space="preserve"> </v>
      </c>
      <c r="DS195" s="55"/>
      <c r="DT195" s="95"/>
      <c r="DV195" s="118"/>
      <c r="DX195" s="57" t="str">
        <f t="shared" si="1191"/>
        <v/>
      </c>
      <c r="DY195" s="57" t="str">
        <f t="shared" si="1192"/>
        <v/>
      </c>
      <c r="DZ195" s="57" t="str">
        <f t="shared" si="1193"/>
        <v/>
      </c>
      <c r="EA195" s="57" t="str">
        <f t="shared" si="1194"/>
        <v/>
      </c>
      <c r="EB195" s="57" t="str">
        <f t="shared" si="1195"/>
        <v/>
      </c>
      <c r="EC195" s="57" t="str">
        <f t="shared" si="1196"/>
        <v/>
      </c>
      <c r="EE195" s="39"/>
      <c r="EF195" s="58" t="str">
        <f t="shared" si="1251"/>
        <v>ACC</v>
      </c>
      <c r="EG195" s="90" t="str">
        <f t="shared" si="1252"/>
        <v/>
      </c>
      <c r="EH195" s="86" t="str">
        <f t="shared" si="926"/>
        <v/>
      </c>
      <c r="EI195" s="78" t="str">
        <f t="shared" si="927"/>
        <v/>
      </c>
      <c r="EJ195" s="79" t="str">
        <f t="shared" si="928"/>
        <v/>
      </c>
      <c r="EK195" s="78" t="str">
        <f>IFERROR(IF(EF195="ACC"," ",IF('MAXES+CHART'!$D$16="lbs",MROUND(IF(EF195="SQUAT",'MAXES+CHART'!$D$17*EJ195, IF(EF195="BENCH",'MAXES+CHART'!$D$18*EJ195, IF(EF195="DEADLIFT",'MAXES+CHART'!$D$19*EJ195,))),5),MROUND(IF(EF195="SQUAT",'MAXES+CHART'!$D$17*EJ195, IF(EF195="BENCH",'MAXES+CHART'!$D$18*EJ195, IF(EF195="DEADLIFT",'MAXES+CHART'!$D$19*EJ195,))),2.5))),"")</f>
        <v xml:space="preserve"> </v>
      </c>
      <c r="EL195" s="55"/>
      <c r="EM195" s="95"/>
      <c r="EO195" s="118"/>
      <c r="EQ195" s="57" t="str">
        <f t="shared" si="1197"/>
        <v/>
      </c>
      <c r="ER195" s="57" t="str">
        <f t="shared" si="1198"/>
        <v/>
      </c>
      <c r="ES195" s="57" t="str">
        <f t="shared" si="1199"/>
        <v/>
      </c>
      <c r="ET195" s="57" t="str">
        <f t="shared" si="1200"/>
        <v/>
      </c>
      <c r="EU195" s="57" t="str">
        <f t="shared" si="1201"/>
        <v/>
      </c>
      <c r="EV195" s="57" t="str">
        <f t="shared" si="1202"/>
        <v/>
      </c>
      <c r="EY195" s="39"/>
      <c r="EZ195" s="58" t="str">
        <f t="shared" si="1253"/>
        <v>ACC</v>
      </c>
      <c r="FA195" s="90" t="str">
        <f t="shared" si="1254"/>
        <v/>
      </c>
      <c r="FB195" s="86" t="str">
        <f t="shared" si="1255"/>
        <v/>
      </c>
      <c r="FC195" s="78" t="str">
        <f t="shared" si="1256"/>
        <v/>
      </c>
      <c r="FD195" s="79" t="str">
        <f t="shared" si="1257"/>
        <v/>
      </c>
      <c r="FE195" s="78" t="str">
        <f>IFERROR(IF(EZ195="ACC"," ",IF('MAXES+CHART'!$D$16="lbs",MROUND(IF(EZ195="SQUAT",'MAXES+CHART'!$D$17*FD195, IF(EZ195="BENCH",'MAXES+CHART'!$D$18*FD195, IF(EZ195="DEADLIFT",'MAXES+CHART'!$D$19*FD195,))),5),MROUND(IF(EZ195="SQUAT",'MAXES+CHART'!$D$17*FD195, IF(EZ195="BENCH",'MAXES+CHART'!$D$18*FD195, IF(EZ195="DEADLIFT",'MAXES+CHART'!$D$19*FD195,))),2.5))),"")</f>
        <v xml:space="preserve"> </v>
      </c>
      <c r="FF195" s="55"/>
      <c r="FG195" s="124"/>
      <c r="FI195" s="118"/>
      <c r="FK195" s="57" t="str">
        <f t="shared" si="1203"/>
        <v/>
      </c>
      <c r="FL195" s="57" t="str">
        <f t="shared" si="1204"/>
        <v/>
      </c>
      <c r="FM195" s="57" t="str">
        <f t="shared" si="1205"/>
        <v/>
      </c>
      <c r="FN195" s="57" t="str">
        <f t="shared" si="1206"/>
        <v/>
      </c>
      <c r="FO195" s="57" t="str">
        <f t="shared" si="1207"/>
        <v/>
      </c>
      <c r="FP195" s="57" t="str">
        <f t="shared" si="1208"/>
        <v/>
      </c>
      <c r="FQ195" s="39"/>
      <c r="FR195" s="58" t="str">
        <f t="shared" si="1258"/>
        <v>ACC</v>
      </c>
      <c r="FS195" s="90" t="str">
        <f t="shared" si="1259"/>
        <v/>
      </c>
      <c r="FT195" s="86" t="str">
        <f t="shared" si="931"/>
        <v/>
      </c>
      <c r="FU195" s="78" t="str">
        <f t="shared" si="932"/>
        <v/>
      </c>
      <c r="FV195" s="79" t="str">
        <f t="shared" si="933"/>
        <v/>
      </c>
      <c r="FW195" s="78" t="str">
        <f>IFERROR(IF(FR195="ACC"," ",IF('MAXES+CHART'!$D$16="lbs",MROUND(IF(FR195="SQUAT",'MAXES+CHART'!$D$17*FV195, IF(FR195="BENCH",'MAXES+CHART'!$D$18*FV195, IF(FR195="DEADLIFT",'MAXES+CHART'!$D$19*FV195,))),5),MROUND(IF(FR195="SQUAT",'MAXES+CHART'!$D$17*FV195, IF(FR195="BENCH",'MAXES+CHART'!$D$18*FV195, IF(FR195="DEADLIFT",'MAXES+CHART'!$D$19*FV195,))),2.5))),"")</f>
        <v xml:space="preserve"> </v>
      </c>
      <c r="FX195" s="55"/>
      <c r="FY195" s="95"/>
      <c r="GA195" s="118"/>
      <c r="GC195" s="57" t="str">
        <f t="shared" si="1209"/>
        <v/>
      </c>
      <c r="GD195" s="57" t="str">
        <f t="shared" si="1210"/>
        <v/>
      </c>
      <c r="GE195" s="57" t="str">
        <f t="shared" si="1211"/>
        <v/>
      </c>
      <c r="GF195" s="57" t="str">
        <f t="shared" si="1212"/>
        <v/>
      </c>
      <c r="GG195" s="57" t="str">
        <f t="shared" si="1213"/>
        <v/>
      </c>
      <c r="GH195" s="57" t="str">
        <f t="shared" si="1214"/>
        <v/>
      </c>
      <c r="GJ195" s="39"/>
      <c r="GK195" s="58" t="str">
        <f t="shared" si="1260"/>
        <v>ACC</v>
      </c>
      <c r="GL195" s="90" t="str">
        <f t="shared" si="1261"/>
        <v/>
      </c>
      <c r="GM195" s="86" t="str">
        <f t="shared" si="936"/>
        <v/>
      </c>
      <c r="GN195" s="78" t="str">
        <f t="shared" si="937"/>
        <v/>
      </c>
      <c r="GO195" s="79" t="str">
        <f t="shared" si="938"/>
        <v/>
      </c>
      <c r="GP195" s="78" t="str">
        <f>IFERROR(IF(GK195="ACC"," ",IF('MAXES+CHART'!$D$16="lbs",MROUND(IF(GK195="SQUAT",'MAXES+CHART'!$D$17*GO195, IF(GK195="BENCH",'MAXES+CHART'!$D$18*GO195, IF(GK195="DEADLIFT",'MAXES+CHART'!$D$19*GO195,))),5),MROUND(IF(GK195="SQUAT",'MAXES+CHART'!$D$17*GO195, IF(GK195="BENCH",'MAXES+CHART'!$D$18*GO195, IF(GK195="DEADLIFT",'MAXES+CHART'!$D$19*GO195,))),2.5))),"")</f>
        <v xml:space="preserve"> </v>
      </c>
      <c r="GQ195" s="55"/>
      <c r="GR195" s="95"/>
      <c r="GT195" s="118"/>
      <c r="GV195" s="57" t="str">
        <f t="shared" si="1215"/>
        <v/>
      </c>
      <c r="GW195" s="57" t="str">
        <f t="shared" si="1216"/>
        <v/>
      </c>
      <c r="GX195" s="57" t="str">
        <f t="shared" si="1217"/>
        <v/>
      </c>
      <c r="GY195" s="57" t="str">
        <f t="shared" si="1218"/>
        <v/>
      </c>
      <c r="GZ195" s="57" t="str">
        <f t="shared" si="1219"/>
        <v/>
      </c>
      <c r="HA195" s="57" t="str">
        <f t="shared" si="1220"/>
        <v/>
      </c>
      <c r="HC195" s="39"/>
      <c r="HD195" s="58" t="str">
        <f t="shared" si="1262"/>
        <v>ACC</v>
      </c>
      <c r="HE195" s="90" t="str">
        <f t="shared" si="1263"/>
        <v/>
      </c>
      <c r="HF195" s="86" t="str">
        <f t="shared" si="941"/>
        <v/>
      </c>
      <c r="HG195" s="78" t="str">
        <f t="shared" si="942"/>
        <v/>
      </c>
      <c r="HH195" s="79" t="str">
        <f t="shared" si="943"/>
        <v/>
      </c>
      <c r="HI195" s="78" t="str">
        <f>IFERROR(IF(HD195="ACC"," ",IF('MAXES+CHART'!$D$16="lbs",MROUND(IF(HD195="SQUAT",'MAXES+CHART'!$D$17*HH195, IF(HD195="BENCH",'MAXES+CHART'!$D$18*HH195, IF(HD195="DEADLIFT",'MAXES+CHART'!$D$19*HH195,))),5),MROUND(IF(HD195="SQUAT",'MAXES+CHART'!$D$17*HH195, IF(HD195="BENCH",'MAXES+CHART'!$D$18*HH195, IF(HD195="DEADLIFT",'MAXES+CHART'!$D$19*HH195,))),2.5))),"")</f>
        <v xml:space="preserve"> </v>
      </c>
      <c r="HJ195" s="55"/>
      <c r="HK195" s="95"/>
      <c r="HM195" s="118"/>
      <c r="HO195" s="57" t="str">
        <f t="shared" si="1221"/>
        <v/>
      </c>
      <c r="HP195" s="57" t="str">
        <f t="shared" si="1222"/>
        <v/>
      </c>
      <c r="HQ195" s="57" t="str">
        <f t="shared" si="1223"/>
        <v/>
      </c>
      <c r="HR195" s="57" t="str">
        <f t="shared" si="1224"/>
        <v/>
      </c>
      <c r="HS195" s="57" t="str">
        <f t="shared" si="1225"/>
        <v/>
      </c>
      <c r="HT195" s="57" t="str">
        <f t="shared" si="1226"/>
        <v/>
      </c>
    </row>
    <row r="196" spans="3:228" hidden="1" outlineLevel="1">
      <c r="C196" s="39"/>
      <c r="D196" s="54" t="s">
        <v>14</v>
      </c>
      <c r="E196" s="92"/>
      <c r="F196" s="87"/>
      <c r="G196" s="81"/>
      <c r="H196" s="82"/>
      <c r="I196" s="81" t="str">
        <f>IF(D196="ACC"," ",IF('MAXES+CHART'!$D$16="lbs",MROUND(IF(D196="SQUAT",'MAXES+CHART'!$D$17*H196, IF(D196="BENCH",'MAXES+CHART'!$D$18*H196, IF(D196="DEADLIFT",'MAXES+CHART'!$D$19*H196,))),5),MROUND(IF(D196="SQUAT",'MAXES+CHART'!$D$17*H196, IF(D196="BENCH",'MAXES+CHART'!$D$18*H196, IF(D196="DEADLIFT",'MAXES+CHART'!$D$19*H196,))),2.5)))</f>
        <v xml:space="preserve"> </v>
      </c>
      <c r="K196" s="96"/>
      <c r="L196" s="55"/>
      <c r="M196" s="197"/>
      <c r="O196" s="57" t="str">
        <f t="shared" si="1161"/>
        <v/>
      </c>
      <c r="P196" s="57" t="str">
        <f t="shared" si="1162"/>
        <v/>
      </c>
      <c r="Q196" s="57" t="str">
        <f t="shared" si="1163"/>
        <v/>
      </c>
      <c r="R196" s="57" t="str">
        <f t="shared" si="1164"/>
        <v/>
      </c>
      <c r="S196" s="57" t="str">
        <f t="shared" si="1165"/>
        <v/>
      </c>
      <c r="T196" s="57" t="str">
        <f t="shared" si="1166"/>
        <v/>
      </c>
      <c r="U196" s="39" t="str">
        <f>IF(ISBLANK($C196),"",$C196)</f>
        <v/>
      </c>
      <c r="V196" s="54" t="str">
        <f t="shared" ref="V196:V214" si="1266">IF(ISBLANK($D196),"",$D196)</f>
        <v>ACC</v>
      </c>
      <c r="W196" s="92" t="str">
        <f t="shared" ref="W196:W214" si="1267">IF(ISBLANK($E196),"",$E196)</f>
        <v/>
      </c>
      <c r="X196" s="87" t="str">
        <f t="shared" si="1229"/>
        <v/>
      </c>
      <c r="Y196" s="81" t="str">
        <f t="shared" si="1230"/>
        <v/>
      </c>
      <c r="Z196" s="82" t="str">
        <f t="shared" si="1231"/>
        <v/>
      </c>
      <c r="AA196" s="81" t="str">
        <f>IFERROR(IF(V196="ACC"," ",IF('MAXES+CHART'!$D$16="lbs",MROUND(IF(V196="SQUAT",'MAXES+CHART'!$D$17*Z196, IF(V196="BENCH",'MAXES+CHART'!$D$18*Z196, IF(V196="DEADLIFT",'MAXES+CHART'!$D$19*Z196,))),5),MROUND(IF(V196="SQUAT",'MAXES+CHART'!$D$17*Z196, IF(V196="BENCH",'MAXES+CHART'!$D$18*Z196, IF(V196="DEADLIFT",'MAXES+CHART'!$D$19*Z196,))),2.5))),"")</f>
        <v xml:space="preserve"> </v>
      </c>
      <c r="AC196" s="96"/>
      <c r="AD196" s="55"/>
      <c r="AE196" s="197"/>
      <c r="AG196" s="57" t="str">
        <f t="shared" si="950"/>
        <v/>
      </c>
      <c r="AH196" s="57" t="str">
        <f t="shared" si="951"/>
        <v/>
      </c>
      <c r="AI196" s="57" t="str">
        <f t="shared" si="952"/>
        <v/>
      </c>
      <c r="AJ196" s="57" t="str">
        <f t="shared" si="953"/>
        <v/>
      </c>
      <c r="AK196" s="57" t="str">
        <f t="shared" si="954"/>
        <v/>
      </c>
      <c r="AL196" s="57" t="str">
        <f t="shared" si="955"/>
        <v/>
      </c>
      <c r="AN196" s="39" t="str">
        <f>IF(ISBLANK($C196),"",$C196)</f>
        <v/>
      </c>
      <c r="AO196" s="54" t="str">
        <f t="shared" ref="AO196:AO214" si="1268">IF(ISBLANK($D196),"",$D196)</f>
        <v>ACC</v>
      </c>
      <c r="AP196" s="92" t="str">
        <f t="shared" ref="AP196:AP214" si="1269">IF(ISBLANK($E196),"",$E196)</f>
        <v/>
      </c>
      <c r="AQ196" s="87" t="str">
        <f t="shared" si="1234"/>
        <v/>
      </c>
      <c r="AR196" s="81" t="str">
        <f t="shared" si="1235"/>
        <v/>
      </c>
      <c r="AS196" s="82" t="str">
        <f t="shared" si="1236"/>
        <v/>
      </c>
      <c r="AT196" s="81" t="str">
        <f>IFERROR(IF(AO196="ACC"," ",IF('MAXES+CHART'!$D$16="lbs",MROUND(IF(AO196="SQUAT",'MAXES+CHART'!$D$17*AS196, IF(AO196="BENCH",'MAXES+CHART'!$D$18*AS196, IF(AO196="DEADLIFT",'MAXES+CHART'!$D$19*AS196,))),5),MROUND(IF(AO196="SQUAT",'MAXES+CHART'!$D$17*AS196, IF(AO196="BENCH",'MAXES+CHART'!$D$18*AS196, IF(AO196="DEADLIFT",'MAXES+CHART'!$D$19*AS196,))),2.5))),"")</f>
        <v xml:space="preserve"> </v>
      </c>
      <c r="AV196" s="96"/>
      <c r="AW196" s="55"/>
      <c r="AX196" s="197"/>
      <c r="AZ196" s="57" t="str">
        <f t="shared" si="1167"/>
        <v/>
      </c>
      <c r="BA196" s="57" t="str">
        <f t="shared" si="1168"/>
        <v/>
      </c>
      <c r="BB196" s="57" t="str">
        <f t="shared" si="1169"/>
        <v/>
      </c>
      <c r="BC196" s="57" t="str">
        <f t="shared" si="1170"/>
        <v/>
      </c>
      <c r="BD196" s="57" t="str">
        <f t="shared" si="1171"/>
        <v/>
      </c>
      <c r="BE196" s="57" t="str">
        <f t="shared" si="1172"/>
        <v/>
      </c>
      <c r="BG196" s="39" t="str">
        <f>IF(ISBLANK($C196),"",$C196)</f>
        <v/>
      </c>
      <c r="BH196" s="54" t="str">
        <f t="shared" ref="BH196:BH214" si="1270">IF(ISBLANK($D196),"",$D196)</f>
        <v>ACC</v>
      </c>
      <c r="BI196" s="92" t="str">
        <f t="shared" ref="BI196:BI214" si="1271">IF(ISBLANK($E196),"",$E196)</f>
        <v/>
      </c>
      <c r="BJ196" s="87" t="str">
        <f t="shared" si="1239"/>
        <v/>
      </c>
      <c r="BK196" s="81" t="str">
        <f t="shared" si="1240"/>
        <v/>
      </c>
      <c r="BL196" s="82" t="str">
        <f t="shared" si="1241"/>
        <v/>
      </c>
      <c r="BM196" s="81" t="str">
        <f>IFERROR(IF(BH196="ACC"," ",IF('MAXES+CHART'!$D$16="lbs",MROUND(IF(BH196="SQUAT",'MAXES+CHART'!$D$17*BL196, IF(BH196="BENCH",'MAXES+CHART'!$D$18*BL196, IF(BH196="DEADLIFT",'MAXES+CHART'!$D$19*BL196,))),5),MROUND(IF(BH196="SQUAT",'MAXES+CHART'!$D$17*BL196, IF(BH196="BENCH",'MAXES+CHART'!$D$18*BL196, IF(BH196="DEADLIFT",'MAXES+CHART'!$D$19*BL196,))),2.5))),"")</f>
        <v xml:space="preserve"> </v>
      </c>
      <c r="BO196" s="96"/>
      <c r="BP196" s="55"/>
      <c r="BQ196" s="197"/>
      <c r="BS196" s="57" t="str">
        <f t="shared" si="1173"/>
        <v/>
      </c>
      <c r="BT196" s="57" t="str">
        <f t="shared" si="1174"/>
        <v/>
      </c>
      <c r="BU196" s="57" t="str">
        <f t="shared" si="1175"/>
        <v/>
      </c>
      <c r="BV196" s="57" t="str">
        <f t="shared" si="1176"/>
        <v/>
      </c>
      <c r="BW196" s="57" t="str">
        <f t="shared" si="1177"/>
        <v/>
      </c>
      <c r="BX196" s="57" t="str">
        <f t="shared" si="1178"/>
        <v/>
      </c>
      <c r="CA196" s="39" t="str">
        <f>IF(ISBLANK($C196),"",$C196)</f>
        <v/>
      </c>
      <c r="CB196" s="54" t="str">
        <f t="shared" ref="CB196:CB214" si="1272">IF(ISBLANK($D196),"",$D196)</f>
        <v>ACC</v>
      </c>
      <c r="CC196" s="92" t="str">
        <f t="shared" ref="CC196:CC214" si="1273">IF(ISBLANK($E196),"",$E196)</f>
        <v/>
      </c>
      <c r="CD196" s="87" t="str">
        <f t="shared" si="1244"/>
        <v/>
      </c>
      <c r="CE196" s="81" t="str">
        <f t="shared" si="1245"/>
        <v/>
      </c>
      <c r="CF196" s="82" t="str">
        <f t="shared" si="1246"/>
        <v/>
      </c>
      <c r="CG196" s="81" t="str">
        <f>IFERROR(IF(CB196="ACC"," ",IF('MAXES+CHART'!$D$16="lbs",MROUND(IF(CB196="SQUAT",'MAXES+CHART'!$D$17*CF196, IF(CB196="BENCH",'MAXES+CHART'!$D$18*CF196, IF(CB196="DEADLIFT",'MAXES+CHART'!$D$19*CF196,))),5),MROUND(IF(CB196="SQUAT",'MAXES+CHART'!$D$17*CF196, IF(CB196="BENCH",'MAXES+CHART'!$D$18*CF196, IF(CB196="DEADLIFT",'MAXES+CHART'!$D$19*CF196,))),2.5))),"")</f>
        <v xml:space="preserve"> </v>
      </c>
      <c r="CI196" s="96"/>
      <c r="CJ196" s="55"/>
      <c r="CK196" s="197"/>
      <c r="CM196" s="57" t="str">
        <f t="shared" si="1179"/>
        <v/>
      </c>
      <c r="CN196" s="57" t="str">
        <f t="shared" si="1180"/>
        <v/>
      </c>
      <c r="CO196" s="57" t="str">
        <f t="shared" si="1181"/>
        <v/>
      </c>
      <c r="CP196" s="57" t="str">
        <f t="shared" si="1182"/>
        <v/>
      </c>
      <c r="CQ196" s="57" t="str">
        <f t="shared" si="1183"/>
        <v/>
      </c>
      <c r="CR196" s="57" t="str">
        <f t="shared" si="1184"/>
        <v/>
      </c>
      <c r="CS196" s="39" t="str">
        <f>IF(ISBLANK($C196),"",$C196)</f>
        <v/>
      </c>
      <c r="CT196" s="54" t="str">
        <f t="shared" si="914"/>
        <v>ACC</v>
      </c>
      <c r="CU196" s="92" t="str">
        <f t="shared" si="915"/>
        <v/>
      </c>
      <c r="CV196" s="87" t="str">
        <f t="shared" si="916"/>
        <v/>
      </c>
      <c r="CW196" s="81" t="str">
        <f t="shared" si="917"/>
        <v/>
      </c>
      <c r="CX196" s="82" t="str">
        <f t="shared" si="918"/>
        <v/>
      </c>
      <c r="CY196" s="81" t="str">
        <f>IFERROR(IF(CT196="ACC"," ",IF('MAXES+CHART'!$D$16="lbs",MROUND(IF(CT196="SQUAT",'MAXES+CHART'!$D$17*CX196, IF(CT196="BENCH",'MAXES+CHART'!$D$18*CX196, IF(CT196="DEADLIFT",'MAXES+CHART'!$D$19*CX196,))),5),MROUND(IF(CT196="SQUAT",'MAXES+CHART'!$D$17*CX196, IF(CT196="BENCH",'MAXES+CHART'!$D$18*CX196, IF(CT196="DEADLIFT",'MAXES+CHART'!$D$19*CX196,))),2.5))),"")</f>
        <v xml:space="preserve"> </v>
      </c>
      <c r="DA196" s="96"/>
      <c r="DB196" s="55"/>
      <c r="DC196" s="197"/>
      <c r="DE196" s="57" t="str">
        <f t="shared" si="1185"/>
        <v/>
      </c>
      <c r="DF196" s="57" t="str">
        <f t="shared" si="1186"/>
        <v/>
      </c>
      <c r="DG196" s="57" t="str">
        <f t="shared" si="1187"/>
        <v/>
      </c>
      <c r="DH196" s="57" t="str">
        <f t="shared" si="1188"/>
        <v/>
      </c>
      <c r="DI196" s="57" t="str">
        <f t="shared" si="1189"/>
        <v/>
      </c>
      <c r="DJ196" s="57" t="str">
        <f t="shared" si="1190"/>
        <v/>
      </c>
      <c r="DL196" s="39" t="str">
        <f>IF(ISBLANK($C196),"",$C196)</f>
        <v/>
      </c>
      <c r="DM196" s="54" t="str">
        <f t="shared" si="919"/>
        <v>ACC</v>
      </c>
      <c r="DN196" s="92" t="str">
        <f t="shared" si="920"/>
        <v/>
      </c>
      <c r="DO196" s="87" t="str">
        <f t="shared" si="921"/>
        <v/>
      </c>
      <c r="DP196" s="81" t="str">
        <f t="shared" si="922"/>
        <v/>
      </c>
      <c r="DQ196" s="82" t="str">
        <f t="shared" si="923"/>
        <v/>
      </c>
      <c r="DR196" s="81" t="str">
        <f>IFERROR(IF(DM196="ACC"," ",IF('MAXES+CHART'!$D$16="lbs",MROUND(IF(DM196="SQUAT",'MAXES+CHART'!$D$17*DQ196, IF(DM196="BENCH",'MAXES+CHART'!$D$18*DQ196, IF(DM196="DEADLIFT",'MAXES+CHART'!$D$19*DQ196,))),5),MROUND(IF(DM196="SQUAT",'MAXES+CHART'!$D$17*DQ196, IF(DM196="BENCH",'MAXES+CHART'!$D$18*DQ196, IF(DM196="DEADLIFT",'MAXES+CHART'!$D$19*DQ196,))),2.5))),"")</f>
        <v xml:space="preserve"> </v>
      </c>
      <c r="DT196" s="96"/>
      <c r="DU196" s="55"/>
      <c r="DV196" s="197"/>
      <c r="DX196" s="57" t="str">
        <f t="shared" si="1191"/>
        <v/>
      </c>
      <c r="DY196" s="57" t="str">
        <f t="shared" si="1192"/>
        <v/>
      </c>
      <c r="DZ196" s="57" t="str">
        <f t="shared" si="1193"/>
        <v/>
      </c>
      <c r="EA196" s="57" t="str">
        <f t="shared" si="1194"/>
        <v/>
      </c>
      <c r="EB196" s="57" t="str">
        <f t="shared" si="1195"/>
        <v/>
      </c>
      <c r="EC196" s="57" t="str">
        <f t="shared" si="1196"/>
        <v/>
      </c>
      <c r="EE196" s="39" t="str">
        <f>IF(ISBLANK($C196),"",$C196)</f>
        <v/>
      </c>
      <c r="EF196" s="54" t="str">
        <f t="shared" si="924"/>
        <v>ACC</v>
      </c>
      <c r="EG196" s="92" t="str">
        <f t="shared" si="925"/>
        <v/>
      </c>
      <c r="EH196" s="87" t="str">
        <f t="shared" si="926"/>
        <v/>
      </c>
      <c r="EI196" s="81" t="str">
        <f t="shared" si="927"/>
        <v/>
      </c>
      <c r="EJ196" s="82" t="str">
        <f t="shared" si="928"/>
        <v/>
      </c>
      <c r="EK196" s="81" t="str">
        <f>IFERROR(IF(EF196="ACC"," ",IF('MAXES+CHART'!$D$16="lbs",MROUND(IF(EF196="SQUAT",'MAXES+CHART'!$D$17*EJ196, IF(EF196="BENCH",'MAXES+CHART'!$D$18*EJ196, IF(EF196="DEADLIFT",'MAXES+CHART'!$D$19*EJ196,))),5),MROUND(IF(EF196="SQUAT",'MAXES+CHART'!$D$17*EJ196, IF(EF196="BENCH",'MAXES+CHART'!$D$18*EJ196, IF(EF196="DEADLIFT",'MAXES+CHART'!$D$19*EJ196,))),2.5))),"")</f>
        <v xml:space="preserve"> </v>
      </c>
      <c r="EM196" s="96"/>
      <c r="EN196" s="55"/>
      <c r="EO196" s="197"/>
      <c r="EQ196" s="57" t="str">
        <f t="shared" si="1197"/>
        <v/>
      </c>
      <c r="ER196" s="57" t="str">
        <f t="shared" si="1198"/>
        <v/>
      </c>
      <c r="ES196" s="57" t="str">
        <f t="shared" si="1199"/>
        <v/>
      </c>
      <c r="ET196" s="57" t="str">
        <f t="shared" si="1200"/>
        <v/>
      </c>
      <c r="EU196" s="57" t="str">
        <f t="shared" si="1201"/>
        <v/>
      </c>
      <c r="EV196" s="57" t="str">
        <f t="shared" si="1202"/>
        <v/>
      </c>
      <c r="EY196" s="39" t="str">
        <f>IF(ISBLANK($C196),"",$C196)</f>
        <v/>
      </c>
      <c r="EZ196" s="54" t="str">
        <f t="shared" ref="EZ196:EZ214" si="1274">IF(ISBLANK($D196),"",$D196)</f>
        <v>ACC</v>
      </c>
      <c r="FA196" s="92" t="str">
        <f t="shared" ref="FA196:FA214" si="1275">IF(ISBLANK($E196),"",$E196)</f>
        <v/>
      </c>
      <c r="FB196" s="87" t="str">
        <f t="shared" si="1255"/>
        <v/>
      </c>
      <c r="FC196" s="81" t="str">
        <f t="shared" si="1256"/>
        <v/>
      </c>
      <c r="FD196" s="82" t="str">
        <f t="shared" si="1257"/>
        <v/>
      </c>
      <c r="FE196" s="81" t="str">
        <f>IFERROR(IF(EZ196="ACC"," ",IF('MAXES+CHART'!$D$16="lbs",MROUND(IF(EZ196="SQUAT",'MAXES+CHART'!$D$17*FD196, IF(EZ196="BENCH",'MAXES+CHART'!$D$18*FD196, IF(EZ196="DEADLIFT",'MAXES+CHART'!$D$19*FD196,))),5),MROUND(IF(EZ196="SQUAT",'MAXES+CHART'!$D$17*FD196, IF(EZ196="BENCH",'MAXES+CHART'!$D$18*FD196, IF(EZ196="DEADLIFT",'MAXES+CHART'!$D$19*FD196,))),2.5))),"")</f>
        <v xml:space="preserve"> </v>
      </c>
      <c r="FG196" s="125"/>
      <c r="FH196" s="55"/>
      <c r="FI196" s="197"/>
      <c r="FK196" s="57" t="str">
        <f t="shared" si="1203"/>
        <v/>
      </c>
      <c r="FL196" s="57" t="str">
        <f t="shared" si="1204"/>
        <v/>
      </c>
      <c r="FM196" s="57" t="str">
        <f t="shared" si="1205"/>
        <v/>
      </c>
      <c r="FN196" s="57" t="str">
        <f t="shared" si="1206"/>
        <v/>
      </c>
      <c r="FO196" s="57" t="str">
        <f t="shared" si="1207"/>
        <v/>
      </c>
      <c r="FP196" s="57" t="str">
        <f t="shared" si="1208"/>
        <v/>
      </c>
      <c r="FQ196" s="39" t="str">
        <f>IF(ISBLANK($C196),"",$C196)</f>
        <v/>
      </c>
      <c r="FR196" s="54" t="str">
        <f t="shared" si="929"/>
        <v>ACC</v>
      </c>
      <c r="FS196" s="92" t="str">
        <f t="shared" si="930"/>
        <v/>
      </c>
      <c r="FT196" s="87" t="str">
        <f t="shared" si="931"/>
        <v/>
      </c>
      <c r="FU196" s="81" t="str">
        <f t="shared" si="932"/>
        <v/>
      </c>
      <c r="FV196" s="82" t="str">
        <f t="shared" si="933"/>
        <v/>
      </c>
      <c r="FW196" s="81" t="str">
        <f>IFERROR(IF(FR196="ACC"," ",IF('MAXES+CHART'!$D$16="lbs",MROUND(IF(FR196="SQUAT",'MAXES+CHART'!$D$17*FV196, IF(FR196="BENCH",'MAXES+CHART'!$D$18*FV196, IF(FR196="DEADLIFT",'MAXES+CHART'!$D$19*FV196,))),5),MROUND(IF(FR196="SQUAT",'MAXES+CHART'!$D$17*FV196, IF(FR196="BENCH",'MAXES+CHART'!$D$18*FV196, IF(FR196="DEADLIFT",'MAXES+CHART'!$D$19*FV196,))),2.5))),"")</f>
        <v xml:space="preserve"> </v>
      </c>
      <c r="FY196" s="96"/>
      <c r="FZ196" s="55"/>
      <c r="GA196" s="197"/>
      <c r="GC196" s="57" t="str">
        <f t="shared" si="1209"/>
        <v/>
      </c>
      <c r="GD196" s="57" t="str">
        <f t="shared" si="1210"/>
        <v/>
      </c>
      <c r="GE196" s="57" t="str">
        <f t="shared" si="1211"/>
        <v/>
      </c>
      <c r="GF196" s="57" t="str">
        <f t="shared" si="1212"/>
        <v/>
      </c>
      <c r="GG196" s="57" t="str">
        <f t="shared" si="1213"/>
        <v/>
      </c>
      <c r="GH196" s="57" t="str">
        <f t="shared" si="1214"/>
        <v/>
      </c>
      <c r="GJ196" s="39" t="str">
        <f>IF(ISBLANK($C196),"",$C196)</f>
        <v/>
      </c>
      <c r="GK196" s="54" t="str">
        <f t="shared" si="934"/>
        <v>ACC</v>
      </c>
      <c r="GL196" s="92" t="str">
        <f t="shared" si="935"/>
        <v/>
      </c>
      <c r="GM196" s="87" t="str">
        <f t="shared" si="936"/>
        <v/>
      </c>
      <c r="GN196" s="81" t="str">
        <f t="shared" si="937"/>
        <v/>
      </c>
      <c r="GO196" s="82" t="str">
        <f t="shared" si="938"/>
        <v/>
      </c>
      <c r="GP196" s="81" t="str">
        <f>IFERROR(IF(GK196="ACC"," ",IF('MAXES+CHART'!$D$16="lbs",MROUND(IF(GK196="SQUAT",'MAXES+CHART'!$D$17*GO196, IF(GK196="BENCH",'MAXES+CHART'!$D$18*GO196, IF(GK196="DEADLIFT",'MAXES+CHART'!$D$19*GO196,))),5),MROUND(IF(GK196="SQUAT",'MAXES+CHART'!$D$17*GO196, IF(GK196="BENCH",'MAXES+CHART'!$D$18*GO196, IF(GK196="DEADLIFT",'MAXES+CHART'!$D$19*GO196,))),2.5))),"")</f>
        <v xml:space="preserve"> </v>
      </c>
      <c r="GR196" s="96"/>
      <c r="GS196" s="55"/>
      <c r="GT196" s="197"/>
      <c r="GV196" s="57" t="str">
        <f t="shared" si="1215"/>
        <v/>
      </c>
      <c r="GW196" s="57" t="str">
        <f t="shared" si="1216"/>
        <v/>
      </c>
      <c r="GX196" s="57" t="str">
        <f t="shared" si="1217"/>
        <v/>
      </c>
      <c r="GY196" s="57" t="str">
        <f t="shared" si="1218"/>
        <v/>
      </c>
      <c r="GZ196" s="57" t="str">
        <f t="shared" si="1219"/>
        <v/>
      </c>
      <c r="HA196" s="57" t="str">
        <f t="shared" si="1220"/>
        <v/>
      </c>
      <c r="HC196" s="39" t="str">
        <f>IF(ISBLANK($C196),"",$C196)</f>
        <v/>
      </c>
      <c r="HD196" s="54" t="str">
        <f t="shared" si="939"/>
        <v>ACC</v>
      </c>
      <c r="HE196" s="92" t="str">
        <f t="shared" si="940"/>
        <v/>
      </c>
      <c r="HF196" s="87" t="str">
        <f t="shared" si="941"/>
        <v/>
      </c>
      <c r="HG196" s="81" t="str">
        <f t="shared" si="942"/>
        <v/>
      </c>
      <c r="HH196" s="82" t="str">
        <f t="shared" si="943"/>
        <v/>
      </c>
      <c r="HI196" s="81" t="str">
        <f>IFERROR(IF(HD196="ACC"," ",IF('MAXES+CHART'!$D$16="lbs",MROUND(IF(HD196="SQUAT",'MAXES+CHART'!$D$17*HH196, IF(HD196="BENCH",'MAXES+CHART'!$D$18*HH196, IF(HD196="DEADLIFT",'MAXES+CHART'!$D$19*HH196,))),5),MROUND(IF(HD196="SQUAT",'MAXES+CHART'!$D$17*HH196, IF(HD196="BENCH",'MAXES+CHART'!$D$18*HH196, IF(HD196="DEADLIFT",'MAXES+CHART'!$D$19*HH196,))),2.5))),"")</f>
        <v xml:space="preserve"> </v>
      </c>
      <c r="HK196" s="96"/>
      <c r="HL196" s="55"/>
      <c r="HM196" s="197"/>
      <c r="HO196" s="57" t="str">
        <f t="shared" si="1221"/>
        <v/>
      </c>
      <c r="HP196" s="57" t="str">
        <f t="shared" si="1222"/>
        <v/>
      </c>
      <c r="HQ196" s="57" t="str">
        <f t="shared" si="1223"/>
        <v/>
      </c>
      <c r="HR196" s="57" t="str">
        <f t="shared" si="1224"/>
        <v/>
      </c>
      <c r="HS196" s="57" t="str">
        <f t="shared" si="1225"/>
        <v/>
      </c>
      <c r="HT196" s="57" t="str">
        <f t="shared" si="1226"/>
        <v/>
      </c>
    </row>
    <row r="197" spans="3:228" hidden="1" outlineLevel="2">
      <c r="C197" s="39"/>
      <c r="D197" s="58" t="str">
        <f>$D$196</f>
        <v>ACC</v>
      </c>
      <c r="E197" s="93">
        <f>$E196</f>
        <v>0</v>
      </c>
      <c r="F197" s="88"/>
      <c r="G197" s="83"/>
      <c r="H197" s="84"/>
      <c r="I197" s="83" t="str">
        <f>IF(D197="ACC"," ",IF('MAXES+CHART'!$D$16="lbs",MROUND(IF(D197="SQUAT",'MAXES+CHART'!$D$17*H197, IF(D197="BENCH",'MAXES+CHART'!$D$18*H197, IF(D197="DEADLIFT",'MAXES+CHART'!$D$19*H197,))),5),MROUND(IF(D197="SQUAT",'MAXES+CHART'!$D$17*H197, IF(D197="BENCH",'MAXES+CHART'!$D$18*H197, IF(D197="DEADLIFT",'MAXES+CHART'!$D$19*H197,))),2.5)))</f>
        <v xml:space="preserve"> </v>
      </c>
      <c r="K197" s="96"/>
      <c r="L197" s="55"/>
      <c r="M197" s="198"/>
      <c r="O197" s="57" t="str">
        <f t="shared" si="1161"/>
        <v/>
      </c>
      <c r="P197" s="57" t="str">
        <f t="shared" si="1162"/>
        <v/>
      </c>
      <c r="Q197" s="57" t="str">
        <f t="shared" si="1163"/>
        <v/>
      </c>
      <c r="R197" s="57" t="str">
        <f t="shared" si="1164"/>
        <v/>
      </c>
      <c r="S197" s="57" t="str">
        <f t="shared" si="1165"/>
        <v/>
      </c>
      <c r="T197" s="57" t="str">
        <f t="shared" si="1166"/>
        <v/>
      </c>
      <c r="U197" s="39"/>
      <c r="V197" s="58" t="str">
        <f t="shared" ref="V197:V201" si="1276">$V$196</f>
        <v>ACC</v>
      </c>
      <c r="W197" s="93" t="str">
        <f t="shared" ref="W197:W201" si="1277">$W$196</f>
        <v/>
      </c>
      <c r="X197" s="88" t="str">
        <f t="shared" si="1229"/>
        <v/>
      </c>
      <c r="Y197" s="83" t="str">
        <f t="shared" si="1230"/>
        <v/>
      </c>
      <c r="Z197" s="84" t="str">
        <f t="shared" si="1231"/>
        <v/>
      </c>
      <c r="AA197" s="83" t="str">
        <f>IFERROR(IF(V197="ACC"," ",IF('MAXES+CHART'!$D$16="lbs",MROUND(IF(V197="SQUAT",'MAXES+CHART'!$D$17*Z197, IF(V197="BENCH",'MAXES+CHART'!$D$18*Z197, IF(V197="DEADLIFT",'MAXES+CHART'!$D$19*Z197,))),5),MROUND(IF(V197="SQUAT",'MAXES+CHART'!$D$17*Z197, IF(V197="BENCH",'MAXES+CHART'!$D$18*Z197, IF(V197="DEADLIFT",'MAXES+CHART'!$D$19*Z197,))),2.5))),"")</f>
        <v xml:space="preserve"> </v>
      </c>
      <c r="AC197" s="96"/>
      <c r="AD197" s="55"/>
      <c r="AE197" s="198"/>
      <c r="AG197" s="57" t="str">
        <f t="shared" si="950"/>
        <v/>
      </c>
      <c r="AH197" s="57" t="str">
        <f t="shared" si="951"/>
        <v/>
      </c>
      <c r="AI197" s="57" t="str">
        <f t="shared" si="952"/>
        <v/>
      </c>
      <c r="AJ197" s="57" t="str">
        <f t="shared" si="953"/>
        <v/>
      </c>
      <c r="AK197" s="57" t="str">
        <f t="shared" si="954"/>
        <v/>
      </c>
      <c r="AL197" s="57" t="str">
        <f t="shared" si="955"/>
        <v/>
      </c>
      <c r="AN197" s="39"/>
      <c r="AO197" s="58" t="str">
        <f t="shared" ref="AO197:AO201" si="1278">$AO$196</f>
        <v>ACC</v>
      </c>
      <c r="AP197" s="93" t="str">
        <f t="shared" ref="AP197:AP201" si="1279">$AP$196</f>
        <v/>
      </c>
      <c r="AQ197" s="88" t="str">
        <f t="shared" si="1234"/>
        <v/>
      </c>
      <c r="AR197" s="83" t="str">
        <f t="shared" si="1235"/>
        <v/>
      </c>
      <c r="AS197" s="84" t="str">
        <f t="shared" si="1236"/>
        <v/>
      </c>
      <c r="AT197" s="83" t="str">
        <f>IFERROR(IF(AO197="ACC"," ",IF('MAXES+CHART'!$D$16="lbs",MROUND(IF(AO197="SQUAT",'MAXES+CHART'!$D$17*AS197, IF(AO197="BENCH",'MAXES+CHART'!$D$18*AS197, IF(AO197="DEADLIFT",'MAXES+CHART'!$D$19*AS197,))),5),MROUND(IF(AO197="SQUAT",'MAXES+CHART'!$D$17*AS197, IF(AO197="BENCH",'MAXES+CHART'!$D$18*AS197, IF(AO197="DEADLIFT",'MAXES+CHART'!$D$19*AS197,))),2.5))),"")</f>
        <v xml:space="preserve"> </v>
      </c>
      <c r="AV197" s="96"/>
      <c r="AW197" s="55"/>
      <c r="AX197" s="198"/>
      <c r="AZ197" s="57" t="str">
        <f t="shared" si="1167"/>
        <v/>
      </c>
      <c r="BA197" s="57" t="str">
        <f t="shared" si="1168"/>
        <v/>
      </c>
      <c r="BB197" s="57" t="str">
        <f t="shared" si="1169"/>
        <v/>
      </c>
      <c r="BC197" s="57" t="str">
        <f t="shared" si="1170"/>
        <v/>
      </c>
      <c r="BD197" s="57" t="str">
        <f t="shared" si="1171"/>
        <v/>
      </c>
      <c r="BE197" s="57" t="str">
        <f t="shared" si="1172"/>
        <v/>
      </c>
      <c r="BG197" s="39"/>
      <c r="BH197" s="58" t="str">
        <f t="shared" ref="BH197:BH201" si="1280">$BH$196</f>
        <v>ACC</v>
      </c>
      <c r="BI197" s="93" t="str">
        <f t="shared" ref="BI197:BI201" si="1281">$BI$196</f>
        <v/>
      </c>
      <c r="BJ197" s="88" t="str">
        <f t="shared" si="1239"/>
        <v/>
      </c>
      <c r="BK197" s="83" t="str">
        <f t="shared" si="1240"/>
        <v/>
      </c>
      <c r="BL197" s="84" t="str">
        <f t="shared" si="1241"/>
        <v/>
      </c>
      <c r="BM197" s="83" t="str">
        <f>IFERROR(IF(BH197="ACC"," ",IF('MAXES+CHART'!$D$16="lbs",MROUND(IF(BH197="SQUAT",'MAXES+CHART'!$D$17*BL197, IF(BH197="BENCH",'MAXES+CHART'!$D$18*BL197, IF(BH197="DEADLIFT",'MAXES+CHART'!$D$19*BL197,))),5),MROUND(IF(BH197="SQUAT",'MAXES+CHART'!$D$17*BL197, IF(BH197="BENCH",'MAXES+CHART'!$D$18*BL197, IF(BH197="DEADLIFT",'MAXES+CHART'!$D$19*BL197,))),2.5))),"")</f>
        <v xml:space="preserve"> </v>
      </c>
      <c r="BO197" s="96"/>
      <c r="BP197" s="55"/>
      <c r="BQ197" s="198"/>
      <c r="BS197" s="57" t="str">
        <f t="shared" si="1173"/>
        <v/>
      </c>
      <c r="BT197" s="57" t="str">
        <f t="shared" si="1174"/>
        <v/>
      </c>
      <c r="BU197" s="57" t="str">
        <f t="shared" si="1175"/>
        <v/>
      </c>
      <c r="BV197" s="57" t="str">
        <f t="shared" si="1176"/>
        <v/>
      </c>
      <c r="BW197" s="57" t="str">
        <f t="shared" si="1177"/>
        <v/>
      </c>
      <c r="BX197" s="57" t="str">
        <f t="shared" si="1178"/>
        <v/>
      </c>
      <c r="CA197" s="39"/>
      <c r="CB197" s="58" t="str">
        <f t="shared" ref="CB197:CB201" si="1282">$CB$196</f>
        <v>ACC</v>
      </c>
      <c r="CC197" s="93" t="str">
        <f t="shared" ref="CC197:CC201" si="1283">$CC$196</f>
        <v/>
      </c>
      <c r="CD197" s="88" t="str">
        <f t="shared" si="1244"/>
        <v/>
      </c>
      <c r="CE197" s="83" t="str">
        <f t="shared" si="1245"/>
        <v/>
      </c>
      <c r="CF197" s="84" t="str">
        <f t="shared" si="1246"/>
        <v/>
      </c>
      <c r="CG197" s="83" t="str">
        <f>IFERROR(IF(CB197="ACC"," ",IF('MAXES+CHART'!$D$16="lbs",MROUND(IF(CB197="SQUAT",'MAXES+CHART'!$D$17*CF197, IF(CB197="BENCH",'MAXES+CHART'!$D$18*CF197, IF(CB197="DEADLIFT",'MAXES+CHART'!$D$19*CF197,))),5),MROUND(IF(CB197="SQUAT",'MAXES+CHART'!$D$17*CF197, IF(CB197="BENCH",'MAXES+CHART'!$D$18*CF197, IF(CB197="DEADLIFT",'MAXES+CHART'!$D$19*CF197,))),2.5))),"")</f>
        <v xml:space="preserve"> </v>
      </c>
      <c r="CI197" s="96"/>
      <c r="CJ197" s="55"/>
      <c r="CK197" s="198"/>
      <c r="CM197" s="57" t="str">
        <f t="shared" si="1179"/>
        <v/>
      </c>
      <c r="CN197" s="57" t="str">
        <f t="shared" si="1180"/>
        <v/>
      </c>
      <c r="CO197" s="57" t="str">
        <f t="shared" si="1181"/>
        <v/>
      </c>
      <c r="CP197" s="57" t="str">
        <f t="shared" si="1182"/>
        <v/>
      </c>
      <c r="CQ197" s="57" t="str">
        <f t="shared" si="1183"/>
        <v/>
      </c>
      <c r="CR197" s="57" t="str">
        <f t="shared" si="1184"/>
        <v/>
      </c>
      <c r="CS197" s="39"/>
      <c r="CT197" s="58" t="str">
        <f t="shared" ref="CT197:CT201" si="1284">$CT$196</f>
        <v>ACC</v>
      </c>
      <c r="CU197" s="93" t="str">
        <f t="shared" ref="CU197:CU201" si="1285">$CU$196</f>
        <v/>
      </c>
      <c r="CV197" s="88" t="str">
        <f t="shared" si="916"/>
        <v/>
      </c>
      <c r="CW197" s="83" t="str">
        <f t="shared" si="917"/>
        <v/>
      </c>
      <c r="CX197" s="84" t="str">
        <f t="shared" si="918"/>
        <v/>
      </c>
      <c r="CY197" s="83" t="str">
        <f>IFERROR(IF(CT197="ACC"," ",IF('MAXES+CHART'!$D$16="lbs",MROUND(IF(CT197="SQUAT",'MAXES+CHART'!$D$17*CX197, IF(CT197="BENCH",'MAXES+CHART'!$D$18*CX197, IF(CT197="DEADLIFT",'MAXES+CHART'!$D$19*CX197,))),5),MROUND(IF(CT197="SQUAT",'MAXES+CHART'!$D$17*CX197, IF(CT197="BENCH",'MAXES+CHART'!$D$18*CX197, IF(CT197="DEADLIFT",'MAXES+CHART'!$D$19*CX197,))),2.5))),"")</f>
        <v xml:space="preserve"> </v>
      </c>
      <c r="DA197" s="96"/>
      <c r="DB197" s="55"/>
      <c r="DC197" s="198"/>
      <c r="DE197" s="57" t="str">
        <f t="shared" si="1185"/>
        <v/>
      </c>
      <c r="DF197" s="57" t="str">
        <f t="shared" si="1186"/>
        <v/>
      </c>
      <c r="DG197" s="57" t="str">
        <f t="shared" si="1187"/>
        <v/>
      </c>
      <c r="DH197" s="57" t="str">
        <f t="shared" si="1188"/>
        <v/>
      </c>
      <c r="DI197" s="57" t="str">
        <f t="shared" si="1189"/>
        <v/>
      </c>
      <c r="DJ197" s="57" t="str">
        <f t="shared" si="1190"/>
        <v/>
      </c>
      <c r="DL197" s="39"/>
      <c r="DM197" s="58" t="str">
        <f t="shared" ref="DM197:DM201" si="1286">$DM$196</f>
        <v>ACC</v>
      </c>
      <c r="DN197" s="93" t="str">
        <f t="shared" ref="DN197:DN201" si="1287">$DN$196</f>
        <v/>
      </c>
      <c r="DO197" s="88" t="str">
        <f t="shared" si="921"/>
        <v/>
      </c>
      <c r="DP197" s="83" t="str">
        <f t="shared" si="922"/>
        <v/>
      </c>
      <c r="DQ197" s="84" t="str">
        <f t="shared" si="923"/>
        <v/>
      </c>
      <c r="DR197" s="83" t="str">
        <f>IFERROR(IF(DM197="ACC"," ",IF('MAXES+CHART'!$D$16="lbs",MROUND(IF(DM197="SQUAT",'MAXES+CHART'!$D$17*DQ197, IF(DM197="BENCH",'MAXES+CHART'!$D$18*DQ197, IF(DM197="DEADLIFT",'MAXES+CHART'!$D$19*DQ197,))),5),MROUND(IF(DM197="SQUAT",'MAXES+CHART'!$D$17*DQ197, IF(DM197="BENCH",'MAXES+CHART'!$D$18*DQ197, IF(DM197="DEADLIFT",'MAXES+CHART'!$D$19*DQ197,))),2.5))),"")</f>
        <v xml:space="preserve"> </v>
      </c>
      <c r="DT197" s="96"/>
      <c r="DU197" s="55"/>
      <c r="DV197" s="198"/>
      <c r="DX197" s="57" t="str">
        <f t="shared" si="1191"/>
        <v/>
      </c>
      <c r="DY197" s="57" t="str">
        <f t="shared" si="1192"/>
        <v/>
      </c>
      <c r="DZ197" s="57" t="str">
        <f t="shared" si="1193"/>
        <v/>
      </c>
      <c r="EA197" s="57" t="str">
        <f t="shared" si="1194"/>
        <v/>
      </c>
      <c r="EB197" s="57" t="str">
        <f t="shared" si="1195"/>
        <v/>
      </c>
      <c r="EC197" s="57" t="str">
        <f t="shared" si="1196"/>
        <v/>
      </c>
      <c r="EE197" s="39"/>
      <c r="EF197" s="58" t="str">
        <f t="shared" ref="EF197:EF201" si="1288">$EF$196</f>
        <v>ACC</v>
      </c>
      <c r="EG197" s="93" t="str">
        <f t="shared" ref="EG197:EG201" si="1289">$EG$196</f>
        <v/>
      </c>
      <c r="EH197" s="88" t="str">
        <f t="shared" si="926"/>
        <v/>
      </c>
      <c r="EI197" s="83" t="str">
        <f t="shared" si="927"/>
        <v/>
      </c>
      <c r="EJ197" s="84" t="str">
        <f t="shared" si="928"/>
        <v/>
      </c>
      <c r="EK197" s="83" t="str">
        <f>IFERROR(IF(EF197="ACC"," ",IF('MAXES+CHART'!$D$16="lbs",MROUND(IF(EF197="SQUAT",'MAXES+CHART'!$D$17*EJ197, IF(EF197="BENCH",'MAXES+CHART'!$D$18*EJ197, IF(EF197="DEADLIFT",'MAXES+CHART'!$D$19*EJ197,))),5),MROUND(IF(EF197="SQUAT",'MAXES+CHART'!$D$17*EJ197, IF(EF197="BENCH",'MAXES+CHART'!$D$18*EJ197, IF(EF197="DEADLIFT",'MAXES+CHART'!$D$19*EJ197,))),2.5))),"")</f>
        <v xml:space="preserve"> </v>
      </c>
      <c r="EM197" s="96"/>
      <c r="EN197" s="55"/>
      <c r="EO197" s="198"/>
      <c r="EQ197" s="57" t="str">
        <f t="shared" si="1197"/>
        <v/>
      </c>
      <c r="ER197" s="57" t="str">
        <f t="shared" si="1198"/>
        <v/>
      </c>
      <c r="ES197" s="57" t="str">
        <f t="shared" si="1199"/>
        <v/>
      </c>
      <c r="ET197" s="57" t="str">
        <f t="shared" si="1200"/>
        <v/>
      </c>
      <c r="EU197" s="57" t="str">
        <f t="shared" si="1201"/>
        <v/>
      </c>
      <c r="EV197" s="57" t="str">
        <f t="shared" si="1202"/>
        <v/>
      </c>
      <c r="EY197" s="39"/>
      <c r="EZ197" s="58" t="str">
        <f t="shared" ref="EZ197:EZ201" si="1290">$EZ$196</f>
        <v>ACC</v>
      </c>
      <c r="FA197" s="93" t="str">
        <f t="shared" ref="FA197:FA201" si="1291">$FA$196</f>
        <v/>
      </c>
      <c r="FB197" s="88" t="str">
        <f t="shared" si="1255"/>
        <v/>
      </c>
      <c r="FC197" s="83" t="str">
        <f t="shared" si="1256"/>
        <v/>
      </c>
      <c r="FD197" s="84" t="str">
        <f t="shared" si="1257"/>
        <v/>
      </c>
      <c r="FE197" s="83" t="str">
        <f>IFERROR(IF(EZ197="ACC"," ",IF('MAXES+CHART'!$D$16="lbs",MROUND(IF(EZ197="SQUAT",'MAXES+CHART'!$D$17*FD197, IF(EZ197="BENCH",'MAXES+CHART'!$D$18*FD197, IF(EZ197="DEADLIFT",'MAXES+CHART'!$D$19*FD197,))),5),MROUND(IF(EZ197="SQUAT",'MAXES+CHART'!$D$17*FD197, IF(EZ197="BENCH",'MAXES+CHART'!$D$18*FD197, IF(EZ197="DEADLIFT",'MAXES+CHART'!$D$19*FD197,))),2.5))),"")</f>
        <v xml:space="preserve"> </v>
      </c>
      <c r="FG197" s="125"/>
      <c r="FH197" s="55"/>
      <c r="FI197" s="198"/>
      <c r="FK197" s="57" t="str">
        <f t="shared" si="1203"/>
        <v/>
      </c>
      <c r="FL197" s="57" t="str">
        <f t="shared" si="1204"/>
        <v/>
      </c>
      <c r="FM197" s="57" t="str">
        <f t="shared" si="1205"/>
        <v/>
      </c>
      <c r="FN197" s="57" t="str">
        <f t="shared" si="1206"/>
        <v/>
      </c>
      <c r="FO197" s="57" t="str">
        <f t="shared" si="1207"/>
        <v/>
      </c>
      <c r="FP197" s="57" t="str">
        <f t="shared" si="1208"/>
        <v/>
      </c>
      <c r="FQ197" s="39"/>
      <c r="FR197" s="58" t="str">
        <f t="shared" ref="FR197:FR201" si="1292">$FR$196</f>
        <v>ACC</v>
      </c>
      <c r="FS197" s="93" t="str">
        <f t="shared" ref="FS197:FS201" si="1293">$FS$196</f>
        <v/>
      </c>
      <c r="FT197" s="88" t="str">
        <f t="shared" si="931"/>
        <v/>
      </c>
      <c r="FU197" s="83" t="str">
        <f t="shared" si="932"/>
        <v/>
      </c>
      <c r="FV197" s="84" t="str">
        <f t="shared" si="933"/>
        <v/>
      </c>
      <c r="FW197" s="83" t="str">
        <f>IFERROR(IF(FR197="ACC"," ",IF('MAXES+CHART'!$D$16="lbs",MROUND(IF(FR197="SQUAT",'MAXES+CHART'!$D$17*FV197, IF(FR197="BENCH",'MAXES+CHART'!$D$18*FV197, IF(FR197="DEADLIFT",'MAXES+CHART'!$D$19*FV197,))),5),MROUND(IF(FR197="SQUAT",'MAXES+CHART'!$D$17*FV197, IF(FR197="BENCH",'MAXES+CHART'!$D$18*FV197, IF(FR197="DEADLIFT",'MAXES+CHART'!$D$19*FV197,))),2.5))),"")</f>
        <v xml:space="preserve"> </v>
      </c>
      <c r="FY197" s="96"/>
      <c r="FZ197" s="55"/>
      <c r="GA197" s="198"/>
      <c r="GC197" s="57" t="str">
        <f t="shared" si="1209"/>
        <v/>
      </c>
      <c r="GD197" s="57" t="str">
        <f t="shared" si="1210"/>
        <v/>
      </c>
      <c r="GE197" s="57" t="str">
        <f t="shared" si="1211"/>
        <v/>
      </c>
      <c r="GF197" s="57" t="str">
        <f t="shared" si="1212"/>
        <v/>
      </c>
      <c r="GG197" s="57" t="str">
        <f t="shared" si="1213"/>
        <v/>
      </c>
      <c r="GH197" s="57" t="str">
        <f t="shared" si="1214"/>
        <v/>
      </c>
      <c r="GJ197" s="39"/>
      <c r="GK197" s="58" t="str">
        <f t="shared" ref="GK197:GK201" si="1294">$GK$196</f>
        <v>ACC</v>
      </c>
      <c r="GL197" s="93" t="str">
        <f t="shared" ref="GL197:GL201" si="1295">$GL$196</f>
        <v/>
      </c>
      <c r="GM197" s="88" t="str">
        <f t="shared" si="936"/>
        <v/>
      </c>
      <c r="GN197" s="83" t="str">
        <f t="shared" si="937"/>
        <v/>
      </c>
      <c r="GO197" s="84" t="str">
        <f t="shared" si="938"/>
        <v/>
      </c>
      <c r="GP197" s="83" t="str">
        <f>IFERROR(IF(GK197="ACC"," ",IF('MAXES+CHART'!$D$16="lbs",MROUND(IF(GK197="SQUAT",'MAXES+CHART'!$D$17*GO197, IF(GK197="BENCH",'MAXES+CHART'!$D$18*GO197, IF(GK197="DEADLIFT",'MAXES+CHART'!$D$19*GO197,))),5),MROUND(IF(GK197="SQUAT",'MAXES+CHART'!$D$17*GO197, IF(GK197="BENCH",'MAXES+CHART'!$D$18*GO197, IF(GK197="DEADLIFT",'MAXES+CHART'!$D$19*GO197,))),2.5))),"")</f>
        <v xml:space="preserve"> </v>
      </c>
      <c r="GR197" s="96"/>
      <c r="GS197" s="55"/>
      <c r="GT197" s="198"/>
      <c r="GV197" s="57" t="str">
        <f t="shared" si="1215"/>
        <v/>
      </c>
      <c r="GW197" s="57" t="str">
        <f t="shared" si="1216"/>
        <v/>
      </c>
      <c r="GX197" s="57" t="str">
        <f t="shared" si="1217"/>
        <v/>
      </c>
      <c r="GY197" s="57" t="str">
        <f t="shared" si="1218"/>
        <v/>
      </c>
      <c r="GZ197" s="57" t="str">
        <f t="shared" si="1219"/>
        <v/>
      </c>
      <c r="HA197" s="57" t="str">
        <f t="shared" si="1220"/>
        <v/>
      </c>
      <c r="HC197" s="39"/>
      <c r="HD197" s="58" t="str">
        <f t="shared" ref="HD197:HD201" si="1296">$HD$196</f>
        <v>ACC</v>
      </c>
      <c r="HE197" s="93" t="str">
        <f t="shared" ref="HE197:HE201" si="1297">$HE$196</f>
        <v/>
      </c>
      <c r="HF197" s="88" t="str">
        <f t="shared" si="941"/>
        <v/>
      </c>
      <c r="HG197" s="83" t="str">
        <f t="shared" si="942"/>
        <v/>
      </c>
      <c r="HH197" s="84" t="str">
        <f t="shared" si="943"/>
        <v/>
      </c>
      <c r="HI197" s="83" t="str">
        <f>IFERROR(IF(HD197="ACC"," ",IF('MAXES+CHART'!$D$16="lbs",MROUND(IF(HD197="SQUAT",'MAXES+CHART'!$D$17*HH197, IF(HD197="BENCH",'MAXES+CHART'!$D$18*HH197, IF(HD197="DEADLIFT",'MAXES+CHART'!$D$19*HH197,))),5),MROUND(IF(HD197="SQUAT",'MAXES+CHART'!$D$17*HH197, IF(HD197="BENCH",'MAXES+CHART'!$D$18*HH197, IF(HD197="DEADLIFT",'MAXES+CHART'!$D$19*HH197,))),2.5))),"")</f>
        <v xml:space="preserve"> </v>
      </c>
      <c r="HK197" s="96"/>
      <c r="HL197" s="55"/>
      <c r="HM197" s="198"/>
      <c r="HO197" s="57" t="str">
        <f t="shared" si="1221"/>
        <v/>
      </c>
      <c r="HP197" s="57" t="str">
        <f t="shared" si="1222"/>
        <v/>
      </c>
      <c r="HQ197" s="57" t="str">
        <f t="shared" si="1223"/>
        <v/>
      </c>
      <c r="HR197" s="57" t="str">
        <f t="shared" si="1224"/>
        <v/>
      </c>
      <c r="HS197" s="57" t="str">
        <f t="shared" si="1225"/>
        <v/>
      </c>
      <c r="HT197" s="57" t="str">
        <f t="shared" si="1226"/>
        <v/>
      </c>
    </row>
    <row r="198" spans="3:228" hidden="1" outlineLevel="2">
      <c r="C198" s="39"/>
      <c r="D198" s="58" t="str">
        <f t="shared" ref="D198:D201" si="1298">$D$196</f>
        <v>ACC</v>
      </c>
      <c r="E198" s="94">
        <f t="shared" ref="E198:E201" si="1299">$E197</f>
        <v>0</v>
      </c>
      <c r="F198" s="87"/>
      <c r="G198" s="81"/>
      <c r="H198" s="82"/>
      <c r="I198" s="81" t="str">
        <f>IF(D198="ACC"," ",IF('MAXES+CHART'!$D$16="lbs",MROUND(IF(D198="SQUAT",'MAXES+CHART'!$D$17*H198, IF(D198="BENCH",'MAXES+CHART'!$D$18*H198, IF(D198="DEADLIFT",'MAXES+CHART'!$D$19*H198,))),5),MROUND(IF(D198="SQUAT",'MAXES+CHART'!$D$17*H198, IF(D198="BENCH",'MAXES+CHART'!$D$18*H198, IF(D198="DEADLIFT",'MAXES+CHART'!$D$19*H198,))),2.5)))</f>
        <v xml:space="preserve"> </v>
      </c>
      <c r="K198" s="96"/>
      <c r="L198" s="55"/>
      <c r="M198" s="199"/>
      <c r="O198" s="57" t="str">
        <f t="shared" si="1161"/>
        <v/>
      </c>
      <c r="P198" s="57" t="str">
        <f t="shared" si="1162"/>
        <v/>
      </c>
      <c r="Q198" s="57" t="str">
        <f t="shared" si="1163"/>
        <v/>
      </c>
      <c r="R198" s="57" t="str">
        <f t="shared" si="1164"/>
        <v/>
      </c>
      <c r="S198" s="57" t="str">
        <f t="shared" si="1165"/>
        <v/>
      </c>
      <c r="T198" s="57" t="str">
        <f t="shared" si="1166"/>
        <v/>
      </c>
      <c r="U198" s="39"/>
      <c r="V198" s="58" t="str">
        <f t="shared" si="1276"/>
        <v>ACC</v>
      </c>
      <c r="W198" s="94" t="str">
        <f t="shared" si="1277"/>
        <v/>
      </c>
      <c r="X198" s="87" t="str">
        <f t="shared" si="1229"/>
        <v/>
      </c>
      <c r="Y198" s="81" t="str">
        <f t="shared" si="1230"/>
        <v/>
      </c>
      <c r="Z198" s="82" t="str">
        <f t="shared" si="1231"/>
        <v/>
      </c>
      <c r="AA198" s="81" t="str">
        <f>IFERROR(IF(V198="ACC"," ",IF('MAXES+CHART'!$D$16="lbs",MROUND(IF(V198="SQUAT",'MAXES+CHART'!$D$17*Z198, IF(V198="BENCH",'MAXES+CHART'!$D$18*Z198, IF(V198="DEADLIFT",'MAXES+CHART'!$D$19*Z198,))),5),MROUND(IF(V198="SQUAT",'MAXES+CHART'!$D$17*Z198, IF(V198="BENCH",'MAXES+CHART'!$D$18*Z198, IF(V198="DEADLIFT",'MAXES+CHART'!$D$19*Z198,))),2.5))),"")</f>
        <v xml:space="preserve"> </v>
      </c>
      <c r="AC198" s="96"/>
      <c r="AD198" s="55"/>
      <c r="AE198" s="199"/>
      <c r="AG198" s="57" t="str">
        <f t="shared" si="950"/>
        <v/>
      </c>
      <c r="AH198" s="57" t="str">
        <f t="shared" si="951"/>
        <v/>
      </c>
      <c r="AI198" s="57" t="str">
        <f t="shared" si="952"/>
        <v/>
      </c>
      <c r="AJ198" s="57" t="str">
        <f t="shared" si="953"/>
        <v/>
      </c>
      <c r="AK198" s="57" t="str">
        <f t="shared" si="954"/>
        <v/>
      </c>
      <c r="AL198" s="57" t="str">
        <f t="shared" si="955"/>
        <v/>
      </c>
      <c r="AN198" s="39"/>
      <c r="AO198" s="58" t="str">
        <f t="shared" si="1278"/>
        <v>ACC</v>
      </c>
      <c r="AP198" s="94" t="str">
        <f t="shared" si="1279"/>
        <v/>
      </c>
      <c r="AQ198" s="87" t="str">
        <f t="shared" si="1234"/>
        <v/>
      </c>
      <c r="AR198" s="81" t="str">
        <f t="shared" si="1235"/>
        <v/>
      </c>
      <c r="AS198" s="82" t="str">
        <f t="shared" si="1236"/>
        <v/>
      </c>
      <c r="AT198" s="81" t="str">
        <f>IFERROR(IF(AO198="ACC"," ",IF('MAXES+CHART'!$D$16="lbs",MROUND(IF(AO198="SQUAT",'MAXES+CHART'!$D$17*AS198, IF(AO198="BENCH",'MAXES+CHART'!$D$18*AS198, IF(AO198="DEADLIFT",'MAXES+CHART'!$D$19*AS198,))),5),MROUND(IF(AO198="SQUAT",'MAXES+CHART'!$D$17*AS198, IF(AO198="BENCH",'MAXES+CHART'!$D$18*AS198, IF(AO198="DEADLIFT",'MAXES+CHART'!$D$19*AS198,))),2.5))),"")</f>
        <v xml:space="preserve"> </v>
      </c>
      <c r="AV198" s="96"/>
      <c r="AW198" s="55"/>
      <c r="AX198" s="199"/>
      <c r="AZ198" s="57" t="str">
        <f t="shared" si="1167"/>
        <v/>
      </c>
      <c r="BA198" s="57" t="str">
        <f t="shared" si="1168"/>
        <v/>
      </c>
      <c r="BB198" s="57" t="str">
        <f t="shared" si="1169"/>
        <v/>
      </c>
      <c r="BC198" s="57" t="str">
        <f t="shared" si="1170"/>
        <v/>
      </c>
      <c r="BD198" s="57" t="str">
        <f t="shared" si="1171"/>
        <v/>
      </c>
      <c r="BE198" s="57" t="str">
        <f t="shared" si="1172"/>
        <v/>
      </c>
      <c r="BG198" s="39"/>
      <c r="BH198" s="58" t="str">
        <f t="shared" si="1280"/>
        <v>ACC</v>
      </c>
      <c r="BI198" s="94" t="str">
        <f t="shared" si="1281"/>
        <v/>
      </c>
      <c r="BJ198" s="87" t="str">
        <f t="shared" si="1239"/>
        <v/>
      </c>
      <c r="BK198" s="81" t="str">
        <f t="shared" si="1240"/>
        <v/>
      </c>
      <c r="BL198" s="82" t="str">
        <f t="shared" si="1241"/>
        <v/>
      </c>
      <c r="BM198" s="81" t="str">
        <f>IFERROR(IF(BH198="ACC"," ",IF('MAXES+CHART'!$D$16="lbs",MROUND(IF(BH198="SQUAT",'MAXES+CHART'!$D$17*BL198, IF(BH198="BENCH",'MAXES+CHART'!$D$18*BL198, IF(BH198="DEADLIFT",'MAXES+CHART'!$D$19*BL198,))),5),MROUND(IF(BH198="SQUAT",'MAXES+CHART'!$D$17*BL198, IF(BH198="BENCH",'MAXES+CHART'!$D$18*BL198, IF(BH198="DEADLIFT",'MAXES+CHART'!$D$19*BL198,))),2.5))),"")</f>
        <v xml:space="preserve"> </v>
      </c>
      <c r="BO198" s="96"/>
      <c r="BP198" s="55"/>
      <c r="BQ198" s="199"/>
      <c r="BS198" s="57" t="str">
        <f t="shared" si="1173"/>
        <v/>
      </c>
      <c r="BT198" s="57" t="str">
        <f t="shared" si="1174"/>
        <v/>
      </c>
      <c r="BU198" s="57" t="str">
        <f t="shared" si="1175"/>
        <v/>
      </c>
      <c r="BV198" s="57" t="str">
        <f t="shared" si="1176"/>
        <v/>
      </c>
      <c r="BW198" s="57" t="str">
        <f t="shared" si="1177"/>
        <v/>
      </c>
      <c r="BX198" s="57" t="str">
        <f t="shared" si="1178"/>
        <v/>
      </c>
      <c r="CA198" s="39"/>
      <c r="CB198" s="58" t="str">
        <f t="shared" si="1282"/>
        <v>ACC</v>
      </c>
      <c r="CC198" s="94" t="str">
        <f t="shared" si="1283"/>
        <v/>
      </c>
      <c r="CD198" s="87" t="str">
        <f t="shared" si="1244"/>
        <v/>
      </c>
      <c r="CE198" s="81" t="str">
        <f t="shared" si="1245"/>
        <v/>
      </c>
      <c r="CF198" s="82" t="str">
        <f t="shared" si="1246"/>
        <v/>
      </c>
      <c r="CG198" s="81" t="str">
        <f>IFERROR(IF(CB198="ACC"," ",IF('MAXES+CHART'!$D$16="lbs",MROUND(IF(CB198="SQUAT",'MAXES+CHART'!$D$17*CF198, IF(CB198="BENCH",'MAXES+CHART'!$D$18*CF198, IF(CB198="DEADLIFT",'MAXES+CHART'!$D$19*CF198,))),5),MROUND(IF(CB198="SQUAT",'MAXES+CHART'!$D$17*CF198, IF(CB198="BENCH",'MAXES+CHART'!$D$18*CF198, IF(CB198="DEADLIFT",'MAXES+CHART'!$D$19*CF198,))),2.5))),"")</f>
        <v xml:space="preserve"> </v>
      </c>
      <c r="CI198" s="96"/>
      <c r="CJ198" s="55"/>
      <c r="CK198" s="199"/>
      <c r="CM198" s="57" t="str">
        <f t="shared" si="1179"/>
        <v/>
      </c>
      <c r="CN198" s="57" t="str">
        <f t="shared" si="1180"/>
        <v/>
      </c>
      <c r="CO198" s="57" t="str">
        <f t="shared" si="1181"/>
        <v/>
      </c>
      <c r="CP198" s="57" t="str">
        <f t="shared" si="1182"/>
        <v/>
      </c>
      <c r="CQ198" s="57" t="str">
        <f t="shared" si="1183"/>
        <v/>
      </c>
      <c r="CR198" s="57" t="str">
        <f t="shared" si="1184"/>
        <v/>
      </c>
      <c r="CS198" s="39"/>
      <c r="CT198" s="58" t="str">
        <f t="shared" si="1284"/>
        <v>ACC</v>
      </c>
      <c r="CU198" s="94" t="str">
        <f t="shared" si="1285"/>
        <v/>
      </c>
      <c r="CV198" s="87" t="str">
        <f t="shared" si="916"/>
        <v/>
      </c>
      <c r="CW198" s="81" t="str">
        <f t="shared" si="917"/>
        <v/>
      </c>
      <c r="CX198" s="82" t="str">
        <f t="shared" si="918"/>
        <v/>
      </c>
      <c r="CY198" s="81" t="str">
        <f>IFERROR(IF(CT198="ACC"," ",IF('MAXES+CHART'!$D$16="lbs",MROUND(IF(CT198="SQUAT",'MAXES+CHART'!$D$17*CX198, IF(CT198="BENCH",'MAXES+CHART'!$D$18*CX198, IF(CT198="DEADLIFT",'MAXES+CHART'!$D$19*CX198,))),5),MROUND(IF(CT198="SQUAT",'MAXES+CHART'!$D$17*CX198, IF(CT198="BENCH",'MAXES+CHART'!$D$18*CX198, IF(CT198="DEADLIFT",'MAXES+CHART'!$D$19*CX198,))),2.5))),"")</f>
        <v xml:space="preserve"> </v>
      </c>
      <c r="DA198" s="96"/>
      <c r="DB198" s="55"/>
      <c r="DC198" s="199"/>
      <c r="DE198" s="57" t="str">
        <f t="shared" si="1185"/>
        <v/>
      </c>
      <c r="DF198" s="57" t="str">
        <f t="shared" si="1186"/>
        <v/>
      </c>
      <c r="DG198" s="57" t="str">
        <f t="shared" si="1187"/>
        <v/>
      </c>
      <c r="DH198" s="57" t="str">
        <f t="shared" si="1188"/>
        <v/>
      </c>
      <c r="DI198" s="57" t="str">
        <f t="shared" si="1189"/>
        <v/>
      </c>
      <c r="DJ198" s="57" t="str">
        <f t="shared" si="1190"/>
        <v/>
      </c>
      <c r="DL198" s="39"/>
      <c r="DM198" s="58" t="str">
        <f t="shared" si="1286"/>
        <v>ACC</v>
      </c>
      <c r="DN198" s="94" t="str">
        <f t="shared" si="1287"/>
        <v/>
      </c>
      <c r="DO198" s="87" t="str">
        <f t="shared" si="921"/>
        <v/>
      </c>
      <c r="DP198" s="81" t="str">
        <f t="shared" si="922"/>
        <v/>
      </c>
      <c r="DQ198" s="82" t="str">
        <f t="shared" si="923"/>
        <v/>
      </c>
      <c r="DR198" s="81" t="str">
        <f>IFERROR(IF(DM198="ACC"," ",IF('MAXES+CHART'!$D$16="lbs",MROUND(IF(DM198="SQUAT",'MAXES+CHART'!$D$17*DQ198, IF(DM198="BENCH",'MAXES+CHART'!$D$18*DQ198, IF(DM198="DEADLIFT",'MAXES+CHART'!$D$19*DQ198,))),5),MROUND(IF(DM198="SQUAT",'MAXES+CHART'!$D$17*DQ198, IF(DM198="BENCH",'MAXES+CHART'!$D$18*DQ198, IF(DM198="DEADLIFT",'MAXES+CHART'!$D$19*DQ198,))),2.5))),"")</f>
        <v xml:space="preserve"> </v>
      </c>
      <c r="DT198" s="96"/>
      <c r="DU198" s="55"/>
      <c r="DV198" s="199"/>
      <c r="DX198" s="57" t="str">
        <f t="shared" si="1191"/>
        <v/>
      </c>
      <c r="DY198" s="57" t="str">
        <f t="shared" si="1192"/>
        <v/>
      </c>
      <c r="DZ198" s="57" t="str">
        <f t="shared" si="1193"/>
        <v/>
      </c>
      <c r="EA198" s="57" t="str">
        <f t="shared" si="1194"/>
        <v/>
      </c>
      <c r="EB198" s="57" t="str">
        <f t="shared" si="1195"/>
        <v/>
      </c>
      <c r="EC198" s="57" t="str">
        <f t="shared" si="1196"/>
        <v/>
      </c>
      <c r="EE198" s="39"/>
      <c r="EF198" s="58" t="str">
        <f t="shared" si="1288"/>
        <v>ACC</v>
      </c>
      <c r="EG198" s="94" t="str">
        <f t="shared" si="1289"/>
        <v/>
      </c>
      <c r="EH198" s="87" t="str">
        <f t="shared" si="926"/>
        <v/>
      </c>
      <c r="EI198" s="81" t="str">
        <f t="shared" si="927"/>
        <v/>
      </c>
      <c r="EJ198" s="82" t="str">
        <f t="shared" si="928"/>
        <v/>
      </c>
      <c r="EK198" s="81" t="str">
        <f>IFERROR(IF(EF198="ACC"," ",IF('MAXES+CHART'!$D$16="lbs",MROUND(IF(EF198="SQUAT",'MAXES+CHART'!$D$17*EJ198, IF(EF198="BENCH",'MAXES+CHART'!$D$18*EJ198, IF(EF198="DEADLIFT",'MAXES+CHART'!$D$19*EJ198,))),5),MROUND(IF(EF198="SQUAT",'MAXES+CHART'!$D$17*EJ198, IF(EF198="BENCH",'MAXES+CHART'!$D$18*EJ198, IF(EF198="DEADLIFT",'MAXES+CHART'!$D$19*EJ198,))),2.5))),"")</f>
        <v xml:space="preserve"> </v>
      </c>
      <c r="EM198" s="96"/>
      <c r="EN198" s="55"/>
      <c r="EO198" s="199"/>
      <c r="EQ198" s="57" t="str">
        <f t="shared" si="1197"/>
        <v/>
      </c>
      <c r="ER198" s="57" t="str">
        <f t="shared" si="1198"/>
        <v/>
      </c>
      <c r="ES198" s="57" t="str">
        <f t="shared" si="1199"/>
        <v/>
      </c>
      <c r="ET198" s="57" t="str">
        <f t="shared" si="1200"/>
        <v/>
      </c>
      <c r="EU198" s="57" t="str">
        <f t="shared" si="1201"/>
        <v/>
      </c>
      <c r="EV198" s="57" t="str">
        <f t="shared" si="1202"/>
        <v/>
      </c>
      <c r="EY198" s="39"/>
      <c r="EZ198" s="58" t="str">
        <f t="shared" si="1290"/>
        <v>ACC</v>
      </c>
      <c r="FA198" s="94" t="str">
        <f t="shared" si="1291"/>
        <v/>
      </c>
      <c r="FB198" s="87" t="str">
        <f t="shared" si="1255"/>
        <v/>
      </c>
      <c r="FC198" s="81" t="str">
        <f t="shared" si="1256"/>
        <v/>
      </c>
      <c r="FD198" s="82" t="str">
        <f t="shared" si="1257"/>
        <v/>
      </c>
      <c r="FE198" s="81" t="str">
        <f>IFERROR(IF(EZ198="ACC"," ",IF('MAXES+CHART'!$D$16="lbs",MROUND(IF(EZ198="SQUAT",'MAXES+CHART'!$D$17*FD198, IF(EZ198="BENCH",'MAXES+CHART'!$D$18*FD198, IF(EZ198="DEADLIFT",'MAXES+CHART'!$D$19*FD198,))),5),MROUND(IF(EZ198="SQUAT",'MAXES+CHART'!$D$17*FD198, IF(EZ198="BENCH",'MAXES+CHART'!$D$18*FD198, IF(EZ198="DEADLIFT",'MAXES+CHART'!$D$19*FD198,))),2.5))),"")</f>
        <v xml:space="preserve"> </v>
      </c>
      <c r="FG198" s="125"/>
      <c r="FH198" s="55"/>
      <c r="FI198" s="199"/>
      <c r="FK198" s="57" t="str">
        <f t="shared" si="1203"/>
        <v/>
      </c>
      <c r="FL198" s="57" t="str">
        <f t="shared" si="1204"/>
        <v/>
      </c>
      <c r="FM198" s="57" t="str">
        <f t="shared" si="1205"/>
        <v/>
      </c>
      <c r="FN198" s="57" t="str">
        <f t="shared" si="1206"/>
        <v/>
      </c>
      <c r="FO198" s="57" t="str">
        <f t="shared" si="1207"/>
        <v/>
      </c>
      <c r="FP198" s="57" t="str">
        <f t="shared" si="1208"/>
        <v/>
      </c>
      <c r="FQ198" s="39"/>
      <c r="FR198" s="58" t="str">
        <f t="shared" si="1292"/>
        <v>ACC</v>
      </c>
      <c r="FS198" s="94" t="str">
        <f t="shared" si="1293"/>
        <v/>
      </c>
      <c r="FT198" s="87" t="str">
        <f t="shared" si="931"/>
        <v/>
      </c>
      <c r="FU198" s="81" t="str">
        <f t="shared" si="932"/>
        <v/>
      </c>
      <c r="FV198" s="82" t="str">
        <f t="shared" si="933"/>
        <v/>
      </c>
      <c r="FW198" s="81" t="str">
        <f>IFERROR(IF(FR198="ACC"," ",IF('MAXES+CHART'!$D$16="lbs",MROUND(IF(FR198="SQUAT",'MAXES+CHART'!$D$17*FV198, IF(FR198="BENCH",'MAXES+CHART'!$D$18*FV198, IF(FR198="DEADLIFT",'MAXES+CHART'!$D$19*FV198,))),5),MROUND(IF(FR198="SQUAT",'MAXES+CHART'!$D$17*FV198, IF(FR198="BENCH",'MAXES+CHART'!$D$18*FV198, IF(FR198="DEADLIFT",'MAXES+CHART'!$D$19*FV198,))),2.5))),"")</f>
        <v xml:space="preserve"> </v>
      </c>
      <c r="FY198" s="96"/>
      <c r="FZ198" s="55"/>
      <c r="GA198" s="199"/>
      <c r="GC198" s="57" t="str">
        <f t="shared" si="1209"/>
        <v/>
      </c>
      <c r="GD198" s="57" t="str">
        <f t="shared" si="1210"/>
        <v/>
      </c>
      <c r="GE198" s="57" t="str">
        <f t="shared" si="1211"/>
        <v/>
      </c>
      <c r="GF198" s="57" t="str">
        <f t="shared" si="1212"/>
        <v/>
      </c>
      <c r="GG198" s="57" t="str">
        <f t="shared" si="1213"/>
        <v/>
      </c>
      <c r="GH198" s="57" t="str">
        <f t="shared" si="1214"/>
        <v/>
      </c>
      <c r="GJ198" s="39"/>
      <c r="GK198" s="58" t="str">
        <f t="shared" si="1294"/>
        <v>ACC</v>
      </c>
      <c r="GL198" s="94" t="str">
        <f t="shared" si="1295"/>
        <v/>
      </c>
      <c r="GM198" s="87" t="str">
        <f t="shared" si="936"/>
        <v/>
      </c>
      <c r="GN198" s="81" t="str">
        <f t="shared" si="937"/>
        <v/>
      </c>
      <c r="GO198" s="82" t="str">
        <f t="shared" si="938"/>
        <v/>
      </c>
      <c r="GP198" s="81" t="str">
        <f>IFERROR(IF(GK198="ACC"," ",IF('MAXES+CHART'!$D$16="lbs",MROUND(IF(GK198="SQUAT",'MAXES+CHART'!$D$17*GO198, IF(GK198="BENCH",'MAXES+CHART'!$D$18*GO198, IF(GK198="DEADLIFT",'MAXES+CHART'!$D$19*GO198,))),5),MROUND(IF(GK198="SQUAT",'MAXES+CHART'!$D$17*GO198, IF(GK198="BENCH",'MAXES+CHART'!$D$18*GO198, IF(GK198="DEADLIFT",'MAXES+CHART'!$D$19*GO198,))),2.5))),"")</f>
        <v xml:space="preserve"> </v>
      </c>
      <c r="GR198" s="96"/>
      <c r="GS198" s="55"/>
      <c r="GT198" s="199"/>
      <c r="GV198" s="57" t="str">
        <f t="shared" si="1215"/>
        <v/>
      </c>
      <c r="GW198" s="57" t="str">
        <f t="shared" si="1216"/>
        <v/>
      </c>
      <c r="GX198" s="57" t="str">
        <f t="shared" si="1217"/>
        <v/>
      </c>
      <c r="GY198" s="57" t="str">
        <f t="shared" si="1218"/>
        <v/>
      </c>
      <c r="GZ198" s="57" t="str">
        <f t="shared" si="1219"/>
        <v/>
      </c>
      <c r="HA198" s="57" t="str">
        <f t="shared" si="1220"/>
        <v/>
      </c>
      <c r="HC198" s="39"/>
      <c r="HD198" s="58" t="str">
        <f t="shared" si="1296"/>
        <v>ACC</v>
      </c>
      <c r="HE198" s="94" t="str">
        <f t="shared" si="1297"/>
        <v/>
      </c>
      <c r="HF198" s="87" t="str">
        <f t="shared" si="941"/>
        <v/>
      </c>
      <c r="HG198" s="81" t="str">
        <f t="shared" si="942"/>
        <v/>
      </c>
      <c r="HH198" s="82" t="str">
        <f t="shared" si="943"/>
        <v/>
      </c>
      <c r="HI198" s="81" t="str">
        <f>IFERROR(IF(HD198="ACC"," ",IF('MAXES+CHART'!$D$16="lbs",MROUND(IF(HD198="SQUAT",'MAXES+CHART'!$D$17*HH198, IF(HD198="BENCH",'MAXES+CHART'!$D$18*HH198, IF(HD198="DEADLIFT",'MAXES+CHART'!$D$19*HH198,))),5),MROUND(IF(HD198="SQUAT",'MAXES+CHART'!$D$17*HH198, IF(HD198="BENCH",'MAXES+CHART'!$D$18*HH198, IF(HD198="DEADLIFT",'MAXES+CHART'!$D$19*HH198,))),2.5))),"")</f>
        <v xml:space="preserve"> </v>
      </c>
      <c r="HK198" s="96"/>
      <c r="HL198" s="55"/>
      <c r="HM198" s="199"/>
      <c r="HO198" s="57" t="str">
        <f t="shared" si="1221"/>
        <v/>
      </c>
      <c r="HP198" s="57" t="str">
        <f t="shared" si="1222"/>
        <v/>
      </c>
      <c r="HQ198" s="57" t="str">
        <f t="shared" si="1223"/>
        <v/>
      </c>
      <c r="HR198" s="57" t="str">
        <f t="shared" si="1224"/>
        <v/>
      </c>
      <c r="HS198" s="57" t="str">
        <f t="shared" si="1225"/>
        <v/>
      </c>
      <c r="HT198" s="57" t="str">
        <f t="shared" si="1226"/>
        <v/>
      </c>
    </row>
    <row r="199" spans="3:228" hidden="1" outlineLevel="2">
      <c r="C199" s="39"/>
      <c r="D199" s="58" t="str">
        <f t="shared" si="1298"/>
        <v>ACC</v>
      </c>
      <c r="E199" s="93">
        <f t="shared" si="1299"/>
        <v>0</v>
      </c>
      <c r="F199" s="88"/>
      <c r="G199" s="83"/>
      <c r="H199" s="84"/>
      <c r="I199" s="83" t="str">
        <f>IF(D199="ACC"," ",IF('MAXES+CHART'!$D$16="lbs",MROUND(IF(D199="SQUAT",'MAXES+CHART'!$D$17*H199, IF(D199="BENCH",'MAXES+CHART'!$D$18*H199, IF(D199="DEADLIFT",'MAXES+CHART'!$D$19*H199,))),5),MROUND(IF(D199="SQUAT",'MAXES+CHART'!$D$17*H199, IF(D199="BENCH",'MAXES+CHART'!$D$18*H199, IF(D199="DEADLIFT",'MAXES+CHART'!$D$19*H199,))),2.5)))</f>
        <v xml:space="preserve"> </v>
      </c>
      <c r="K199" s="96"/>
      <c r="L199" s="55"/>
      <c r="M199" s="117"/>
      <c r="O199" s="57" t="str">
        <f t="shared" si="1161"/>
        <v/>
      </c>
      <c r="P199" s="57" t="str">
        <f t="shared" si="1162"/>
        <v/>
      </c>
      <c r="Q199" s="57" t="str">
        <f t="shared" si="1163"/>
        <v/>
      </c>
      <c r="R199" s="57" t="str">
        <f t="shared" si="1164"/>
        <v/>
      </c>
      <c r="S199" s="57" t="str">
        <f t="shared" si="1165"/>
        <v/>
      </c>
      <c r="T199" s="57" t="str">
        <f t="shared" si="1166"/>
        <v/>
      </c>
      <c r="U199" s="39"/>
      <c r="V199" s="58" t="str">
        <f t="shared" si="1276"/>
        <v>ACC</v>
      </c>
      <c r="W199" s="93" t="str">
        <f t="shared" si="1277"/>
        <v/>
      </c>
      <c r="X199" s="88" t="str">
        <f t="shared" si="1229"/>
        <v/>
      </c>
      <c r="Y199" s="83" t="str">
        <f t="shared" si="1230"/>
        <v/>
      </c>
      <c r="Z199" s="84" t="str">
        <f t="shared" si="1231"/>
        <v/>
      </c>
      <c r="AA199" s="83" t="str">
        <f>IFERROR(IF(V199="ACC"," ",IF('MAXES+CHART'!$D$16="lbs",MROUND(IF(V199="SQUAT",'MAXES+CHART'!$D$17*Z199, IF(V199="BENCH",'MAXES+CHART'!$D$18*Z199, IF(V199="DEADLIFT",'MAXES+CHART'!$D$19*Z199,))),5),MROUND(IF(V199="SQUAT",'MAXES+CHART'!$D$17*Z199, IF(V199="BENCH",'MAXES+CHART'!$D$18*Z199, IF(V199="DEADLIFT",'MAXES+CHART'!$D$19*Z199,))),2.5))),"")</f>
        <v xml:space="preserve"> </v>
      </c>
      <c r="AC199" s="96"/>
      <c r="AD199" s="55"/>
      <c r="AE199" s="117"/>
      <c r="AG199" s="57" t="str">
        <f t="shared" si="950"/>
        <v/>
      </c>
      <c r="AH199" s="57" t="str">
        <f t="shared" si="951"/>
        <v/>
      </c>
      <c r="AI199" s="57" t="str">
        <f t="shared" si="952"/>
        <v/>
      </c>
      <c r="AJ199" s="57" t="str">
        <f t="shared" si="953"/>
        <v/>
      </c>
      <c r="AK199" s="57" t="str">
        <f t="shared" si="954"/>
        <v/>
      </c>
      <c r="AL199" s="57" t="str">
        <f t="shared" si="955"/>
        <v/>
      </c>
      <c r="AN199" s="39"/>
      <c r="AO199" s="58" t="str">
        <f t="shared" si="1278"/>
        <v>ACC</v>
      </c>
      <c r="AP199" s="93" t="str">
        <f t="shared" si="1279"/>
        <v/>
      </c>
      <c r="AQ199" s="88" t="str">
        <f t="shared" si="1234"/>
        <v/>
      </c>
      <c r="AR199" s="83" t="str">
        <f t="shared" si="1235"/>
        <v/>
      </c>
      <c r="AS199" s="84" t="str">
        <f t="shared" si="1236"/>
        <v/>
      </c>
      <c r="AT199" s="83" t="str">
        <f>IFERROR(IF(AO199="ACC"," ",IF('MAXES+CHART'!$D$16="lbs",MROUND(IF(AO199="SQUAT",'MAXES+CHART'!$D$17*AS199, IF(AO199="BENCH",'MAXES+CHART'!$D$18*AS199, IF(AO199="DEADLIFT",'MAXES+CHART'!$D$19*AS199,))),5),MROUND(IF(AO199="SQUAT",'MAXES+CHART'!$D$17*AS199, IF(AO199="BENCH",'MAXES+CHART'!$D$18*AS199, IF(AO199="DEADLIFT",'MAXES+CHART'!$D$19*AS199,))),2.5))),"")</f>
        <v xml:space="preserve"> </v>
      </c>
      <c r="AV199" s="96"/>
      <c r="AW199" s="55"/>
      <c r="AX199" s="117"/>
      <c r="AZ199" s="57" t="str">
        <f t="shared" si="1167"/>
        <v/>
      </c>
      <c r="BA199" s="57" t="str">
        <f t="shared" si="1168"/>
        <v/>
      </c>
      <c r="BB199" s="57" t="str">
        <f t="shared" si="1169"/>
        <v/>
      </c>
      <c r="BC199" s="57" t="str">
        <f t="shared" si="1170"/>
        <v/>
      </c>
      <c r="BD199" s="57" t="str">
        <f t="shared" si="1171"/>
        <v/>
      </c>
      <c r="BE199" s="57" t="str">
        <f t="shared" si="1172"/>
        <v/>
      </c>
      <c r="BG199" s="39"/>
      <c r="BH199" s="58" t="str">
        <f t="shared" si="1280"/>
        <v>ACC</v>
      </c>
      <c r="BI199" s="93" t="str">
        <f t="shared" si="1281"/>
        <v/>
      </c>
      <c r="BJ199" s="88" t="str">
        <f t="shared" si="1239"/>
        <v/>
      </c>
      <c r="BK199" s="83" t="str">
        <f t="shared" si="1240"/>
        <v/>
      </c>
      <c r="BL199" s="84" t="str">
        <f t="shared" si="1241"/>
        <v/>
      </c>
      <c r="BM199" s="83" t="str">
        <f>IFERROR(IF(BH199="ACC"," ",IF('MAXES+CHART'!$D$16="lbs",MROUND(IF(BH199="SQUAT",'MAXES+CHART'!$D$17*BL199, IF(BH199="BENCH",'MAXES+CHART'!$D$18*BL199, IF(BH199="DEADLIFT",'MAXES+CHART'!$D$19*BL199,))),5),MROUND(IF(BH199="SQUAT",'MAXES+CHART'!$D$17*BL199, IF(BH199="BENCH",'MAXES+CHART'!$D$18*BL199, IF(BH199="DEADLIFT",'MAXES+CHART'!$D$19*BL199,))),2.5))),"")</f>
        <v xml:space="preserve"> </v>
      </c>
      <c r="BO199" s="96"/>
      <c r="BP199" s="55"/>
      <c r="BQ199" s="117"/>
      <c r="BS199" s="57" t="str">
        <f t="shared" si="1173"/>
        <v/>
      </c>
      <c r="BT199" s="57" t="str">
        <f t="shared" si="1174"/>
        <v/>
      </c>
      <c r="BU199" s="57" t="str">
        <f t="shared" si="1175"/>
        <v/>
      </c>
      <c r="BV199" s="57" t="str">
        <f t="shared" si="1176"/>
        <v/>
      </c>
      <c r="BW199" s="57" t="str">
        <f t="shared" si="1177"/>
        <v/>
      </c>
      <c r="BX199" s="57" t="str">
        <f t="shared" si="1178"/>
        <v/>
      </c>
      <c r="CA199" s="39"/>
      <c r="CB199" s="58" t="str">
        <f t="shared" si="1282"/>
        <v>ACC</v>
      </c>
      <c r="CC199" s="93" t="str">
        <f t="shared" si="1283"/>
        <v/>
      </c>
      <c r="CD199" s="88" t="str">
        <f t="shared" si="1244"/>
        <v/>
      </c>
      <c r="CE199" s="83" t="str">
        <f t="shared" si="1245"/>
        <v/>
      </c>
      <c r="CF199" s="84" t="str">
        <f t="shared" si="1246"/>
        <v/>
      </c>
      <c r="CG199" s="83" t="str">
        <f>IFERROR(IF(CB199="ACC"," ",IF('MAXES+CHART'!$D$16="lbs",MROUND(IF(CB199="SQUAT",'MAXES+CHART'!$D$17*CF199, IF(CB199="BENCH",'MAXES+CHART'!$D$18*CF199, IF(CB199="DEADLIFT",'MAXES+CHART'!$D$19*CF199,))),5),MROUND(IF(CB199="SQUAT",'MAXES+CHART'!$D$17*CF199, IF(CB199="BENCH",'MAXES+CHART'!$D$18*CF199, IF(CB199="DEADLIFT",'MAXES+CHART'!$D$19*CF199,))),2.5))),"")</f>
        <v xml:space="preserve"> </v>
      </c>
      <c r="CI199" s="96"/>
      <c r="CJ199" s="55"/>
      <c r="CK199" s="117"/>
      <c r="CM199" s="57" t="str">
        <f t="shared" si="1179"/>
        <v/>
      </c>
      <c r="CN199" s="57" t="str">
        <f t="shared" si="1180"/>
        <v/>
      </c>
      <c r="CO199" s="57" t="str">
        <f t="shared" si="1181"/>
        <v/>
      </c>
      <c r="CP199" s="57" t="str">
        <f t="shared" si="1182"/>
        <v/>
      </c>
      <c r="CQ199" s="57" t="str">
        <f t="shared" si="1183"/>
        <v/>
      </c>
      <c r="CR199" s="57" t="str">
        <f t="shared" si="1184"/>
        <v/>
      </c>
      <c r="CS199" s="39"/>
      <c r="CT199" s="58" t="str">
        <f t="shared" si="1284"/>
        <v>ACC</v>
      </c>
      <c r="CU199" s="93" t="str">
        <f t="shared" si="1285"/>
        <v/>
      </c>
      <c r="CV199" s="88" t="str">
        <f t="shared" si="916"/>
        <v/>
      </c>
      <c r="CW199" s="83" t="str">
        <f t="shared" si="917"/>
        <v/>
      </c>
      <c r="CX199" s="84" t="str">
        <f t="shared" si="918"/>
        <v/>
      </c>
      <c r="CY199" s="83" t="str">
        <f>IFERROR(IF(CT199="ACC"," ",IF('MAXES+CHART'!$D$16="lbs",MROUND(IF(CT199="SQUAT",'MAXES+CHART'!$D$17*CX199, IF(CT199="BENCH",'MAXES+CHART'!$D$18*CX199, IF(CT199="DEADLIFT",'MAXES+CHART'!$D$19*CX199,))),5),MROUND(IF(CT199="SQUAT",'MAXES+CHART'!$D$17*CX199, IF(CT199="BENCH",'MAXES+CHART'!$D$18*CX199, IF(CT199="DEADLIFT",'MAXES+CHART'!$D$19*CX199,))),2.5))),"")</f>
        <v xml:space="preserve"> </v>
      </c>
      <c r="DA199" s="96"/>
      <c r="DB199" s="55"/>
      <c r="DC199" s="117"/>
      <c r="DE199" s="57" t="str">
        <f t="shared" si="1185"/>
        <v/>
      </c>
      <c r="DF199" s="57" t="str">
        <f t="shared" si="1186"/>
        <v/>
      </c>
      <c r="DG199" s="57" t="str">
        <f t="shared" si="1187"/>
        <v/>
      </c>
      <c r="DH199" s="57" t="str">
        <f t="shared" si="1188"/>
        <v/>
      </c>
      <c r="DI199" s="57" t="str">
        <f t="shared" si="1189"/>
        <v/>
      </c>
      <c r="DJ199" s="57" t="str">
        <f t="shared" si="1190"/>
        <v/>
      </c>
      <c r="DL199" s="39"/>
      <c r="DM199" s="58" t="str">
        <f t="shared" si="1286"/>
        <v>ACC</v>
      </c>
      <c r="DN199" s="93" t="str">
        <f t="shared" si="1287"/>
        <v/>
      </c>
      <c r="DO199" s="88" t="str">
        <f t="shared" si="921"/>
        <v/>
      </c>
      <c r="DP199" s="83" t="str">
        <f t="shared" si="922"/>
        <v/>
      </c>
      <c r="DQ199" s="84" t="str">
        <f t="shared" si="923"/>
        <v/>
      </c>
      <c r="DR199" s="83" t="str">
        <f>IFERROR(IF(DM199="ACC"," ",IF('MAXES+CHART'!$D$16="lbs",MROUND(IF(DM199="SQUAT",'MAXES+CHART'!$D$17*DQ199, IF(DM199="BENCH",'MAXES+CHART'!$D$18*DQ199, IF(DM199="DEADLIFT",'MAXES+CHART'!$D$19*DQ199,))),5),MROUND(IF(DM199="SQUAT",'MAXES+CHART'!$D$17*DQ199, IF(DM199="BENCH",'MAXES+CHART'!$D$18*DQ199, IF(DM199="DEADLIFT",'MAXES+CHART'!$D$19*DQ199,))),2.5))),"")</f>
        <v xml:space="preserve"> </v>
      </c>
      <c r="DT199" s="96"/>
      <c r="DU199" s="55"/>
      <c r="DV199" s="117"/>
      <c r="DX199" s="57" t="str">
        <f t="shared" si="1191"/>
        <v/>
      </c>
      <c r="DY199" s="57" t="str">
        <f t="shared" si="1192"/>
        <v/>
      </c>
      <c r="DZ199" s="57" t="str">
        <f t="shared" si="1193"/>
        <v/>
      </c>
      <c r="EA199" s="57" t="str">
        <f t="shared" si="1194"/>
        <v/>
      </c>
      <c r="EB199" s="57" t="str">
        <f t="shared" si="1195"/>
        <v/>
      </c>
      <c r="EC199" s="57" t="str">
        <f t="shared" si="1196"/>
        <v/>
      </c>
      <c r="EE199" s="39"/>
      <c r="EF199" s="58" t="str">
        <f t="shared" si="1288"/>
        <v>ACC</v>
      </c>
      <c r="EG199" s="93" t="str">
        <f t="shared" si="1289"/>
        <v/>
      </c>
      <c r="EH199" s="88" t="str">
        <f t="shared" si="926"/>
        <v/>
      </c>
      <c r="EI199" s="83" t="str">
        <f t="shared" si="927"/>
        <v/>
      </c>
      <c r="EJ199" s="84" t="str">
        <f t="shared" si="928"/>
        <v/>
      </c>
      <c r="EK199" s="83" t="str">
        <f>IFERROR(IF(EF199="ACC"," ",IF('MAXES+CHART'!$D$16="lbs",MROUND(IF(EF199="SQUAT",'MAXES+CHART'!$D$17*EJ199, IF(EF199="BENCH",'MAXES+CHART'!$D$18*EJ199, IF(EF199="DEADLIFT",'MAXES+CHART'!$D$19*EJ199,))),5),MROUND(IF(EF199="SQUAT",'MAXES+CHART'!$D$17*EJ199, IF(EF199="BENCH",'MAXES+CHART'!$D$18*EJ199, IF(EF199="DEADLIFT",'MAXES+CHART'!$D$19*EJ199,))),2.5))),"")</f>
        <v xml:space="preserve"> </v>
      </c>
      <c r="EM199" s="96"/>
      <c r="EN199" s="55"/>
      <c r="EO199" s="117"/>
      <c r="EQ199" s="57" t="str">
        <f t="shared" si="1197"/>
        <v/>
      </c>
      <c r="ER199" s="57" t="str">
        <f t="shared" si="1198"/>
        <v/>
      </c>
      <c r="ES199" s="57" t="str">
        <f t="shared" si="1199"/>
        <v/>
      </c>
      <c r="ET199" s="57" t="str">
        <f t="shared" si="1200"/>
        <v/>
      </c>
      <c r="EU199" s="57" t="str">
        <f t="shared" si="1201"/>
        <v/>
      </c>
      <c r="EV199" s="57" t="str">
        <f t="shared" si="1202"/>
        <v/>
      </c>
      <c r="EY199" s="39"/>
      <c r="EZ199" s="58" t="str">
        <f t="shared" si="1290"/>
        <v>ACC</v>
      </c>
      <c r="FA199" s="93" t="str">
        <f t="shared" si="1291"/>
        <v/>
      </c>
      <c r="FB199" s="88" t="str">
        <f t="shared" si="1255"/>
        <v/>
      </c>
      <c r="FC199" s="83" t="str">
        <f t="shared" si="1256"/>
        <v/>
      </c>
      <c r="FD199" s="84" t="str">
        <f t="shared" si="1257"/>
        <v/>
      </c>
      <c r="FE199" s="83" t="str">
        <f>IFERROR(IF(EZ199="ACC"," ",IF('MAXES+CHART'!$D$16="lbs",MROUND(IF(EZ199="SQUAT",'MAXES+CHART'!$D$17*FD199, IF(EZ199="BENCH",'MAXES+CHART'!$D$18*FD199, IF(EZ199="DEADLIFT",'MAXES+CHART'!$D$19*FD199,))),5),MROUND(IF(EZ199="SQUAT",'MAXES+CHART'!$D$17*FD199, IF(EZ199="BENCH",'MAXES+CHART'!$D$18*FD199, IF(EZ199="DEADLIFT",'MAXES+CHART'!$D$19*FD199,))),2.5))),"")</f>
        <v xml:space="preserve"> </v>
      </c>
      <c r="FG199" s="125"/>
      <c r="FH199" s="55"/>
      <c r="FI199" s="117"/>
      <c r="FK199" s="57" t="str">
        <f t="shared" si="1203"/>
        <v/>
      </c>
      <c r="FL199" s="57" t="str">
        <f t="shared" si="1204"/>
        <v/>
      </c>
      <c r="FM199" s="57" t="str">
        <f t="shared" si="1205"/>
        <v/>
      </c>
      <c r="FN199" s="57" t="str">
        <f t="shared" si="1206"/>
        <v/>
      </c>
      <c r="FO199" s="57" t="str">
        <f t="shared" si="1207"/>
        <v/>
      </c>
      <c r="FP199" s="57" t="str">
        <f t="shared" si="1208"/>
        <v/>
      </c>
      <c r="FQ199" s="39"/>
      <c r="FR199" s="58" t="str">
        <f t="shared" si="1292"/>
        <v>ACC</v>
      </c>
      <c r="FS199" s="93" t="str">
        <f t="shared" si="1293"/>
        <v/>
      </c>
      <c r="FT199" s="88" t="str">
        <f t="shared" si="931"/>
        <v/>
      </c>
      <c r="FU199" s="83" t="str">
        <f t="shared" si="932"/>
        <v/>
      </c>
      <c r="FV199" s="84" t="str">
        <f t="shared" si="933"/>
        <v/>
      </c>
      <c r="FW199" s="83" t="str">
        <f>IFERROR(IF(FR199="ACC"," ",IF('MAXES+CHART'!$D$16="lbs",MROUND(IF(FR199="SQUAT",'MAXES+CHART'!$D$17*FV199, IF(FR199="BENCH",'MAXES+CHART'!$D$18*FV199, IF(FR199="DEADLIFT",'MAXES+CHART'!$D$19*FV199,))),5),MROUND(IF(FR199="SQUAT",'MAXES+CHART'!$D$17*FV199, IF(FR199="BENCH",'MAXES+CHART'!$D$18*FV199, IF(FR199="DEADLIFT",'MAXES+CHART'!$D$19*FV199,))),2.5))),"")</f>
        <v xml:space="preserve"> </v>
      </c>
      <c r="FY199" s="96"/>
      <c r="FZ199" s="55"/>
      <c r="GA199" s="117"/>
      <c r="GC199" s="57" t="str">
        <f t="shared" si="1209"/>
        <v/>
      </c>
      <c r="GD199" s="57" t="str">
        <f t="shared" si="1210"/>
        <v/>
      </c>
      <c r="GE199" s="57" t="str">
        <f t="shared" si="1211"/>
        <v/>
      </c>
      <c r="GF199" s="57" t="str">
        <f t="shared" si="1212"/>
        <v/>
      </c>
      <c r="GG199" s="57" t="str">
        <f t="shared" si="1213"/>
        <v/>
      </c>
      <c r="GH199" s="57" t="str">
        <f t="shared" si="1214"/>
        <v/>
      </c>
      <c r="GJ199" s="39"/>
      <c r="GK199" s="58" t="str">
        <f t="shared" si="1294"/>
        <v>ACC</v>
      </c>
      <c r="GL199" s="93" t="str">
        <f t="shared" si="1295"/>
        <v/>
      </c>
      <c r="GM199" s="88" t="str">
        <f t="shared" si="936"/>
        <v/>
      </c>
      <c r="GN199" s="83" t="str">
        <f t="shared" si="937"/>
        <v/>
      </c>
      <c r="GO199" s="84" t="str">
        <f t="shared" si="938"/>
        <v/>
      </c>
      <c r="GP199" s="83" t="str">
        <f>IFERROR(IF(GK199="ACC"," ",IF('MAXES+CHART'!$D$16="lbs",MROUND(IF(GK199="SQUAT",'MAXES+CHART'!$D$17*GO199, IF(GK199="BENCH",'MAXES+CHART'!$D$18*GO199, IF(GK199="DEADLIFT",'MAXES+CHART'!$D$19*GO199,))),5),MROUND(IF(GK199="SQUAT",'MAXES+CHART'!$D$17*GO199, IF(GK199="BENCH",'MAXES+CHART'!$D$18*GO199, IF(GK199="DEADLIFT",'MAXES+CHART'!$D$19*GO199,))),2.5))),"")</f>
        <v xml:space="preserve"> </v>
      </c>
      <c r="GR199" s="96"/>
      <c r="GS199" s="55"/>
      <c r="GT199" s="117"/>
      <c r="GV199" s="57" t="str">
        <f t="shared" si="1215"/>
        <v/>
      </c>
      <c r="GW199" s="57" t="str">
        <f t="shared" si="1216"/>
        <v/>
      </c>
      <c r="GX199" s="57" t="str">
        <f t="shared" si="1217"/>
        <v/>
      </c>
      <c r="GY199" s="57" t="str">
        <f t="shared" si="1218"/>
        <v/>
      </c>
      <c r="GZ199" s="57" t="str">
        <f t="shared" si="1219"/>
        <v/>
      </c>
      <c r="HA199" s="57" t="str">
        <f t="shared" si="1220"/>
        <v/>
      </c>
      <c r="HC199" s="39"/>
      <c r="HD199" s="58" t="str">
        <f t="shared" si="1296"/>
        <v>ACC</v>
      </c>
      <c r="HE199" s="93" t="str">
        <f t="shared" si="1297"/>
        <v/>
      </c>
      <c r="HF199" s="88" t="str">
        <f t="shared" si="941"/>
        <v/>
      </c>
      <c r="HG199" s="83" t="str">
        <f t="shared" si="942"/>
        <v/>
      </c>
      <c r="HH199" s="84" t="str">
        <f t="shared" si="943"/>
        <v/>
      </c>
      <c r="HI199" s="83" t="str">
        <f>IFERROR(IF(HD199="ACC"," ",IF('MAXES+CHART'!$D$16="lbs",MROUND(IF(HD199="SQUAT",'MAXES+CHART'!$D$17*HH199, IF(HD199="BENCH",'MAXES+CHART'!$D$18*HH199, IF(HD199="DEADLIFT",'MAXES+CHART'!$D$19*HH199,))),5),MROUND(IF(HD199="SQUAT",'MAXES+CHART'!$D$17*HH199, IF(HD199="BENCH",'MAXES+CHART'!$D$18*HH199, IF(HD199="DEADLIFT",'MAXES+CHART'!$D$19*HH199,))),2.5))),"")</f>
        <v xml:space="preserve"> </v>
      </c>
      <c r="HK199" s="96"/>
      <c r="HL199" s="55"/>
      <c r="HM199" s="117"/>
      <c r="HO199" s="57" t="str">
        <f t="shared" si="1221"/>
        <v/>
      </c>
      <c r="HP199" s="57" t="str">
        <f t="shared" si="1222"/>
        <v/>
      </c>
      <c r="HQ199" s="57" t="str">
        <f t="shared" si="1223"/>
        <v/>
      </c>
      <c r="HR199" s="57" t="str">
        <f t="shared" si="1224"/>
        <v/>
      </c>
      <c r="HS199" s="57" t="str">
        <f t="shared" si="1225"/>
        <v/>
      </c>
      <c r="HT199" s="57" t="str">
        <f t="shared" si="1226"/>
        <v/>
      </c>
    </row>
    <row r="200" spans="3:228" hidden="1" outlineLevel="2">
      <c r="C200" s="39"/>
      <c r="D200" s="58" t="str">
        <f t="shared" si="1298"/>
        <v>ACC</v>
      </c>
      <c r="E200" s="94">
        <f t="shared" si="1299"/>
        <v>0</v>
      </c>
      <c r="F200" s="87"/>
      <c r="G200" s="81"/>
      <c r="H200" s="82"/>
      <c r="I200" s="81" t="str">
        <f>IF(D200="ACC"," ",IF('MAXES+CHART'!$D$16="lbs",MROUND(IF(D200="SQUAT",'MAXES+CHART'!$D$17*H200, IF(D200="BENCH",'MAXES+CHART'!$D$18*H200, IF(D200="DEADLIFT",'MAXES+CHART'!$D$19*H200,))),5),MROUND(IF(D200="SQUAT",'MAXES+CHART'!$D$17*H200, IF(D200="BENCH",'MAXES+CHART'!$D$18*H200, IF(D200="DEADLIFT",'MAXES+CHART'!$D$19*H200,))),2.5)))</f>
        <v xml:space="preserve"> </v>
      </c>
      <c r="K200" s="96"/>
      <c r="L200" s="55"/>
      <c r="M200" s="120" t="str">
        <f ca="1">"e1RM: "&amp;IFERROR(MROUND(IF(H197="",  I196/VLOOKUP(K196,'MAXES+CHART'!$B$3:$N$11,G196+1,FALSE),  OFFSET(H196,MATCH(MAX(H197:H201),H197:H201,0),1)/VLOOKUP(OFFSET(H196,MATCH(MAX(H197:H201),H197:H201,0),3),'MAXES+CHART'!$B$3:$N$11,OFFSET(H196,MATCH(MAX(H197:H201),H197:H201,0),-1)+1,FALSE)),1),"")</f>
        <v xml:space="preserve">e1RM: </v>
      </c>
      <c r="O200" s="57" t="str">
        <f t="shared" si="1161"/>
        <v/>
      </c>
      <c r="P200" s="57" t="str">
        <f t="shared" si="1162"/>
        <v/>
      </c>
      <c r="Q200" s="57" t="str">
        <f t="shared" si="1163"/>
        <v/>
      </c>
      <c r="R200" s="57" t="str">
        <f t="shared" si="1164"/>
        <v/>
      </c>
      <c r="S200" s="57" t="str">
        <f t="shared" si="1165"/>
        <v/>
      </c>
      <c r="T200" s="57" t="str">
        <f t="shared" si="1166"/>
        <v/>
      </c>
      <c r="U200" s="39"/>
      <c r="V200" s="58" t="str">
        <f t="shared" si="1276"/>
        <v>ACC</v>
      </c>
      <c r="W200" s="94" t="str">
        <f t="shared" si="1277"/>
        <v/>
      </c>
      <c r="X200" s="87" t="str">
        <f t="shared" si="1229"/>
        <v/>
      </c>
      <c r="Y200" s="81" t="str">
        <f t="shared" si="1230"/>
        <v/>
      </c>
      <c r="Z200" s="82" t="str">
        <f t="shared" si="1231"/>
        <v/>
      </c>
      <c r="AA200" s="81" t="str">
        <f>IFERROR(IF(V200="ACC"," ",IF('MAXES+CHART'!$D$16="lbs",MROUND(IF(V200="SQUAT",'MAXES+CHART'!$D$17*Z200, IF(V200="BENCH",'MAXES+CHART'!$D$18*Z200, IF(V200="DEADLIFT",'MAXES+CHART'!$D$19*Z200,))),5),MROUND(IF(V200="SQUAT",'MAXES+CHART'!$D$17*Z200, IF(V200="BENCH",'MAXES+CHART'!$D$18*Z200, IF(V200="DEADLIFT",'MAXES+CHART'!$D$19*Z200,))),2.5))),"")</f>
        <v xml:space="preserve"> </v>
      </c>
      <c r="AC200" s="96"/>
      <c r="AD200" s="55"/>
      <c r="AE200" s="120" t="str">
        <f ca="1">"e1RM: "&amp;IFERROR(MROUND(IF(Z197="",  AA196/VLOOKUP(AC196,'MAXES+CHART'!$B$3:$N$11,Y196+1,FALSE),  OFFSET(Z196,MATCH(MAX(Z197:Z201),Z197:Z201,0),1)/VLOOKUP(OFFSET(Z196,MATCH(MAX(Z197:Z201),Z197:Z201,0),3),'MAXES+CHART'!$B$3:$N$11,OFFSET(Z196,MATCH(MAX(Z197:Z201),Z197:Z201,0),-1)+1,FALSE)),1),"")</f>
        <v xml:space="preserve">e1RM: </v>
      </c>
      <c r="AG200" s="57" t="str">
        <f t="shared" si="950"/>
        <v/>
      </c>
      <c r="AH200" s="57" t="str">
        <f t="shared" si="951"/>
        <v/>
      </c>
      <c r="AI200" s="57" t="str">
        <f t="shared" si="952"/>
        <v/>
      </c>
      <c r="AJ200" s="57" t="str">
        <f t="shared" si="953"/>
        <v/>
      </c>
      <c r="AK200" s="57" t="str">
        <f t="shared" si="954"/>
        <v/>
      </c>
      <c r="AL200" s="57" t="str">
        <f t="shared" si="955"/>
        <v/>
      </c>
      <c r="AN200" s="39"/>
      <c r="AO200" s="58" t="str">
        <f t="shared" si="1278"/>
        <v>ACC</v>
      </c>
      <c r="AP200" s="94" t="str">
        <f t="shared" si="1279"/>
        <v/>
      </c>
      <c r="AQ200" s="87" t="str">
        <f t="shared" si="1234"/>
        <v/>
      </c>
      <c r="AR200" s="81" t="str">
        <f t="shared" si="1235"/>
        <v/>
      </c>
      <c r="AS200" s="82" t="str">
        <f t="shared" si="1236"/>
        <v/>
      </c>
      <c r="AT200" s="81" t="str">
        <f>IFERROR(IF(AO200="ACC"," ",IF('MAXES+CHART'!$D$16="lbs",MROUND(IF(AO200="SQUAT",'MAXES+CHART'!$D$17*AS200, IF(AO200="BENCH",'MAXES+CHART'!$D$18*AS200, IF(AO200="DEADLIFT",'MAXES+CHART'!$D$19*AS200,))),5),MROUND(IF(AO200="SQUAT",'MAXES+CHART'!$D$17*AS200, IF(AO200="BENCH",'MAXES+CHART'!$D$18*AS200, IF(AO200="DEADLIFT",'MAXES+CHART'!$D$19*AS200,))),2.5))),"")</f>
        <v xml:space="preserve"> </v>
      </c>
      <c r="AV200" s="96"/>
      <c r="AW200" s="55"/>
      <c r="AX200" s="120" t="str">
        <f ca="1">"e1RM: "&amp;IFERROR(MROUND(IF(AS197="",  AT196/VLOOKUP(AV196,'MAXES+CHART'!$B$3:$N$11,AR196+1,FALSE),  OFFSET(AS196,MATCH(MAX(AS197:AS201),AS197:AS201,0),1)/VLOOKUP(OFFSET(AS196,MATCH(MAX(AS197:AS201),AS197:AS201,0),3),'MAXES+CHART'!$B$3:$N$11,OFFSET(AS196,MATCH(MAX(AS197:AS201),AS197:AS201,0),-1)+1,FALSE)),1),"")</f>
        <v xml:space="preserve">e1RM: </v>
      </c>
      <c r="AZ200" s="57" t="str">
        <f t="shared" si="1167"/>
        <v/>
      </c>
      <c r="BA200" s="57" t="str">
        <f t="shared" si="1168"/>
        <v/>
      </c>
      <c r="BB200" s="57" t="str">
        <f t="shared" si="1169"/>
        <v/>
      </c>
      <c r="BC200" s="57" t="str">
        <f t="shared" si="1170"/>
        <v/>
      </c>
      <c r="BD200" s="57" t="str">
        <f t="shared" si="1171"/>
        <v/>
      </c>
      <c r="BE200" s="57" t="str">
        <f t="shared" si="1172"/>
        <v/>
      </c>
      <c r="BG200" s="39"/>
      <c r="BH200" s="58" t="str">
        <f t="shared" si="1280"/>
        <v>ACC</v>
      </c>
      <c r="BI200" s="94" t="str">
        <f t="shared" si="1281"/>
        <v/>
      </c>
      <c r="BJ200" s="87" t="str">
        <f t="shared" si="1239"/>
        <v/>
      </c>
      <c r="BK200" s="81" t="str">
        <f t="shared" si="1240"/>
        <v/>
      </c>
      <c r="BL200" s="82" t="str">
        <f t="shared" si="1241"/>
        <v/>
      </c>
      <c r="BM200" s="81" t="str">
        <f>IFERROR(IF(BH200="ACC"," ",IF('MAXES+CHART'!$D$16="lbs",MROUND(IF(BH200="SQUAT",'MAXES+CHART'!$D$17*BL200, IF(BH200="BENCH",'MAXES+CHART'!$D$18*BL200, IF(BH200="DEADLIFT",'MAXES+CHART'!$D$19*BL200,))),5),MROUND(IF(BH200="SQUAT",'MAXES+CHART'!$D$17*BL200, IF(BH200="BENCH",'MAXES+CHART'!$D$18*BL200, IF(BH200="DEADLIFT",'MAXES+CHART'!$D$19*BL200,))),2.5))),"")</f>
        <v xml:space="preserve"> </v>
      </c>
      <c r="BO200" s="96"/>
      <c r="BP200" s="55"/>
      <c r="BQ200" s="120" t="str">
        <f ca="1">"e1RM: "&amp;IFERROR(MROUND(IF(BL197="",  BM196/VLOOKUP(BO196,'MAXES+CHART'!$B$3:$N$11,BK196+1,FALSE),  OFFSET(BL196,MATCH(MAX(BL197:BL201),BL197:BL201,0),1)/VLOOKUP(OFFSET(BL196,MATCH(MAX(BL197:BL201),BL197:BL201,0),3),'MAXES+CHART'!$B$3:$N$11,OFFSET(BL196,MATCH(MAX(BL197:BL201),BL197:BL201,0),-1)+1,FALSE)),1),"")</f>
        <v xml:space="preserve">e1RM: </v>
      </c>
      <c r="BS200" s="57" t="str">
        <f t="shared" si="1173"/>
        <v/>
      </c>
      <c r="BT200" s="57" t="str">
        <f t="shared" si="1174"/>
        <v/>
      </c>
      <c r="BU200" s="57" t="str">
        <f t="shared" si="1175"/>
        <v/>
      </c>
      <c r="BV200" s="57" t="str">
        <f t="shared" si="1176"/>
        <v/>
      </c>
      <c r="BW200" s="57" t="str">
        <f t="shared" si="1177"/>
        <v/>
      </c>
      <c r="BX200" s="57" t="str">
        <f t="shared" si="1178"/>
        <v/>
      </c>
      <c r="CA200" s="39"/>
      <c r="CB200" s="58" t="str">
        <f t="shared" si="1282"/>
        <v>ACC</v>
      </c>
      <c r="CC200" s="94" t="str">
        <f t="shared" si="1283"/>
        <v/>
      </c>
      <c r="CD200" s="87" t="str">
        <f t="shared" si="1244"/>
        <v/>
      </c>
      <c r="CE200" s="81" t="str">
        <f t="shared" si="1245"/>
        <v/>
      </c>
      <c r="CF200" s="82" t="str">
        <f t="shared" si="1246"/>
        <v/>
      </c>
      <c r="CG200" s="81" t="str">
        <f>IFERROR(IF(CB200="ACC"," ",IF('MAXES+CHART'!$D$16="lbs",MROUND(IF(CB200="SQUAT",'MAXES+CHART'!$D$17*CF200, IF(CB200="BENCH",'MAXES+CHART'!$D$18*CF200, IF(CB200="DEADLIFT",'MAXES+CHART'!$D$19*CF200,))),5),MROUND(IF(CB200="SQUAT",'MAXES+CHART'!$D$17*CF200, IF(CB200="BENCH",'MAXES+CHART'!$D$18*CF200, IF(CB200="DEADLIFT",'MAXES+CHART'!$D$19*CF200,))),2.5))),"")</f>
        <v xml:space="preserve"> </v>
      </c>
      <c r="CI200" s="96"/>
      <c r="CJ200" s="55"/>
      <c r="CK200" s="120" t="str">
        <f ca="1">"e1RM: "&amp;IFERROR(MROUND(IF(CF197="",  CG196/VLOOKUP(CI196,'MAXES+CHART'!$B$3:$N$11,CE196+1,FALSE),  OFFSET(CF196,MATCH(MAX(CF197:CF201),CF197:CF201,0),1)/VLOOKUP(OFFSET(CF196,MATCH(MAX(CF197:CF201),CF197:CF201,0),3),'MAXES+CHART'!$B$3:$N$11,OFFSET(CF196,MATCH(MAX(CF197:CF201),CF197:CF201,0),-1)+1,FALSE)),1),"")</f>
        <v xml:space="preserve">e1RM: </v>
      </c>
      <c r="CM200" s="57" t="str">
        <f t="shared" si="1179"/>
        <v/>
      </c>
      <c r="CN200" s="57" t="str">
        <f t="shared" si="1180"/>
        <v/>
      </c>
      <c r="CO200" s="57" t="str">
        <f t="shared" si="1181"/>
        <v/>
      </c>
      <c r="CP200" s="57" t="str">
        <f t="shared" si="1182"/>
        <v/>
      </c>
      <c r="CQ200" s="57" t="str">
        <f t="shared" si="1183"/>
        <v/>
      </c>
      <c r="CR200" s="57" t="str">
        <f t="shared" si="1184"/>
        <v/>
      </c>
      <c r="CS200" s="39"/>
      <c r="CT200" s="58" t="str">
        <f t="shared" si="1284"/>
        <v>ACC</v>
      </c>
      <c r="CU200" s="94" t="str">
        <f t="shared" si="1285"/>
        <v/>
      </c>
      <c r="CV200" s="87" t="str">
        <f t="shared" si="916"/>
        <v/>
      </c>
      <c r="CW200" s="81" t="str">
        <f t="shared" si="917"/>
        <v/>
      </c>
      <c r="CX200" s="82" t="str">
        <f t="shared" si="918"/>
        <v/>
      </c>
      <c r="CY200" s="81" t="str">
        <f>IFERROR(IF(CT200="ACC"," ",IF('MAXES+CHART'!$D$16="lbs",MROUND(IF(CT200="SQUAT",'MAXES+CHART'!$D$17*CX200, IF(CT200="BENCH",'MAXES+CHART'!$D$18*CX200, IF(CT200="DEADLIFT",'MAXES+CHART'!$D$19*CX200,))),5),MROUND(IF(CT200="SQUAT",'MAXES+CHART'!$D$17*CX200, IF(CT200="BENCH",'MAXES+CHART'!$D$18*CX200, IF(CT200="DEADLIFT",'MAXES+CHART'!$D$19*CX200,))),2.5))),"")</f>
        <v xml:space="preserve"> </v>
      </c>
      <c r="DA200" s="96"/>
      <c r="DB200" s="55"/>
      <c r="DC200" s="120" t="str">
        <f ca="1">"e1RM: "&amp;IFERROR(MROUND(IF(CX197="",  CY196/VLOOKUP(DA196,'MAXES+CHART'!$B$3:$N$11,CW196+1,FALSE),  OFFSET(CX196,MATCH(MAX(CX197:CX201),CX197:CX201,0),1)/VLOOKUP(OFFSET(CX196,MATCH(MAX(CX197:CX201),CX197:CX201,0),3),'MAXES+CHART'!$B$3:$N$11,OFFSET(CX196,MATCH(MAX(CX197:CX201),CX197:CX201,0),-1)+1,FALSE)),1),"")</f>
        <v xml:space="preserve">e1RM: </v>
      </c>
      <c r="DE200" s="57" t="str">
        <f t="shared" si="1185"/>
        <v/>
      </c>
      <c r="DF200" s="57" t="str">
        <f t="shared" si="1186"/>
        <v/>
      </c>
      <c r="DG200" s="57" t="str">
        <f t="shared" si="1187"/>
        <v/>
      </c>
      <c r="DH200" s="57" t="str">
        <f t="shared" si="1188"/>
        <v/>
      </c>
      <c r="DI200" s="57" t="str">
        <f t="shared" si="1189"/>
        <v/>
      </c>
      <c r="DJ200" s="57" t="str">
        <f t="shared" si="1190"/>
        <v/>
      </c>
      <c r="DL200" s="39"/>
      <c r="DM200" s="58" t="str">
        <f t="shared" si="1286"/>
        <v>ACC</v>
      </c>
      <c r="DN200" s="94" t="str">
        <f t="shared" si="1287"/>
        <v/>
      </c>
      <c r="DO200" s="87" t="str">
        <f t="shared" si="921"/>
        <v/>
      </c>
      <c r="DP200" s="81" t="str">
        <f t="shared" si="922"/>
        <v/>
      </c>
      <c r="DQ200" s="82" t="str">
        <f t="shared" si="923"/>
        <v/>
      </c>
      <c r="DR200" s="81" t="str">
        <f>IFERROR(IF(DM200="ACC"," ",IF('MAXES+CHART'!$D$16="lbs",MROUND(IF(DM200="SQUAT",'MAXES+CHART'!$D$17*DQ200, IF(DM200="BENCH",'MAXES+CHART'!$D$18*DQ200, IF(DM200="DEADLIFT",'MAXES+CHART'!$D$19*DQ200,))),5),MROUND(IF(DM200="SQUAT",'MAXES+CHART'!$D$17*DQ200, IF(DM200="BENCH",'MAXES+CHART'!$D$18*DQ200, IF(DM200="DEADLIFT",'MAXES+CHART'!$D$19*DQ200,))),2.5))),"")</f>
        <v xml:space="preserve"> </v>
      </c>
      <c r="DT200" s="96"/>
      <c r="DU200" s="55"/>
      <c r="DV200" s="120" t="str">
        <f ca="1">"e1RM: "&amp;IFERROR(MROUND(IF(DQ197="",  DR196/VLOOKUP(DT196,'MAXES+CHART'!$B$3:$N$11,DP196+1,FALSE),  OFFSET(DQ196,MATCH(MAX(DQ197:DQ201),DQ197:DQ201,0),1)/VLOOKUP(OFFSET(DQ196,MATCH(MAX(DQ197:DQ201),DQ197:DQ201,0),3),'MAXES+CHART'!$B$3:$N$11,OFFSET(DQ196,MATCH(MAX(DQ197:DQ201),DQ197:DQ201,0),-1)+1,FALSE)),1),"")</f>
        <v xml:space="preserve">e1RM: </v>
      </c>
      <c r="DX200" s="57" t="str">
        <f t="shared" si="1191"/>
        <v/>
      </c>
      <c r="DY200" s="57" t="str">
        <f t="shared" si="1192"/>
        <v/>
      </c>
      <c r="DZ200" s="57" t="str">
        <f t="shared" si="1193"/>
        <v/>
      </c>
      <c r="EA200" s="57" t="str">
        <f t="shared" si="1194"/>
        <v/>
      </c>
      <c r="EB200" s="57" t="str">
        <f t="shared" si="1195"/>
        <v/>
      </c>
      <c r="EC200" s="57" t="str">
        <f t="shared" si="1196"/>
        <v/>
      </c>
      <c r="EE200" s="39"/>
      <c r="EF200" s="58" t="str">
        <f t="shared" si="1288"/>
        <v>ACC</v>
      </c>
      <c r="EG200" s="94" t="str">
        <f t="shared" si="1289"/>
        <v/>
      </c>
      <c r="EH200" s="87" t="str">
        <f t="shared" si="926"/>
        <v/>
      </c>
      <c r="EI200" s="81" t="str">
        <f t="shared" si="927"/>
        <v/>
      </c>
      <c r="EJ200" s="82" t="str">
        <f t="shared" si="928"/>
        <v/>
      </c>
      <c r="EK200" s="81" t="str">
        <f>IFERROR(IF(EF200="ACC"," ",IF('MAXES+CHART'!$D$16="lbs",MROUND(IF(EF200="SQUAT",'MAXES+CHART'!$D$17*EJ200, IF(EF200="BENCH",'MAXES+CHART'!$D$18*EJ200, IF(EF200="DEADLIFT",'MAXES+CHART'!$D$19*EJ200,))),5),MROUND(IF(EF200="SQUAT",'MAXES+CHART'!$D$17*EJ200, IF(EF200="BENCH",'MAXES+CHART'!$D$18*EJ200, IF(EF200="DEADLIFT",'MAXES+CHART'!$D$19*EJ200,))),2.5))),"")</f>
        <v xml:space="preserve"> </v>
      </c>
      <c r="EM200" s="96"/>
      <c r="EN200" s="55"/>
      <c r="EO200" s="120" t="str">
        <f ca="1">"e1RM: "&amp;IFERROR(MROUND(IF(EJ197="",  EK196/VLOOKUP(EM196,'MAXES+CHART'!$B$3:$N$11,EI196+1,FALSE),  OFFSET(EJ196,MATCH(MAX(EJ197:EJ201),EJ197:EJ201,0),1)/VLOOKUP(OFFSET(EJ196,MATCH(MAX(EJ197:EJ201),EJ197:EJ201,0),3),'MAXES+CHART'!$B$3:$N$11,OFFSET(EJ196,MATCH(MAX(EJ197:EJ201),EJ197:EJ201,0),-1)+1,FALSE)),1),"")</f>
        <v xml:space="preserve">e1RM: </v>
      </c>
      <c r="EQ200" s="57" t="str">
        <f t="shared" si="1197"/>
        <v/>
      </c>
      <c r="ER200" s="57" t="str">
        <f t="shared" si="1198"/>
        <v/>
      </c>
      <c r="ES200" s="57" t="str">
        <f t="shared" si="1199"/>
        <v/>
      </c>
      <c r="ET200" s="57" t="str">
        <f t="shared" si="1200"/>
        <v/>
      </c>
      <c r="EU200" s="57" t="str">
        <f t="shared" si="1201"/>
        <v/>
      </c>
      <c r="EV200" s="57" t="str">
        <f t="shared" si="1202"/>
        <v/>
      </c>
      <c r="EY200" s="39"/>
      <c r="EZ200" s="58" t="str">
        <f t="shared" si="1290"/>
        <v>ACC</v>
      </c>
      <c r="FA200" s="94" t="str">
        <f t="shared" si="1291"/>
        <v/>
      </c>
      <c r="FB200" s="87" t="str">
        <f t="shared" si="1255"/>
        <v/>
      </c>
      <c r="FC200" s="81" t="str">
        <f t="shared" si="1256"/>
        <v/>
      </c>
      <c r="FD200" s="82" t="str">
        <f t="shared" si="1257"/>
        <v/>
      </c>
      <c r="FE200" s="81" t="str">
        <f>IFERROR(IF(EZ200="ACC"," ",IF('MAXES+CHART'!$D$16="lbs",MROUND(IF(EZ200="SQUAT",'MAXES+CHART'!$D$17*FD200, IF(EZ200="BENCH",'MAXES+CHART'!$D$18*FD200, IF(EZ200="DEADLIFT",'MAXES+CHART'!$D$19*FD200,))),5),MROUND(IF(EZ200="SQUAT",'MAXES+CHART'!$D$17*FD200, IF(EZ200="BENCH",'MAXES+CHART'!$D$18*FD200, IF(EZ200="DEADLIFT",'MAXES+CHART'!$D$19*FD200,))),2.5))),"")</f>
        <v xml:space="preserve"> </v>
      </c>
      <c r="FG200" s="125"/>
      <c r="FH200" s="55"/>
      <c r="FI200" s="120" t="str">
        <f ca="1">"e1RM: "&amp;IFERROR(MROUND(IF(FD197="",  FE196/VLOOKUP(FG196,'MAXES+CHART'!$B$3:$N$11,FC196+1,FALSE),  OFFSET(FD196,MATCH(MAX(FD197:FD201),FD197:FD201,0),1)/VLOOKUP(OFFSET(FD196,MATCH(MAX(FD197:FD201),FD197:FD201,0),3),'MAXES+CHART'!$B$3:$N$11,OFFSET(FD196,MATCH(MAX(FD197:FD201),FD197:FD201,0),-1)+1,FALSE)),1),"")</f>
        <v xml:space="preserve">e1RM: </v>
      </c>
      <c r="FK200" s="57" t="str">
        <f t="shared" si="1203"/>
        <v/>
      </c>
      <c r="FL200" s="57" t="str">
        <f t="shared" si="1204"/>
        <v/>
      </c>
      <c r="FM200" s="57" t="str">
        <f t="shared" si="1205"/>
        <v/>
      </c>
      <c r="FN200" s="57" t="str">
        <f t="shared" si="1206"/>
        <v/>
      </c>
      <c r="FO200" s="57" t="str">
        <f t="shared" si="1207"/>
        <v/>
      </c>
      <c r="FP200" s="57" t="str">
        <f t="shared" si="1208"/>
        <v/>
      </c>
      <c r="FQ200" s="39"/>
      <c r="FR200" s="58" t="str">
        <f t="shared" si="1292"/>
        <v>ACC</v>
      </c>
      <c r="FS200" s="94" t="str">
        <f t="shared" si="1293"/>
        <v/>
      </c>
      <c r="FT200" s="87" t="str">
        <f t="shared" si="931"/>
        <v/>
      </c>
      <c r="FU200" s="81" t="str">
        <f t="shared" si="932"/>
        <v/>
      </c>
      <c r="FV200" s="82" t="str">
        <f t="shared" si="933"/>
        <v/>
      </c>
      <c r="FW200" s="81" t="str">
        <f>IFERROR(IF(FR200="ACC"," ",IF('MAXES+CHART'!$D$16="lbs",MROUND(IF(FR200="SQUAT",'MAXES+CHART'!$D$17*FV200, IF(FR200="BENCH",'MAXES+CHART'!$D$18*FV200, IF(FR200="DEADLIFT",'MAXES+CHART'!$D$19*FV200,))),5),MROUND(IF(FR200="SQUAT",'MAXES+CHART'!$D$17*FV200, IF(FR200="BENCH",'MAXES+CHART'!$D$18*FV200, IF(FR200="DEADLIFT",'MAXES+CHART'!$D$19*FV200,))),2.5))),"")</f>
        <v xml:space="preserve"> </v>
      </c>
      <c r="FY200" s="96"/>
      <c r="FZ200" s="55"/>
      <c r="GA200" s="120" t="str">
        <f ca="1">"e1RM: "&amp;IFERROR(MROUND(IF(FV197="",  FW196/VLOOKUP(FY196,'MAXES+CHART'!$B$3:$N$11,FU196+1,FALSE),  OFFSET(FV196,MATCH(MAX(FV197:FV201),FV197:FV201,0),1)/VLOOKUP(OFFSET(FV196,MATCH(MAX(FV197:FV201),FV197:FV201,0),3),'MAXES+CHART'!$B$3:$N$11,OFFSET(FV196,MATCH(MAX(FV197:FV201),FV197:FV201,0),-1)+1,FALSE)),1),"")</f>
        <v xml:space="preserve">e1RM: </v>
      </c>
      <c r="GC200" s="57" t="str">
        <f t="shared" si="1209"/>
        <v/>
      </c>
      <c r="GD200" s="57" t="str">
        <f t="shared" si="1210"/>
        <v/>
      </c>
      <c r="GE200" s="57" t="str">
        <f t="shared" si="1211"/>
        <v/>
      </c>
      <c r="GF200" s="57" t="str">
        <f t="shared" si="1212"/>
        <v/>
      </c>
      <c r="GG200" s="57" t="str">
        <f t="shared" si="1213"/>
        <v/>
      </c>
      <c r="GH200" s="57" t="str">
        <f t="shared" si="1214"/>
        <v/>
      </c>
      <c r="GJ200" s="39"/>
      <c r="GK200" s="58" t="str">
        <f t="shared" si="1294"/>
        <v>ACC</v>
      </c>
      <c r="GL200" s="94" t="str">
        <f t="shared" si="1295"/>
        <v/>
      </c>
      <c r="GM200" s="87" t="str">
        <f t="shared" si="936"/>
        <v/>
      </c>
      <c r="GN200" s="81" t="str">
        <f t="shared" si="937"/>
        <v/>
      </c>
      <c r="GO200" s="82" t="str">
        <f t="shared" si="938"/>
        <v/>
      </c>
      <c r="GP200" s="81" t="str">
        <f>IFERROR(IF(GK200="ACC"," ",IF('MAXES+CHART'!$D$16="lbs",MROUND(IF(GK200="SQUAT",'MAXES+CHART'!$D$17*GO200, IF(GK200="BENCH",'MAXES+CHART'!$D$18*GO200, IF(GK200="DEADLIFT",'MAXES+CHART'!$D$19*GO200,))),5),MROUND(IF(GK200="SQUAT",'MAXES+CHART'!$D$17*GO200, IF(GK200="BENCH",'MAXES+CHART'!$D$18*GO200, IF(GK200="DEADLIFT",'MAXES+CHART'!$D$19*GO200,))),2.5))),"")</f>
        <v xml:space="preserve"> </v>
      </c>
      <c r="GR200" s="96"/>
      <c r="GS200" s="55"/>
      <c r="GT200" s="120" t="str">
        <f ca="1">"e1RM: "&amp;IFERROR(MROUND(IF(GO197="",  GP196/VLOOKUP(GR196,'MAXES+CHART'!$B$3:$N$11,GN196+1,FALSE),  OFFSET(GO196,MATCH(MAX(GO197:GO201),GO197:GO201,0),1)/VLOOKUP(OFFSET(GO196,MATCH(MAX(GO197:GO201),GO197:GO201,0),3),'MAXES+CHART'!$B$3:$N$11,OFFSET(GO196,MATCH(MAX(GO197:GO201),GO197:GO201,0),-1)+1,FALSE)),1),"")</f>
        <v xml:space="preserve">e1RM: </v>
      </c>
      <c r="GV200" s="57" t="str">
        <f t="shared" si="1215"/>
        <v/>
      </c>
      <c r="GW200" s="57" t="str">
        <f t="shared" si="1216"/>
        <v/>
      </c>
      <c r="GX200" s="57" t="str">
        <f t="shared" si="1217"/>
        <v/>
      </c>
      <c r="GY200" s="57" t="str">
        <f t="shared" si="1218"/>
        <v/>
      </c>
      <c r="GZ200" s="57" t="str">
        <f t="shared" si="1219"/>
        <v/>
      </c>
      <c r="HA200" s="57" t="str">
        <f t="shared" si="1220"/>
        <v/>
      </c>
      <c r="HC200" s="39"/>
      <c r="HD200" s="58" t="str">
        <f t="shared" si="1296"/>
        <v>ACC</v>
      </c>
      <c r="HE200" s="94" t="str">
        <f t="shared" si="1297"/>
        <v/>
      </c>
      <c r="HF200" s="87" t="str">
        <f t="shared" si="941"/>
        <v/>
      </c>
      <c r="HG200" s="81" t="str">
        <f t="shared" si="942"/>
        <v/>
      </c>
      <c r="HH200" s="82" t="str">
        <f t="shared" si="943"/>
        <v/>
      </c>
      <c r="HI200" s="81" t="str">
        <f>IFERROR(IF(HD200="ACC"," ",IF('MAXES+CHART'!$D$16="lbs",MROUND(IF(HD200="SQUAT",'MAXES+CHART'!$D$17*HH200, IF(HD200="BENCH",'MAXES+CHART'!$D$18*HH200, IF(HD200="DEADLIFT",'MAXES+CHART'!$D$19*HH200,))),5),MROUND(IF(HD200="SQUAT",'MAXES+CHART'!$D$17*HH200, IF(HD200="BENCH",'MAXES+CHART'!$D$18*HH200, IF(HD200="DEADLIFT",'MAXES+CHART'!$D$19*HH200,))),2.5))),"")</f>
        <v xml:space="preserve"> </v>
      </c>
      <c r="HK200" s="96"/>
      <c r="HL200" s="55"/>
      <c r="HM200" s="120" t="str">
        <f ca="1">"e1RM: "&amp;IFERROR(MROUND(IF(HH197="",  HI196/VLOOKUP(HK196,'MAXES+CHART'!$B$3:$N$11,HG196+1,FALSE),  OFFSET(HH196,MATCH(MAX(HH197:HH201),HH197:HH201,0),1)/VLOOKUP(OFFSET(HH196,MATCH(MAX(HH197:HH201),HH197:HH201,0),3),'MAXES+CHART'!$B$3:$N$11,OFFSET(HH196,MATCH(MAX(HH197:HH201),HH197:HH201,0),-1)+1,FALSE)),1),"")</f>
        <v xml:space="preserve">e1RM: </v>
      </c>
      <c r="HO200" s="57" t="str">
        <f t="shared" si="1221"/>
        <v/>
      </c>
      <c r="HP200" s="57" t="str">
        <f t="shared" si="1222"/>
        <v/>
      </c>
      <c r="HQ200" s="57" t="str">
        <f t="shared" si="1223"/>
        <v/>
      </c>
      <c r="HR200" s="57" t="str">
        <f t="shared" si="1224"/>
        <v/>
      </c>
      <c r="HS200" s="57" t="str">
        <f t="shared" si="1225"/>
        <v/>
      </c>
      <c r="HT200" s="57" t="str">
        <f t="shared" si="1226"/>
        <v/>
      </c>
    </row>
    <row r="201" spans="3:228" hidden="1" outlineLevel="2">
      <c r="C201" s="39"/>
      <c r="D201" s="58" t="str">
        <f t="shared" si="1298"/>
        <v>ACC</v>
      </c>
      <c r="E201" s="93">
        <f t="shared" si="1299"/>
        <v>0</v>
      </c>
      <c r="F201" s="88"/>
      <c r="G201" s="83"/>
      <c r="H201" s="84"/>
      <c r="I201" s="83" t="str">
        <f>IF(D201="ACC"," ",IF('MAXES+CHART'!$D$16="lbs",MROUND(IF(D201="SQUAT",'MAXES+CHART'!$D$17*H201, IF(D201="BENCH",'MAXES+CHART'!$D$18*H201, IF(D201="DEADLIFT",'MAXES+CHART'!$D$19*H201,))),5),MROUND(IF(D201="SQUAT",'MAXES+CHART'!$D$17*H201, IF(D201="BENCH",'MAXES+CHART'!$D$18*H201, IF(D201="DEADLIFT",'MAXES+CHART'!$D$19*H201,))),2.5)))</f>
        <v xml:space="preserve"> </v>
      </c>
      <c r="K201" s="96"/>
      <c r="L201" s="55"/>
      <c r="M201" s="118"/>
      <c r="O201" s="57" t="str">
        <f t="shared" si="1161"/>
        <v/>
      </c>
      <c r="P201" s="57" t="str">
        <f t="shared" si="1162"/>
        <v/>
      </c>
      <c r="Q201" s="57" t="str">
        <f t="shared" si="1163"/>
        <v/>
      </c>
      <c r="R201" s="57" t="str">
        <f t="shared" si="1164"/>
        <v/>
      </c>
      <c r="S201" s="57" t="str">
        <f t="shared" si="1165"/>
        <v/>
      </c>
      <c r="T201" s="57" t="str">
        <f t="shared" si="1166"/>
        <v/>
      </c>
      <c r="U201" s="39"/>
      <c r="V201" s="58" t="str">
        <f t="shared" si="1276"/>
        <v>ACC</v>
      </c>
      <c r="W201" s="93" t="str">
        <f t="shared" si="1277"/>
        <v/>
      </c>
      <c r="X201" s="88" t="str">
        <f t="shared" si="1229"/>
        <v/>
      </c>
      <c r="Y201" s="83" t="str">
        <f t="shared" si="1230"/>
        <v/>
      </c>
      <c r="Z201" s="84" t="str">
        <f t="shared" si="1231"/>
        <v/>
      </c>
      <c r="AA201" s="83" t="str">
        <f>IFERROR(IF(V201="ACC"," ",IF('MAXES+CHART'!$D$16="lbs",MROUND(IF(V201="SQUAT",'MAXES+CHART'!$D$17*Z201, IF(V201="BENCH",'MAXES+CHART'!$D$18*Z201, IF(V201="DEADLIFT",'MAXES+CHART'!$D$19*Z201,))),5),MROUND(IF(V201="SQUAT",'MAXES+CHART'!$D$17*Z201, IF(V201="BENCH",'MAXES+CHART'!$D$18*Z201, IF(V201="DEADLIFT",'MAXES+CHART'!$D$19*Z201,))),2.5))),"")</f>
        <v xml:space="preserve"> </v>
      </c>
      <c r="AC201" s="96"/>
      <c r="AD201" s="55"/>
      <c r="AE201" s="118"/>
      <c r="AG201" s="57" t="str">
        <f t="shared" si="950"/>
        <v/>
      </c>
      <c r="AH201" s="57" t="str">
        <f t="shared" si="951"/>
        <v/>
      </c>
      <c r="AI201" s="57" t="str">
        <f t="shared" si="952"/>
        <v/>
      </c>
      <c r="AJ201" s="57" t="str">
        <f t="shared" si="953"/>
        <v/>
      </c>
      <c r="AK201" s="57" t="str">
        <f t="shared" si="954"/>
        <v/>
      </c>
      <c r="AL201" s="57" t="str">
        <f t="shared" si="955"/>
        <v/>
      </c>
      <c r="AN201" s="39"/>
      <c r="AO201" s="58" t="str">
        <f t="shared" si="1278"/>
        <v>ACC</v>
      </c>
      <c r="AP201" s="93" t="str">
        <f t="shared" si="1279"/>
        <v/>
      </c>
      <c r="AQ201" s="88" t="str">
        <f t="shared" si="1234"/>
        <v/>
      </c>
      <c r="AR201" s="83" t="str">
        <f t="shared" si="1235"/>
        <v/>
      </c>
      <c r="AS201" s="84" t="str">
        <f t="shared" si="1236"/>
        <v/>
      </c>
      <c r="AT201" s="83" t="str">
        <f>IFERROR(IF(AO201="ACC"," ",IF('MAXES+CHART'!$D$16="lbs",MROUND(IF(AO201="SQUAT",'MAXES+CHART'!$D$17*AS201, IF(AO201="BENCH",'MAXES+CHART'!$D$18*AS201, IF(AO201="DEADLIFT",'MAXES+CHART'!$D$19*AS201,))),5),MROUND(IF(AO201="SQUAT",'MAXES+CHART'!$D$17*AS201, IF(AO201="BENCH",'MAXES+CHART'!$D$18*AS201, IF(AO201="DEADLIFT",'MAXES+CHART'!$D$19*AS201,))),2.5))),"")</f>
        <v xml:space="preserve"> </v>
      </c>
      <c r="AV201" s="96"/>
      <c r="AW201" s="55"/>
      <c r="AX201" s="118"/>
      <c r="AZ201" s="57" t="str">
        <f t="shared" si="1167"/>
        <v/>
      </c>
      <c r="BA201" s="57" t="str">
        <f t="shared" si="1168"/>
        <v/>
      </c>
      <c r="BB201" s="57" t="str">
        <f t="shared" si="1169"/>
        <v/>
      </c>
      <c r="BC201" s="57" t="str">
        <f t="shared" si="1170"/>
        <v/>
      </c>
      <c r="BD201" s="57" t="str">
        <f t="shared" si="1171"/>
        <v/>
      </c>
      <c r="BE201" s="57" t="str">
        <f t="shared" si="1172"/>
        <v/>
      </c>
      <c r="BG201" s="39"/>
      <c r="BH201" s="58" t="str">
        <f t="shared" si="1280"/>
        <v>ACC</v>
      </c>
      <c r="BI201" s="93" t="str">
        <f t="shared" si="1281"/>
        <v/>
      </c>
      <c r="BJ201" s="88" t="str">
        <f t="shared" si="1239"/>
        <v/>
      </c>
      <c r="BK201" s="83" t="str">
        <f t="shared" si="1240"/>
        <v/>
      </c>
      <c r="BL201" s="84" t="str">
        <f t="shared" si="1241"/>
        <v/>
      </c>
      <c r="BM201" s="83" t="str">
        <f>IFERROR(IF(BH201="ACC"," ",IF('MAXES+CHART'!$D$16="lbs",MROUND(IF(BH201="SQUAT",'MAXES+CHART'!$D$17*BL201, IF(BH201="BENCH",'MAXES+CHART'!$D$18*BL201, IF(BH201="DEADLIFT",'MAXES+CHART'!$D$19*BL201,))),5),MROUND(IF(BH201="SQUAT",'MAXES+CHART'!$D$17*BL201, IF(BH201="BENCH",'MAXES+CHART'!$D$18*BL201, IF(BH201="DEADLIFT",'MAXES+CHART'!$D$19*BL201,))),2.5))),"")</f>
        <v xml:space="preserve"> </v>
      </c>
      <c r="BO201" s="96"/>
      <c r="BP201" s="55"/>
      <c r="BQ201" s="118"/>
      <c r="BS201" s="57" t="str">
        <f t="shared" si="1173"/>
        <v/>
      </c>
      <c r="BT201" s="57" t="str">
        <f t="shared" si="1174"/>
        <v/>
      </c>
      <c r="BU201" s="57" t="str">
        <f t="shared" si="1175"/>
        <v/>
      </c>
      <c r="BV201" s="57" t="str">
        <f t="shared" si="1176"/>
        <v/>
      </c>
      <c r="BW201" s="57" t="str">
        <f t="shared" si="1177"/>
        <v/>
      </c>
      <c r="BX201" s="57" t="str">
        <f t="shared" si="1178"/>
        <v/>
      </c>
      <c r="CA201" s="39"/>
      <c r="CB201" s="58" t="str">
        <f t="shared" si="1282"/>
        <v>ACC</v>
      </c>
      <c r="CC201" s="93" t="str">
        <f t="shared" si="1283"/>
        <v/>
      </c>
      <c r="CD201" s="88" t="str">
        <f t="shared" si="1244"/>
        <v/>
      </c>
      <c r="CE201" s="83" t="str">
        <f t="shared" si="1245"/>
        <v/>
      </c>
      <c r="CF201" s="84" t="str">
        <f t="shared" si="1246"/>
        <v/>
      </c>
      <c r="CG201" s="83" t="str">
        <f>IFERROR(IF(CB201="ACC"," ",IF('MAXES+CHART'!$D$16="lbs",MROUND(IF(CB201="SQUAT",'MAXES+CHART'!$D$17*CF201, IF(CB201="BENCH",'MAXES+CHART'!$D$18*CF201, IF(CB201="DEADLIFT",'MAXES+CHART'!$D$19*CF201,))),5),MROUND(IF(CB201="SQUAT",'MAXES+CHART'!$D$17*CF201, IF(CB201="BENCH",'MAXES+CHART'!$D$18*CF201, IF(CB201="DEADLIFT",'MAXES+CHART'!$D$19*CF201,))),2.5))),"")</f>
        <v xml:space="preserve"> </v>
      </c>
      <c r="CI201" s="96"/>
      <c r="CJ201" s="55"/>
      <c r="CK201" s="118"/>
      <c r="CM201" s="57" t="str">
        <f t="shared" si="1179"/>
        <v/>
      </c>
      <c r="CN201" s="57" t="str">
        <f t="shared" si="1180"/>
        <v/>
      </c>
      <c r="CO201" s="57" t="str">
        <f t="shared" si="1181"/>
        <v/>
      </c>
      <c r="CP201" s="57" t="str">
        <f t="shared" si="1182"/>
        <v/>
      </c>
      <c r="CQ201" s="57" t="str">
        <f t="shared" si="1183"/>
        <v/>
      </c>
      <c r="CR201" s="57" t="str">
        <f t="shared" si="1184"/>
        <v/>
      </c>
      <c r="CS201" s="39"/>
      <c r="CT201" s="58" t="str">
        <f t="shared" si="1284"/>
        <v>ACC</v>
      </c>
      <c r="CU201" s="93" t="str">
        <f t="shared" si="1285"/>
        <v/>
      </c>
      <c r="CV201" s="88" t="str">
        <f t="shared" si="916"/>
        <v/>
      </c>
      <c r="CW201" s="83" t="str">
        <f t="shared" si="917"/>
        <v/>
      </c>
      <c r="CX201" s="84" t="str">
        <f t="shared" si="918"/>
        <v/>
      </c>
      <c r="CY201" s="83" t="str">
        <f>IFERROR(IF(CT201="ACC"," ",IF('MAXES+CHART'!$D$16="lbs",MROUND(IF(CT201="SQUAT",'MAXES+CHART'!$D$17*CX201, IF(CT201="BENCH",'MAXES+CHART'!$D$18*CX201, IF(CT201="DEADLIFT",'MAXES+CHART'!$D$19*CX201,))),5),MROUND(IF(CT201="SQUAT",'MAXES+CHART'!$D$17*CX201, IF(CT201="BENCH",'MAXES+CHART'!$D$18*CX201, IF(CT201="DEADLIFT",'MAXES+CHART'!$D$19*CX201,))),2.5))),"")</f>
        <v xml:space="preserve"> </v>
      </c>
      <c r="DA201" s="96"/>
      <c r="DB201" s="55"/>
      <c r="DC201" s="118"/>
      <c r="DE201" s="57" t="str">
        <f t="shared" si="1185"/>
        <v/>
      </c>
      <c r="DF201" s="57" t="str">
        <f t="shared" si="1186"/>
        <v/>
      </c>
      <c r="DG201" s="57" t="str">
        <f t="shared" si="1187"/>
        <v/>
      </c>
      <c r="DH201" s="57" t="str">
        <f t="shared" si="1188"/>
        <v/>
      </c>
      <c r="DI201" s="57" t="str">
        <f t="shared" si="1189"/>
        <v/>
      </c>
      <c r="DJ201" s="57" t="str">
        <f t="shared" si="1190"/>
        <v/>
      </c>
      <c r="DL201" s="39"/>
      <c r="DM201" s="58" t="str">
        <f t="shared" si="1286"/>
        <v>ACC</v>
      </c>
      <c r="DN201" s="93" t="str">
        <f t="shared" si="1287"/>
        <v/>
      </c>
      <c r="DO201" s="88" t="str">
        <f t="shared" si="921"/>
        <v/>
      </c>
      <c r="DP201" s="83" t="str">
        <f t="shared" si="922"/>
        <v/>
      </c>
      <c r="DQ201" s="84" t="str">
        <f t="shared" si="923"/>
        <v/>
      </c>
      <c r="DR201" s="83" t="str">
        <f>IFERROR(IF(DM201="ACC"," ",IF('MAXES+CHART'!$D$16="lbs",MROUND(IF(DM201="SQUAT",'MAXES+CHART'!$D$17*DQ201, IF(DM201="BENCH",'MAXES+CHART'!$D$18*DQ201, IF(DM201="DEADLIFT",'MAXES+CHART'!$D$19*DQ201,))),5),MROUND(IF(DM201="SQUAT",'MAXES+CHART'!$D$17*DQ201, IF(DM201="BENCH",'MAXES+CHART'!$D$18*DQ201, IF(DM201="DEADLIFT",'MAXES+CHART'!$D$19*DQ201,))),2.5))),"")</f>
        <v xml:space="preserve"> </v>
      </c>
      <c r="DT201" s="96"/>
      <c r="DU201" s="55"/>
      <c r="DV201" s="118"/>
      <c r="DX201" s="57" t="str">
        <f t="shared" si="1191"/>
        <v/>
      </c>
      <c r="DY201" s="57" t="str">
        <f t="shared" si="1192"/>
        <v/>
      </c>
      <c r="DZ201" s="57" t="str">
        <f t="shared" si="1193"/>
        <v/>
      </c>
      <c r="EA201" s="57" t="str">
        <f t="shared" si="1194"/>
        <v/>
      </c>
      <c r="EB201" s="57" t="str">
        <f t="shared" si="1195"/>
        <v/>
      </c>
      <c r="EC201" s="57" t="str">
        <f t="shared" si="1196"/>
        <v/>
      </c>
      <c r="EE201" s="39"/>
      <c r="EF201" s="58" t="str">
        <f t="shared" si="1288"/>
        <v>ACC</v>
      </c>
      <c r="EG201" s="93" t="str">
        <f t="shared" si="1289"/>
        <v/>
      </c>
      <c r="EH201" s="88" t="str">
        <f t="shared" si="926"/>
        <v/>
      </c>
      <c r="EI201" s="83" t="str">
        <f t="shared" si="927"/>
        <v/>
      </c>
      <c r="EJ201" s="84" t="str">
        <f t="shared" si="928"/>
        <v/>
      </c>
      <c r="EK201" s="83" t="str">
        <f>IFERROR(IF(EF201="ACC"," ",IF('MAXES+CHART'!$D$16="lbs",MROUND(IF(EF201="SQUAT",'MAXES+CHART'!$D$17*EJ201, IF(EF201="BENCH",'MAXES+CHART'!$D$18*EJ201, IF(EF201="DEADLIFT",'MAXES+CHART'!$D$19*EJ201,))),5),MROUND(IF(EF201="SQUAT",'MAXES+CHART'!$D$17*EJ201, IF(EF201="BENCH",'MAXES+CHART'!$D$18*EJ201, IF(EF201="DEADLIFT",'MAXES+CHART'!$D$19*EJ201,))),2.5))),"")</f>
        <v xml:space="preserve"> </v>
      </c>
      <c r="EM201" s="96"/>
      <c r="EN201" s="55"/>
      <c r="EO201" s="118"/>
      <c r="EQ201" s="57" t="str">
        <f t="shared" si="1197"/>
        <v/>
      </c>
      <c r="ER201" s="57" t="str">
        <f t="shared" si="1198"/>
        <v/>
      </c>
      <c r="ES201" s="57" t="str">
        <f t="shared" si="1199"/>
        <v/>
      </c>
      <c r="ET201" s="57" t="str">
        <f t="shared" si="1200"/>
        <v/>
      </c>
      <c r="EU201" s="57" t="str">
        <f t="shared" si="1201"/>
        <v/>
      </c>
      <c r="EV201" s="57" t="str">
        <f t="shared" si="1202"/>
        <v/>
      </c>
      <c r="EY201" s="39"/>
      <c r="EZ201" s="58" t="str">
        <f t="shared" si="1290"/>
        <v>ACC</v>
      </c>
      <c r="FA201" s="93" t="str">
        <f t="shared" si="1291"/>
        <v/>
      </c>
      <c r="FB201" s="88" t="str">
        <f t="shared" si="1255"/>
        <v/>
      </c>
      <c r="FC201" s="83" t="str">
        <f t="shared" si="1256"/>
        <v/>
      </c>
      <c r="FD201" s="84" t="str">
        <f t="shared" si="1257"/>
        <v/>
      </c>
      <c r="FE201" s="83" t="str">
        <f>IFERROR(IF(EZ201="ACC"," ",IF('MAXES+CHART'!$D$16="lbs",MROUND(IF(EZ201="SQUAT",'MAXES+CHART'!$D$17*FD201, IF(EZ201="BENCH",'MAXES+CHART'!$D$18*FD201, IF(EZ201="DEADLIFT",'MAXES+CHART'!$D$19*FD201,))),5),MROUND(IF(EZ201="SQUAT",'MAXES+CHART'!$D$17*FD201, IF(EZ201="BENCH",'MAXES+CHART'!$D$18*FD201, IF(EZ201="DEADLIFT",'MAXES+CHART'!$D$19*FD201,))),2.5))),"")</f>
        <v xml:space="preserve"> </v>
      </c>
      <c r="FG201" s="125"/>
      <c r="FH201" s="55"/>
      <c r="FI201" s="118"/>
      <c r="FK201" s="57" t="str">
        <f t="shared" si="1203"/>
        <v/>
      </c>
      <c r="FL201" s="57" t="str">
        <f t="shared" si="1204"/>
        <v/>
      </c>
      <c r="FM201" s="57" t="str">
        <f t="shared" si="1205"/>
        <v/>
      </c>
      <c r="FN201" s="57" t="str">
        <f t="shared" si="1206"/>
        <v/>
      </c>
      <c r="FO201" s="57" t="str">
        <f t="shared" si="1207"/>
        <v/>
      </c>
      <c r="FP201" s="57" t="str">
        <f t="shared" si="1208"/>
        <v/>
      </c>
      <c r="FQ201" s="39"/>
      <c r="FR201" s="58" t="str">
        <f t="shared" si="1292"/>
        <v>ACC</v>
      </c>
      <c r="FS201" s="93" t="str">
        <f t="shared" si="1293"/>
        <v/>
      </c>
      <c r="FT201" s="88" t="str">
        <f t="shared" si="931"/>
        <v/>
      </c>
      <c r="FU201" s="83" t="str">
        <f t="shared" si="932"/>
        <v/>
      </c>
      <c r="FV201" s="84" t="str">
        <f t="shared" si="933"/>
        <v/>
      </c>
      <c r="FW201" s="83" t="str">
        <f>IFERROR(IF(FR201="ACC"," ",IF('MAXES+CHART'!$D$16="lbs",MROUND(IF(FR201="SQUAT",'MAXES+CHART'!$D$17*FV201, IF(FR201="BENCH",'MAXES+CHART'!$D$18*FV201, IF(FR201="DEADLIFT",'MAXES+CHART'!$D$19*FV201,))),5),MROUND(IF(FR201="SQUAT",'MAXES+CHART'!$D$17*FV201, IF(FR201="BENCH",'MAXES+CHART'!$D$18*FV201, IF(FR201="DEADLIFT",'MAXES+CHART'!$D$19*FV201,))),2.5))),"")</f>
        <v xml:space="preserve"> </v>
      </c>
      <c r="FY201" s="96"/>
      <c r="FZ201" s="55"/>
      <c r="GA201" s="118"/>
      <c r="GC201" s="57" t="str">
        <f t="shared" si="1209"/>
        <v/>
      </c>
      <c r="GD201" s="57" t="str">
        <f t="shared" si="1210"/>
        <v/>
      </c>
      <c r="GE201" s="57" t="str">
        <f t="shared" si="1211"/>
        <v/>
      </c>
      <c r="GF201" s="57" t="str">
        <f t="shared" si="1212"/>
        <v/>
      </c>
      <c r="GG201" s="57" t="str">
        <f t="shared" si="1213"/>
        <v/>
      </c>
      <c r="GH201" s="57" t="str">
        <f t="shared" si="1214"/>
        <v/>
      </c>
      <c r="GJ201" s="39"/>
      <c r="GK201" s="58" t="str">
        <f t="shared" si="1294"/>
        <v>ACC</v>
      </c>
      <c r="GL201" s="93" t="str">
        <f t="shared" si="1295"/>
        <v/>
      </c>
      <c r="GM201" s="88" t="str">
        <f t="shared" si="936"/>
        <v/>
      </c>
      <c r="GN201" s="83" t="str">
        <f t="shared" si="937"/>
        <v/>
      </c>
      <c r="GO201" s="84" t="str">
        <f t="shared" si="938"/>
        <v/>
      </c>
      <c r="GP201" s="83" t="str">
        <f>IFERROR(IF(GK201="ACC"," ",IF('MAXES+CHART'!$D$16="lbs",MROUND(IF(GK201="SQUAT",'MAXES+CHART'!$D$17*GO201, IF(GK201="BENCH",'MAXES+CHART'!$D$18*GO201, IF(GK201="DEADLIFT",'MAXES+CHART'!$D$19*GO201,))),5),MROUND(IF(GK201="SQUAT",'MAXES+CHART'!$D$17*GO201, IF(GK201="BENCH",'MAXES+CHART'!$D$18*GO201, IF(GK201="DEADLIFT",'MAXES+CHART'!$D$19*GO201,))),2.5))),"")</f>
        <v xml:space="preserve"> </v>
      </c>
      <c r="GR201" s="96"/>
      <c r="GS201" s="55"/>
      <c r="GT201" s="118"/>
      <c r="GV201" s="57" t="str">
        <f t="shared" si="1215"/>
        <v/>
      </c>
      <c r="GW201" s="57" t="str">
        <f t="shared" si="1216"/>
        <v/>
      </c>
      <c r="GX201" s="57" t="str">
        <f t="shared" si="1217"/>
        <v/>
      </c>
      <c r="GY201" s="57" t="str">
        <f t="shared" si="1218"/>
        <v/>
      </c>
      <c r="GZ201" s="57" t="str">
        <f t="shared" si="1219"/>
        <v/>
      </c>
      <c r="HA201" s="57" t="str">
        <f t="shared" si="1220"/>
        <v/>
      </c>
      <c r="HC201" s="39"/>
      <c r="HD201" s="58" t="str">
        <f t="shared" si="1296"/>
        <v>ACC</v>
      </c>
      <c r="HE201" s="93" t="str">
        <f t="shared" si="1297"/>
        <v/>
      </c>
      <c r="HF201" s="88" t="str">
        <f t="shared" si="941"/>
        <v/>
      </c>
      <c r="HG201" s="83" t="str">
        <f t="shared" si="942"/>
        <v/>
      </c>
      <c r="HH201" s="84" t="str">
        <f t="shared" si="943"/>
        <v/>
      </c>
      <c r="HI201" s="83" t="str">
        <f>IFERROR(IF(HD201="ACC"," ",IF('MAXES+CHART'!$D$16="lbs",MROUND(IF(HD201="SQUAT",'MAXES+CHART'!$D$17*HH201, IF(HD201="BENCH",'MAXES+CHART'!$D$18*HH201, IF(HD201="DEADLIFT",'MAXES+CHART'!$D$19*HH201,))),5),MROUND(IF(HD201="SQUAT",'MAXES+CHART'!$D$17*HH201, IF(HD201="BENCH",'MAXES+CHART'!$D$18*HH201, IF(HD201="DEADLIFT",'MAXES+CHART'!$D$19*HH201,))),2.5))),"")</f>
        <v xml:space="preserve"> </v>
      </c>
      <c r="HK201" s="96"/>
      <c r="HL201" s="55"/>
      <c r="HM201" s="118"/>
      <c r="HO201" s="57" t="str">
        <f t="shared" si="1221"/>
        <v/>
      </c>
      <c r="HP201" s="57" t="str">
        <f t="shared" si="1222"/>
        <v/>
      </c>
      <c r="HQ201" s="57" t="str">
        <f t="shared" si="1223"/>
        <v/>
      </c>
      <c r="HR201" s="57" t="str">
        <f t="shared" si="1224"/>
        <v/>
      </c>
      <c r="HS201" s="57" t="str">
        <f t="shared" si="1225"/>
        <v/>
      </c>
      <c r="HT201" s="57" t="str">
        <f t="shared" si="1226"/>
        <v/>
      </c>
    </row>
    <row r="202" spans="3:228" hidden="1" outlineLevel="1">
      <c r="C202" s="39"/>
      <c r="D202" s="54" t="s">
        <v>14</v>
      </c>
      <c r="E202" s="89"/>
      <c r="F202" s="85"/>
      <c r="G202" s="76"/>
      <c r="H202" s="77"/>
      <c r="I202" s="76" t="str">
        <f>IF(D202="ACC"," ",IF('MAXES+CHART'!$D$16="lbs",MROUND(IF(D202="SQUAT",'MAXES+CHART'!$D$17*H202, IF(D202="BENCH",'MAXES+CHART'!$D$18*H202, IF(D202="DEADLIFT",'MAXES+CHART'!$D$19*H202,))),5),MROUND(IF(D202="SQUAT",'MAXES+CHART'!$D$17*H202, IF(D202="BENCH",'MAXES+CHART'!$D$18*H202, IF(D202="DEADLIFT",'MAXES+CHART'!$D$19*H202,))),2.5)))</f>
        <v xml:space="preserve"> </v>
      </c>
      <c r="K202" s="95"/>
      <c r="M202" s="200"/>
      <c r="O202" s="57" t="str">
        <f t="shared" si="1161"/>
        <v/>
      </c>
      <c r="P202" s="57" t="str">
        <f t="shared" si="1162"/>
        <v/>
      </c>
      <c r="Q202" s="57" t="str">
        <f t="shared" si="1163"/>
        <v/>
      </c>
      <c r="R202" s="57" t="str">
        <f t="shared" si="1164"/>
        <v/>
      </c>
      <c r="S202" s="57" t="str">
        <f t="shared" si="1165"/>
        <v/>
      </c>
      <c r="T202" s="57" t="str">
        <f t="shared" si="1166"/>
        <v/>
      </c>
      <c r="U202" s="39" t="str">
        <f>IF(ISBLANK($C202),"",$C202)</f>
        <v/>
      </c>
      <c r="V202" s="54" t="str">
        <f t="shared" si="1266"/>
        <v>ACC</v>
      </c>
      <c r="W202" s="89" t="str">
        <f t="shared" si="1267"/>
        <v/>
      </c>
      <c r="X202" s="85" t="str">
        <f t="shared" si="1229"/>
        <v/>
      </c>
      <c r="Y202" s="76" t="str">
        <f t="shared" si="1230"/>
        <v/>
      </c>
      <c r="Z202" s="77" t="str">
        <f t="shared" si="1231"/>
        <v/>
      </c>
      <c r="AA202" s="76" t="str">
        <f>IFERROR(IF(V202="ACC"," ",IF('MAXES+CHART'!$D$16="lbs",MROUND(IF(V202="SQUAT",'MAXES+CHART'!$D$17*Z202, IF(V202="BENCH",'MAXES+CHART'!$D$18*Z202, IF(V202="DEADLIFT",'MAXES+CHART'!$D$19*Z202,))),5),MROUND(IF(V202="SQUAT",'MAXES+CHART'!$D$17*Z202, IF(V202="BENCH",'MAXES+CHART'!$D$18*Z202, IF(V202="DEADLIFT",'MAXES+CHART'!$D$19*Z202,))),2.5))),"")</f>
        <v xml:space="preserve"> </v>
      </c>
      <c r="AC202" s="95"/>
      <c r="AE202" s="200"/>
      <c r="AG202" s="57" t="str">
        <f t="shared" si="950"/>
        <v/>
      </c>
      <c r="AH202" s="57" t="str">
        <f t="shared" si="951"/>
        <v/>
      </c>
      <c r="AI202" s="57" t="str">
        <f t="shared" si="952"/>
        <v/>
      </c>
      <c r="AJ202" s="57" t="str">
        <f t="shared" si="953"/>
        <v/>
      </c>
      <c r="AK202" s="57" t="str">
        <f t="shared" si="954"/>
        <v/>
      </c>
      <c r="AL202" s="57" t="str">
        <f t="shared" si="955"/>
        <v/>
      </c>
      <c r="AN202" s="39" t="str">
        <f>IF(ISBLANK($C202),"",$C202)</f>
        <v/>
      </c>
      <c r="AO202" s="54" t="str">
        <f t="shared" si="1268"/>
        <v>ACC</v>
      </c>
      <c r="AP202" s="89" t="str">
        <f t="shared" si="1269"/>
        <v/>
      </c>
      <c r="AQ202" s="85" t="str">
        <f t="shared" si="1234"/>
        <v/>
      </c>
      <c r="AR202" s="76" t="str">
        <f t="shared" si="1235"/>
        <v/>
      </c>
      <c r="AS202" s="77" t="str">
        <f t="shared" si="1236"/>
        <v/>
      </c>
      <c r="AT202" s="76" t="str">
        <f>IFERROR(IF(AO202="ACC"," ",IF('MAXES+CHART'!$D$16="lbs",MROUND(IF(AO202="SQUAT",'MAXES+CHART'!$D$17*AS202, IF(AO202="BENCH",'MAXES+CHART'!$D$18*AS202, IF(AO202="DEADLIFT",'MAXES+CHART'!$D$19*AS202,))),5),MROUND(IF(AO202="SQUAT",'MAXES+CHART'!$D$17*AS202, IF(AO202="BENCH",'MAXES+CHART'!$D$18*AS202, IF(AO202="DEADLIFT",'MAXES+CHART'!$D$19*AS202,))),2.5))),"")</f>
        <v xml:space="preserve"> </v>
      </c>
      <c r="AV202" s="95"/>
      <c r="AX202" s="200"/>
      <c r="AZ202" s="57" t="str">
        <f t="shared" si="1167"/>
        <v/>
      </c>
      <c r="BA202" s="57" t="str">
        <f t="shared" si="1168"/>
        <v/>
      </c>
      <c r="BB202" s="57" t="str">
        <f t="shared" si="1169"/>
        <v/>
      </c>
      <c r="BC202" s="57" t="str">
        <f t="shared" si="1170"/>
        <v/>
      </c>
      <c r="BD202" s="57" t="str">
        <f t="shared" si="1171"/>
        <v/>
      </c>
      <c r="BE202" s="57" t="str">
        <f t="shared" si="1172"/>
        <v/>
      </c>
      <c r="BG202" s="39" t="str">
        <f>IF(ISBLANK($C202),"",$C202)</f>
        <v/>
      </c>
      <c r="BH202" s="54" t="str">
        <f t="shared" si="1270"/>
        <v>ACC</v>
      </c>
      <c r="BI202" s="89" t="str">
        <f t="shared" si="1271"/>
        <v/>
      </c>
      <c r="BJ202" s="85" t="str">
        <f t="shared" si="1239"/>
        <v/>
      </c>
      <c r="BK202" s="76" t="str">
        <f t="shared" si="1240"/>
        <v/>
      </c>
      <c r="BL202" s="77" t="str">
        <f t="shared" si="1241"/>
        <v/>
      </c>
      <c r="BM202" s="76" t="str">
        <f>IFERROR(IF(BH202="ACC"," ",IF('MAXES+CHART'!$D$16="lbs",MROUND(IF(BH202="SQUAT",'MAXES+CHART'!$D$17*BL202, IF(BH202="BENCH",'MAXES+CHART'!$D$18*BL202, IF(BH202="DEADLIFT",'MAXES+CHART'!$D$19*BL202,))),5),MROUND(IF(BH202="SQUAT",'MAXES+CHART'!$D$17*BL202, IF(BH202="BENCH",'MAXES+CHART'!$D$18*BL202, IF(BH202="DEADLIFT",'MAXES+CHART'!$D$19*BL202,))),2.5))),"")</f>
        <v xml:space="preserve"> </v>
      </c>
      <c r="BO202" s="95"/>
      <c r="BQ202" s="200"/>
      <c r="BS202" s="57" t="str">
        <f t="shared" si="1173"/>
        <v/>
      </c>
      <c r="BT202" s="57" t="str">
        <f t="shared" si="1174"/>
        <v/>
      </c>
      <c r="BU202" s="57" t="str">
        <f t="shared" si="1175"/>
        <v/>
      </c>
      <c r="BV202" s="57" t="str">
        <f t="shared" si="1176"/>
        <v/>
      </c>
      <c r="BW202" s="57" t="str">
        <f t="shared" si="1177"/>
        <v/>
      </c>
      <c r="BX202" s="57" t="str">
        <f t="shared" si="1178"/>
        <v/>
      </c>
      <c r="CA202" s="39" t="str">
        <f>IF(ISBLANK($C202),"",$C202)</f>
        <v/>
      </c>
      <c r="CB202" s="54" t="str">
        <f t="shared" si="1272"/>
        <v>ACC</v>
      </c>
      <c r="CC202" s="89" t="str">
        <f t="shared" si="1273"/>
        <v/>
      </c>
      <c r="CD202" s="85" t="str">
        <f t="shared" si="1244"/>
        <v/>
      </c>
      <c r="CE202" s="76" t="str">
        <f t="shared" si="1245"/>
        <v/>
      </c>
      <c r="CF202" s="77" t="str">
        <f t="shared" si="1246"/>
        <v/>
      </c>
      <c r="CG202" s="76" t="str">
        <f>IFERROR(IF(CB202="ACC"," ",IF('MAXES+CHART'!$D$16="lbs",MROUND(IF(CB202="SQUAT",'MAXES+CHART'!$D$17*CF202, IF(CB202="BENCH",'MAXES+CHART'!$D$18*CF202, IF(CB202="DEADLIFT",'MAXES+CHART'!$D$19*CF202,))),5),MROUND(IF(CB202="SQUAT",'MAXES+CHART'!$D$17*CF202, IF(CB202="BENCH",'MAXES+CHART'!$D$18*CF202, IF(CB202="DEADLIFT",'MAXES+CHART'!$D$19*CF202,))),2.5))),"")</f>
        <v xml:space="preserve"> </v>
      </c>
      <c r="CI202" s="95"/>
      <c r="CK202" s="200"/>
      <c r="CM202" s="57" t="str">
        <f t="shared" si="1179"/>
        <v/>
      </c>
      <c r="CN202" s="57" t="str">
        <f t="shared" si="1180"/>
        <v/>
      </c>
      <c r="CO202" s="57" t="str">
        <f t="shared" si="1181"/>
        <v/>
      </c>
      <c r="CP202" s="57" t="str">
        <f t="shared" si="1182"/>
        <v/>
      </c>
      <c r="CQ202" s="57" t="str">
        <f t="shared" si="1183"/>
        <v/>
      </c>
      <c r="CR202" s="57" t="str">
        <f t="shared" si="1184"/>
        <v/>
      </c>
      <c r="CS202" s="39" t="str">
        <f>IF(ISBLANK($C202),"",$C202)</f>
        <v/>
      </c>
      <c r="CT202" s="54" t="str">
        <f t="shared" si="914"/>
        <v>ACC</v>
      </c>
      <c r="CU202" s="89" t="str">
        <f t="shared" si="915"/>
        <v/>
      </c>
      <c r="CV202" s="85" t="str">
        <f t="shared" si="916"/>
        <v/>
      </c>
      <c r="CW202" s="76" t="str">
        <f t="shared" si="917"/>
        <v/>
      </c>
      <c r="CX202" s="77" t="str">
        <f t="shared" si="918"/>
        <v/>
      </c>
      <c r="CY202" s="76" t="str">
        <f>IFERROR(IF(CT202="ACC"," ",IF('MAXES+CHART'!$D$16="lbs",MROUND(IF(CT202="SQUAT",'MAXES+CHART'!$D$17*CX202, IF(CT202="BENCH",'MAXES+CHART'!$D$18*CX202, IF(CT202="DEADLIFT",'MAXES+CHART'!$D$19*CX202,))),5),MROUND(IF(CT202="SQUAT",'MAXES+CHART'!$D$17*CX202, IF(CT202="BENCH",'MAXES+CHART'!$D$18*CX202, IF(CT202="DEADLIFT",'MAXES+CHART'!$D$19*CX202,))),2.5))),"")</f>
        <v xml:space="preserve"> </v>
      </c>
      <c r="DA202" s="95"/>
      <c r="DC202" s="200"/>
      <c r="DE202" s="57" t="str">
        <f t="shared" si="1185"/>
        <v/>
      </c>
      <c r="DF202" s="57" t="str">
        <f t="shared" si="1186"/>
        <v/>
      </c>
      <c r="DG202" s="57" t="str">
        <f t="shared" si="1187"/>
        <v/>
      </c>
      <c r="DH202" s="57" t="str">
        <f t="shared" si="1188"/>
        <v/>
      </c>
      <c r="DI202" s="57" t="str">
        <f t="shared" si="1189"/>
        <v/>
      </c>
      <c r="DJ202" s="57" t="str">
        <f t="shared" si="1190"/>
        <v/>
      </c>
      <c r="DL202" s="39" t="str">
        <f>IF(ISBLANK($C202),"",$C202)</f>
        <v/>
      </c>
      <c r="DM202" s="54" t="str">
        <f t="shared" si="919"/>
        <v>ACC</v>
      </c>
      <c r="DN202" s="89" t="str">
        <f t="shared" si="920"/>
        <v/>
      </c>
      <c r="DO202" s="85" t="str">
        <f t="shared" si="921"/>
        <v/>
      </c>
      <c r="DP202" s="76" t="str">
        <f t="shared" si="922"/>
        <v/>
      </c>
      <c r="DQ202" s="77" t="str">
        <f t="shared" si="923"/>
        <v/>
      </c>
      <c r="DR202" s="76" t="str">
        <f>IFERROR(IF(DM202="ACC"," ",IF('MAXES+CHART'!$D$16="lbs",MROUND(IF(DM202="SQUAT",'MAXES+CHART'!$D$17*DQ202, IF(DM202="BENCH",'MAXES+CHART'!$D$18*DQ202, IF(DM202="DEADLIFT",'MAXES+CHART'!$D$19*DQ202,))),5),MROUND(IF(DM202="SQUAT",'MAXES+CHART'!$D$17*DQ202, IF(DM202="BENCH",'MAXES+CHART'!$D$18*DQ202, IF(DM202="DEADLIFT",'MAXES+CHART'!$D$19*DQ202,))),2.5))),"")</f>
        <v xml:space="preserve"> </v>
      </c>
      <c r="DT202" s="95"/>
      <c r="DV202" s="200"/>
      <c r="DX202" s="57" t="str">
        <f t="shared" si="1191"/>
        <v/>
      </c>
      <c r="DY202" s="57" t="str">
        <f t="shared" si="1192"/>
        <v/>
      </c>
      <c r="DZ202" s="57" t="str">
        <f t="shared" si="1193"/>
        <v/>
      </c>
      <c r="EA202" s="57" t="str">
        <f t="shared" si="1194"/>
        <v/>
      </c>
      <c r="EB202" s="57" t="str">
        <f t="shared" si="1195"/>
        <v/>
      </c>
      <c r="EC202" s="57" t="str">
        <f t="shared" si="1196"/>
        <v/>
      </c>
      <c r="EE202" s="39" t="str">
        <f>IF(ISBLANK($C202),"",$C202)</f>
        <v/>
      </c>
      <c r="EF202" s="54" t="str">
        <f t="shared" si="924"/>
        <v>ACC</v>
      </c>
      <c r="EG202" s="89" t="str">
        <f t="shared" si="925"/>
        <v/>
      </c>
      <c r="EH202" s="85" t="str">
        <f t="shared" si="926"/>
        <v/>
      </c>
      <c r="EI202" s="76" t="str">
        <f t="shared" si="927"/>
        <v/>
      </c>
      <c r="EJ202" s="77" t="str">
        <f t="shared" si="928"/>
        <v/>
      </c>
      <c r="EK202" s="76" t="str">
        <f>IFERROR(IF(EF202="ACC"," ",IF('MAXES+CHART'!$D$16="lbs",MROUND(IF(EF202="SQUAT",'MAXES+CHART'!$D$17*EJ202, IF(EF202="BENCH",'MAXES+CHART'!$D$18*EJ202, IF(EF202="DEADLIFT",'MAXES+CHART'!$D$19*EJ202,))),5),MROUND(IF(EF202="SQUAT",'MAXES+CHART'!$D$17*EJ202, IF(EF202="BENCH",'MAXES+CHART'!$D$18*EJ202, IF(EF202="DEADLIFT",'MAXES+CHART'!$D$19*EJ202,))),2.5))),"")</f>
        <v xml:space="preserve"> </v>
      </c>
      <c r="EM202" s="95"/>
      <c r="EO202" s="200"/>
      <c r="EQ202" s="57" t="str">
        <f t="shared" si="1197"/>
        <v/>
      </c>
      <c r="ER202" s="57" t="str">
        <f t="shared" si="1198"/>
        <v/>
      </c>
      <c r="ES202" s="57" t="str">
        <f t="shared" si="1199"/>
        <v/>
      </c>
      <c r="ET202" s="57" t="str">
        <f t="shared" si="1200"/>
        <v/>
      </c>
      <c r="EU202" s="57" t="str">
        <f t="shared" si="1201"/>
        <v/>
      </c>
      <c r="EV202" s="57" t="str">
        <f t="shared" si="1202"/>
        <v/>
      </c>
      <c r="EY202" s="39" t="str">
        <f>IF(ISBLANK($C202),"",$C202)</f>
        <v/>
      </c>
      <c r="EZ202" s="54" t="str">
        <f t="shared" si="1274"/>
        <v>ACC</v>
      </c>
      <c r="FA202" s="89" t="str">
        <f t="shared" si="1275"/>
        <v/>
      </c>
      <c r="FB202" s="85" t="str">
        <f t="shared" si="1255"/>
        <v/>
      </c>
      <c r="FC202" s="76" t="str">
        <f t="shared" si="1256"/>
        <v/>
      </c>
      <c r="FD202" s="77" t="str">
        <f t="shared" si="1257"/>
        <v/>
      </c>
      <c r="FE202" s="76" t="str">
        <f>IFERROR(IF(EZ202="ACC"," ",IF('MAXES+CHART'!$D$16="lbs",MROUND(IF(EZ202="SQUAT",'MAXES+CHART'!$D$17*FD202, IF(EZ202="BENCH",'MAXES+CHART'!$D$18*FD202, IF(EZ202="DEADLIFT",'MAXES+CHART'!$D$19*FD202,))),5),MROUND(IF(EZ202="SQUAT",'MAXES+CHART'!$D$17*FD202, IF(EZ202="BENCH",'MAXES+CHART'!$D$18*FD202, IF(EZ202="DEADLIFT",'MAXES+CHART'!$D$19*FD202,))),2.5))),"")</f>
        <v xml:space="preserve"> </v>
      </c>
      <c r="FG202" s="124"/>
      <c r="FI202" s="200"/>
      <c r="FK202" s="57" t="str">
        <f t="shared" si="1203"/>
        <v/>
      </c>
      <c r="FL202" s="57" t="str">
        <f t="shared" si="1204"/>
        <v/>
      </c>
      <c r="FM202" s="57" t="str">
        <f t="shared" si="1205"/>
        <v/>
      </c>
      <c r="FN202" s="57" t="str">
        <f t="shared" si="1206"/>
        <v/>
      </c>
      <c r="FO202" s="57" t="str">
        <f t="shared" si="1207"/>
        <v/>
      </c>
      <c r="FP202" s="57" t="str">
        <f t="shared" si="1208"/>
        <v/>
      </c>
      <c r="FQ202" s="39" t="str">
        <f>IF(ISBLANK($C202),"",$C202)</f>
        <v/>
      </c>
      <c r="FR202" s="54" t="str">
        <f t="shared" si="929"/>
        <v>ACC</v>
      </c>
      <c r="FS202" s="89" t="str">
        <f t="shared" si="930"/>
        <v/>
      </c>
      <c r="FT202" s="85" t="str">
        <f t="shared" si="931"/>
        <v/>
      </c>
      <c r="FU202" s="76" t="str">
        <f t="shared" si="932"/>
        <v/>
      </c>
      <c r="FV202" s="77" t="str">
        <f t="shared" si="933"/>
        <v/>
      </c>
      <c r="FW202" s="76" t="str">
        <f>IFERROR(IF(FR202="ACC"," ",IF('MAXES+CHART'!$D$16="lbs",MROUND(IF(FR202="SQUAT",'MAXES+CHART'!$D$17*FV202, IF(FR202="BENCH",'MAXES+CHART'!$D$18*FV202, IF(FR202="DEADLIFT",'MAXES+CHART'!$D$19*FV202,))),5),MROUND(IF(FR202="SQUAT",'MAXES+CHART'!$D$17*FV202, IF(FR202="BENCH",'MAXES+CHART'!$D$18*FV202, IF(FR202="DEADLIFT",'MAXES+CHART'!$D$19*FV202,))),2.5))),"")</f>
        <v xml:space="preserve"> </v>
      </c>
      <c r="FY202" s="95"/>
      <c r="GA202" s="200"/>
      <c r="GC202" s="57" t="str">
        <f t="shared" si="1209"/>
        <v/>
      </c>
      <c r="GD202" s="57" t="str">
        <f t="shared" si="1210"/>
        <v/>
      </c>
      <c r="GE202" s="57" t="str">
        <f t="shared" si="1211"/>
        <v/>
      </c>
      <c r="GF202" s="57" t="str">
        <f t="shared" si="1212"/>
        <v/>
      </c>
      <c r="GG202" s="57" t="str">
        <f t="shared" si="1213"/>
        <v/>
      </c>
      <c r="GH202" s="57" t="str">
        <f t="shared" si="1214"/>
        <v/>
      </c>
      <c r="GJ202" s="39" t="str">
        <f>IF(ISBLANK($C202),"",$C202)</f>
        <v/>
      </c>
      <c r="GK202" s="54" t="str">
        <f t="shared" si="934"/>
        <v>ACC</v>
      </c>
      <c r="GL202" s="89" t="str">
        <f t="shared" si="935"/>
        <v/>
      </c>
      <c r="GM202" s="85" t="str">
        <f t="shared" si="936"/>
        <v/>
      </c>
      <c r="GN202" s="76" t="str">
        <f t="shared" si="937"/>
        <v/>
      </c>
      <c r="GO202" s="77" t="str">
        <f t="shared" si="938"/>
        <v/>
      </c>
      <c r="GP202" s="76" t="str">
        <f>IFERROR(IF(GK202="ACC"," ",IF('MAXES+CHART'!$D$16="lbs",MROUND(IF(GK202="SQUAT",'MAXES+CHART'!$D$17*GO202, IF(GK202="BENCH",'MAXES+CHART'!$D$18*GO202, IF(GK202="DEADLIFT",'MAXES+CHART'!$D$19*GO202,))),5),MROUND(IF(GK202="SQUAT",'MAXES+CHART'!$D$17*GO202, IF(GK202="BENCH",'MAXES+CHART'!$D$18*GO202, IF(GK202="DEADLIFT",'MAXES+CHART'!$D$19*GO202,))),2.5))),"")</f>
        <v xml:space="preserve"> </v>
      </c>
      <c r="GR202" s="95"/>
      <c r="GT202" s="200"/>
      <c r="GV202" s="57" t="str">
        <f t="shared" si="1215"/>
        <v/>
      </c>
      <c r="GW202" s="57" t="str">
        <f t="shared" si="1216"/>
        <v/>
      </c>
      <c r="GX202" s="57" t="str">
        <f t="shared" si="1217"/>
        <v/>
      </c>
      <c r="GY202" s="57" t="str">
        <f t="shared" si="1218"/>
        <v/>
      </c>
      <c r="GZ202" s="57" t="str">
        <f t="shared" si="1219"/>
        <v/>
      </c>
      <c r="HA202" s="57" t="str">
        <f t="shared" si="1220"/>
        <v/>
      </c>
      <c r="HC202" s="39" t="str">
        <f>IF(ISBLANK($C202),"",$C202)</f>
        <v/>
      </c>
      <c r="HD202" s="54" t="str">
        <f t="shared" si="939"/>
        <v>ACC</v>
      </c>
      <c r="HE202" s="89" t="str">
        <f t="shared" si="940"/>
        <v/>
      </c>
      <c r="HF202" s="85" t="str">
        <f t="shared" si="941"/>
        <v/>
      </c>
      <c r="HG202" s="76" t="str">
        <f t="shared" si="942"/>
        <v/>
      </c>
      <c r="HH202" s="77" t="str">
        <f t="shared" si="943"/>
        <v/>
      </c>
      <c r="HI202" s="76" t="str">
        <f>IFERROR(IF(HD202="ACC"," ",IF('MAXES+CHART'!$D$16="lbs",MROUND(IF(HD202="SQUAT",'MAXES+CHART'!$D$17*HH202, IF(HD202="BENCH",'MAXES+CHART'!$D$18*HH202, IF(HD202="DEADLIFT",'MAXES+CHART'!$D$19*HH202,))),5),MROUND(IF(HD202="SQUAT",'MAXES+CHART'!$D$17*HH202, IF(HD202="BENCH",'MAXES+CHART'!$D$18*HH202, IF(HD202="DEADLIFT",'MAXES+CHART'!$D$19*HH202,))),2.5))),"")</f>
        <v xml:space="preserve"> </v>
      </c>
      <c r="HK202" s="95"/>
      <c r="HM202" s="200"/>
      <c r="HO202" s="57" t="str">
        <f t="shared" si="1221"/>
        <v/>
      </c>
      <c r="HP202" s="57" t="str">
        <f t="shared" si="1222"/>
        <v/>
      </c>
      <c r="HQ202" s="57" t="str">
        <f t="shared" si="1223"/>
        <v/>
      </c>
      <c r="HR202" s="57" t="str">
        <f t="shared" si="1224"/>
        <v/>
      </c>
      <c r="HS202" s="57" t="str">
        <f t="shared" si="1225"/>
        <v/>
      </c>
      <c r="HT202" s="57" t="str">
        <f t="shared" si="1226"/>
        <v/>
      </c>
    </row>
    <row r="203" spans="3:228" hidden="1" outlineLevel="2">
      <c r="C203" s="39"/>
      <c r="D203" s="58" t="str">
        <f>$D$202</f>
        <v>ACC</v>
      </c>
      <c r="E203" s="90">
        <f>$E202</f>
        <v>0</v>
      </c>
      <c r="F203" s="86"/>
      <c r="G203" s="78"/>
      <c r="H203" s="79"/>
      <c r="I203" s="78" t="str">
        <f>IF(D203="ACC"," ",IF('MAXES+CHART'!$D$16="lbs",MROUND(IF(D203="SQUAT",'MAXES+CHART'!$D$17*H203, IF(D203="BENCH",'MAXES+CHART'!$D$18*H203, IF(D203="DEADLIFT",'MAXES+CHART'!$D$19*H203,))),5),MROUND(IF(D203="SQUAT",'MAXES+CHART'!$D$17*H203, IF(D203="BENCH",'MAXES+CHART'!$D$18*H203, IF(D203="DEADLIFT",'MAXES+CHART'!$D$19*H203,))),2.5)))</f>
        <v xml:space="preserve"> </v>
      </c>
      <c r="K203" s="95"/>
      <c r="M203" s="201"/>
      <c r="O203" s="57" t="str">
        <f t="shared" si="1161"/>
        <v/>
      </c>
      <c r="P203" s="57" t="str">
        <f t="shared" si="1162"/>
        <v/>
      </c>
      <c r="Q203" s="57" t="str">
        <f t="shared" si="1163"/>
        <v/>
      </c>
      <c r="R203" s="57" t="str">
        <f t="shared" si="1164"/>
        <v/>
      </c>
      <c r="S203" s="57" t="str">
        <f t="shared" si="1165"/>
        <v/>
      </c>
      <c r="T203" s="57" t="str">
        <f t="shared" si="1166"/>
        <v/>
      </c>
      <c r="U203" s="39"/>
      <c r="V203" s="58" t="str">
        <f t="shared" ref="V203:V207" si="1300">$V$202</f>
        <v>ACC</v>
      </c>
      <c r="W203" s="90" t="str">
        <f t="shared" ref="W203:W207" si="1301">$W$202</f>
        <v/>
      </c>
      <c r="X203" s="86" t="str">
        <f t="shared" si="1229"/>
        <v/>
      </c>
      <c r="Y203" s="78" t="str">
        <f t="shared" si="1230"/>
        <v/>
      </c>
      <c r="Z203" s="79" t="str">
        <f t="shared" si="1231"/>
        <v/>
      </c>
      <c r="AA203" s="78" t="str">
        <f>IFERROR(IF(V203="ACC"," ",IF('MAXES+CHART'!$D$16="lbs",MROUND(IF(V203="SQUAT",'MAXES+CHART'!$D$17*Z203, IF(V203="BENCH",'MAXES+CHART'!$D$18*Z203, IF(V203="DEADLIFT",'MAXES+CHART'!$D$19*Z203,))),5),MROUND(IF(V203="SQUAT",'MAXES+CHART'!$D$17*Z203, IF(V203="BENCH",'MAXES+CHART'!$D$18*Z203, IF(V203="DEADLIFT",'MAXES+CHART'!$D$19*Z203,))),2.5))),"")</f>
        <v xml:space="preserve"> </v>
      </c>
      <c r="AC203" s="95"/>
      <c r="AE203" s="201"/>
      <c r="AG203" s="57" t="str">
        <f t="shared" si="950"/>
        <v/>
      </c>
      <c r="AH203" s="57" t="str">
        <f t="shared" si="951"/>
        <v/>
      </c>
      <c r="AI203" s="57" t="str">
        <f t="shared" si="952"/>
        <v/>
      </c>
      <c r="AJ203" s="57" t="str">
        <f t="shared" si="953"/>
        <v/>
      </c>
      <c r="AK203" s="57" t="str">
        <f t="shared" si="954"/>
        <v/>
      </c>
      <c r="AL203" s="57" t="str">
        <f t="shared" si="955"/>
        <v/>
      </c>
      <c r="AN203" s="39"/>
      <c r="AO203" s="58" t="str">
        <f t="shared" ref="AO203:AO207" si="1302">$AO$202</f>
        <v>ACC</v>
      </c>
      <c r="AP203" s="90" t="str">
        <f t="shared" ref="AP203:AP207" si="1303">$AP$202</f>
        <v/>
      </c>
      <c r="AQ203" s="86" t="str">
        <f t="shared" si="1234"/>
        <v/>
      </c>
      <c r="AR203" s="78" t="str">
        <f t="shared" si="1235"/>
        <v/>
      </c>
      <c r="AS203" s="79" t="str">
        <f t="shared" si="1236"/>
        <v/>
      </c>
      <c r="AT203" s="78" t="str">
        <f>IFERROR(IF(AO203="ACC"," ",IF('MAXES+CHART'!$D$16="lbs",MROUND(IF(AO203="SQUAT",'MAXES+CHART'!$D$17*AS203, IF(AO203="BENCH",'MAXES+CHART'!$D$18*AS203, IF(AO203="DEADLIFT",'MAXES+CHART'!$D$19*AS203,))),5),MROUND(IF(AO203="SQUAT",'MAXES+CHART'!$D$17*AS203, IF(AO203="BENCH",'MAXES+CHART'!$D$18*AS203, IF(AO203="DEADLIFT",'MAXES+CHART'!$D$19*AS203,))),2.5))),"")</f>
        <v xml:space="preserve"> </v>
      </c>
      <c r="AV203" s="95"/>
      <c r="AX203" s="201"/>
      <c r="AZ203" s="57" t="str">
        <f t="shared" si="1167"/>
        <v/>
      </c>
      <c r="BA203" s="57" t="str">
        <f t="shared" si="1168"/>
        <v/>
      </c>
      <c r="BB203" s="57" t="str">
        <f t="shared" si="1169"/>
        <v/>
      </c>
      <c r="BC203" s="57" t="str">
        <f t="shared" si="1170"/>
        <v/>
      </c>
      <c r="BD203" s="57" t="str">
        <f t="shared" si="1171"/>
        <v/>
      </c>
      <c r="BE203" s="57" t="str">
        <f t="shared" si="1172"/>
        <v/>
      </c>
      <c r="BG203" s="39"/>
      <c r="BH203" s="58" t="str">
        <f t="shared" ref="BH203:BH207" si="1304">$BH$202</f>
        <v>ACC</v>
      </c>
      <c r="BI203" s="90" t="str">
        <f t="shared" ref="BI203:BI207" si="1305">$BI$202</f>
        <v/>
      </c>
      <c r="BJ203" s="86" t="str">
        <f t="shared" si="1239"/>
        <v/>
      </c>
      <c r="BK203" s="78" t="str">
        <f t="shared" si="1240"/>
        <v/>
      </c>
      <c r="BL203" s="79" t="str">
        <f t="shared" si="1241"/>
        <v/>
      </c>
      <c r="BM203" s="78" t="str">
        <f>IFERROR(IF(BH203="ACC"," ",IF('MAXES+CHART'!$D$16="lbs",MROUND(IF(BH203="SQUAT",'MAXES+CHART'!$D$17*BL203, IF(BH203="BENCH",'MAXES+CHART'!$D$18*BL203, IF(BH203="DEADLIFT",'MAXES+CHART'!$D$19*BL203,))),5),MROUND(IF(BH203="SQUAT",'MAXES+CHART'!$D$17*BL203, IF(BH203="BENCH",'MAXES+CHART'!$D$18*BL203, IF(BH203="DEADLIFT",'MAXES+CHART'!$D$19*BL203,))),2.5))),"")</f>
        <v xml:space="preserve"> </v>
      </c>
      <c r="BO203" s="95"/>
      <c r="BQ203" s="201"/>
      <c r="BS203" s="57" t="str">
        <f t="shared" si="1173"/>
        <v/>
      </c>
      <c r="BT203" s="57" t="str">
        <f t="shared" si="1174"/>
        <v/>
      </c>
      <c r="BU203" s="57" t="str">
        <f t="shared" si="1175"/>
        <v/>
      </c>
      <c r="BV203" s="57" t="str">
        <f t="shared" si="1176"/>
        <v/>
      </c>
      <c r="BW203" s="57" t="str">
        <f t="shared" si="1177"/>
        <v/>
      </c>
      <c r="BX203" s="57" t="str">
        <f t="shared" si="1178"/>
        <v/>
      </c>
      <c r="CA203" s="39"/>
      <c r="CB203" s="58" t="str">
        <f t="shared" ref="CB203:CB207" si="1306">$CB$202</f>
        <v>ACC</v>
      </c>
      <c r="CC203" s="90" t="str">
        <f t="shared" ref="CC203:CC207" si="1307">$CC$202</f>
        <v/>
      </c>
      <c r="CD203" s="86" t="str">
        <f t="shared" si="1244"/>
        <v/>
      </c>
      <c r="CE203" s="78" t="str">
        <f t="shared" si="1245"/>
        <v/>
      </c>
      <c r="CF203" s="79" t="str">
        <f t="shared" si="1246"/>
        <v/>
      </c>
      <c r="CG203" s="78" t="str">
        <f>IFERROR(IF(CB203="ACC"," ",IF('MAXES+CHART'!$D$16="lbs",MROUND(IF(CB203="SQUAT",'MAXES+CHART'!$D$17*CF203, IF(CB203="BENCH",'MAXES+CHART'!$D$18*CF203, IF(CB203="DEADLIFT",'MAXES+CHART'!$D$19*CF203,))),5),MROUND(IF(CB203="SQUAT",'MAXES+CHART'!$D$17*CF203, IF(CB203="BENCH",'MAXES+CHART'!$D$18*CF203, IF(CB203="DEADLIFT",'MAXES+CHART'!$D$19*CF203,))),2.5))),"")</f>
        <v xml:space="preserve"> </v>
      </c>
      <c r="CI203" s="95"/>
      <c r="CK203" s="201"/>
      <c r="CM203" s="57" t="str">
        <f t="shared" si="1179"/>
        <v/>
      </c>
      <c r="CN203" s="57" t="str">
        <f t="shared" si="1180"/>
        <v/>
      </c>
      <c r="CO203" s="57" t="str">
        <f t="shared" si="1181"/>
        <v/>
      </c>
      <c r="CP203" s="57" t="str">
        <f t="shared" si="1182"/>
        <v/>
      </c>
      <c r="CQ203" s="57" t="str">
        <f t="shared" si="1183"/>
        <v/>
      </c>
      <c r="CR203" s="57" t="str">
        <f t="shared" si="1184"/>
        <v/>
      </c>
      <c r="CS203" s="39"/>
      <c r="CT203" s="58" t="str">
        <f t="shared" ref="CT203:CT207" si="1308">$CT$202</f>
        <v>ACC</v>
      </c>
      <c r="CU203" s="90" t="str">
        <f t="shared" ref="CU203:CU207" si="1309">$CU$202</f>
        <v/>
      </c>
      <c r="CV203" s="86" t="str">
        <f t="shared" si="916"/>
        <v/>
      </c>
      <c r="CW203" s="78" t="str">
        <f t="shared" si="917"/>
        <v/>
      </c>
      <c r="CX203" s="79" t="str">
        <f t="shared" si="918"/>
        <v/>
      </c>
      <c r="CY203" s="78" t="str">
        <f>IFERROR(IF(CT203="ACC"," ",IF('MAXES+CHART'!$D$16="lbs",MROUND(IF(CT203="SQUAT",'MAXES+CHART'!$D$17*CX203, IF(CT203="BENCH",'MAXES+CHART'!$D$18*CX203, IF(CT203="DEADLIFT",'MAXES+CHART'!$D$19*CX203,))),5),MROUND(IF(CT203="SQUAT",'MAXES+CHART'!$D$17*CX203, IF(CT203="BENCH",'MAXES+CHART'!$D$18*CX203, IF(CT203="DEADLIFT",'MAXES+CHART'!$D$19*CX203,))),2.5))),"")</f>
        <v xml:space="preserve"> </v>
      </c>
      <c r="DA203" s="95"/>
      <c r="DC203" s="201"/>
      <c r="DE203" s="57" t="str">
        <f t="shared" si="1185"/>
        <v/>
      </c>
      <c r="DF203" s="57" t="str">
        <f t="shared" si="1186"/>
        <v/>
      </c>
      <c r="DG203" s="57" t="str">
        <f t="shared" si="1187"/>
        <v/>
      </c>
      <c r="DH203" s="57" t="str">
        <f t="shared" si="1188"/>
        <v/>
      </c>
      <c r="DI203" s="57" t="str">
        <f t="shared" si="1189"/>
        <v/>
      </c>
      <c r="DJ203" s="57" t="str">
        <f t="shared" si="1190"/>
        <v/>
      </c>
      <c r="DL203" s="39"/>
      <c r="DM203" s="58" t="str">
        <f t="shared" ref="DM203:DM207" si="1310">$DM$202</f>
        <v>ACC</v>
      </c>
      <c r="DN203" s="90" t="str">
        <f t="shared" ref="DN203:DN207" si="1311">$DN$202</f>
        <v/>
      </c>
      <c r="DO203" s="86" t="str">
        <f t="shared" si="921"/>
        <v/>
      </c>
      <c r="DP203" s="78" t="str">
        <f t="shared" si="922"/>
        <v/>
      </c>
      <c r="DQ203" s="79" t="str">
        <f t="shared" si="923"/>
        <v/>
      </c>
      <c r="DR203" s="78" t="str">
        <f>IFERROR(IF(DM203="ACC"," ",IF('MAXES+CHART'!$D$16="lbs",MROUND(IF(DM203="SQUAT",'MAXES+CHART'!$D$17*DQ203, IF(DM203="BENCH",'MAXES+CHART'!$D$18*DQ203, IF(DM203="DEADLIFT",'MAXES+CHART'!$D$19*DQ203,))),5),MROUND(IF(DM203="SQUAT",'MAXES+CHART'!$D$17*DQ203, IF(DM203="BENCH",'MAXES+CHART'!$D$18*DQ203, IF(DM203="DEADLIFT",'MAXES+CHART'!$D$19*DQ203,))),2.5))),"")</f>
        <v xml:space="preserve"> </v>
      </c>
      <c r="DT203" s="95"/>
      <c r="DV203" s="201"/>
      <c r="DX203" s="57" t="str">
        <f t="shared" si="1191"/>
        <v/>
      </c>
      <c r="DY203" s="57" t="str">
        <f t="shared" si="1192"/>
        <v/>
      </c>
      <c r="DZ203" s="57" t="str">
        <f t="shared" si="1193"/>
        <v/>
      </c>
      <c r="EA203" s="57" t="str">
        <f t="shared" si="1194"/>
        <v/>
      </c>
      <c r="EB203" s="57" t="str">
        <f t="shared" si="1195"/>
        <v/>
      </c>
      <c r="EC203" s="57" t="str">
        <f t="shared" si="1196"/>
        <v/>
      </c>
      <c r="EE203" s="39"/>
      <c r="EF203" s="58" t="str">
        <f t="shared" ref="EF203:EF207" si="1312">$EF$202</f>
        <v>ACC</v>
      </c>
      <c r="EG203" s="90" t="str">
        <f t="shared" ref="EG203:EG207" si="1313">$EG$202</f>
        <v/>
      </c>
      <c r="EH203" s="86" t="str">
        <f t="shared" si="926"/>
        <v/>
      </c>
      <c r="EI203" s="78" t="str">
        <f t="shared" si="927"/>
        <v/>
      </c>
      <c r="EJ203" s="79" t="str">
        <f t="shared" si="928"/>
        <v/>
      </c>
      <c r="EK203" s="78" t="str">
        <f>IFERROR(IF(EF203="ACC"," ",IF('MAXES+CHART'!$D$16="lbs",MROUND(IF(EF203="SQUAT",'MAXES+CHART'!$D$17*EJ203, IF(EF203="BENCH",'MAXES+CHART'!$D$18*EJ203, IF(EF203="DEADLIFT",'MAXES+CHART'!$D$19*EJ203,))),5),MROUND(IF(EF203="SQUAT",'MAXES+CHART'!$D$17*EJ203, IF(EF203="BENCH",'MAXES+CHART'!$D$18*EJ203, IF(EF203="DEADLIFT",'MAXES+CHART'!$D$19*EJ203,))),2.5))),"")</f>
        <v xml:space="preserve"> </v>
      </c>
      <c r="EM203" s="95"/>
      <c r="EO203" s="201"/>
      <c r="EQ203" s="57" t="str">
        <f t="shared" si="1197"/>
        <v/>
      </c>
      <c r="ER203" s="57" t="str">
        <f t="shared" si="1198"/>
        <v/>
      </c>
      <c r="ES203" s="57" t="str">
        <f t="shared" si="1199"/>
        <v/>
      </c>
      <c r="ET203" s="57" t="str">
        <f t="shared" si="1200"/>
        <v/>
      </c>
      <c r="EU203" s="57" t="str">
        <f t="shared" si="1201"/>
        <v/>
      </c>
      <c r="EV203" s="57" t="str">
        <f t="shared" si="1202"/>
        <v/>
      </c>
      <c r="EY203" s="39"/>
      <c r="EZ203" s="58" t="str">
        <f t="shared" ref="EZ203:EZ207" si="1314">$EZ$202</f>
        <v>ACC</v>
      </c>
      <c r="FA203" s="90" t="str">
        <f t="shared" ref="FA203:FA207" si="1315">$FA$202</f>
        <v/>
      </c>
      <c r="FB203" s="86" t="str">
        <f t="shared" si="1255"/>
        <v/>
      </c>
      <c r="FC203" s="78" t="str">
        <f t="shared" si="1256"/>
        <v/>
      </c>
      <c r="FD203" s="79" t="str">
        <f t="shared" si="1257"/>
        <v/>
      </c>
      <c r="FE203" s="78" t="str">
        <f>IFERROR(IF(EZ203="ACC"," ",IF('MAXES+CHART'!$D$16="lbs",MROUND(IF(EZ203="SQUAT",'MAXES+CHART'!$D$17*FD203, IF(EZ203="BENCH",'MAXES+CHART'!$D$18*FD203, IF(EZ203="DEADLIFT",'MAXES+CHART'!$D$19*FD203,))),5),MROUND(IF(EZ203="SQUAT",'MAXES+CHART'!$D$17*FD203, IF(EZ203="BENCH",'MAXES+CHART'!$D$18*FD203, IF(EZ203="DEADLIFT",'MAXES+CHART'!$D$19*FD203,))),2.5))),"")</f>
        <v xml:space="preserve"> </v>
      </c>
      <c r="FG203" s="124"/>
      <c r="FI203" s="201"/>
      <c r="FK203" s="57" t="str">
        <f t="shared" si="1203"/>
        <v/>
      </c>
      <c r="FL203" s="57" t="str">
        <f t="shared" si="1204"/>
        <v/>
      </c>
      <c r="FM203" s="57" t="str">
        <f t="shared" si="1205"/>
        <v/>
      </c>
      <c r="FN203" s="57" t="str">
        <f t="shared" si="1206"/>
        <v/>
      </c>
      <c r="FO203" s="57" t="str">
        <f t="shared" si="1207"/>
        <v/>
      </c>
      <c r="FP203" s="57" t="str">
        <f t="shared" si="1208"/>
        <v/>
      </c>
      <c r="FQ203" s="39"/>
      <c r="FR203" s="58" t="str">
        <f t="shared" ref="FR203:FR207" si="1316">$FR$202</f>
        <v>ACC</v>
      </c>
      <c r="FS203" s="90" t="str">
        <f t="shared" ref="FS203:FS207" si="1317">$FS$202</f>
        <v/>
      </c>
      <c r="FT203" s="86" t="str">
        <f t="shared" si="931"/>
        <v/>
      </c>
      <c r="FU203" s="78" t="str">
        <f t="shared" si="932"/>
        <v/>
      </c>
      <c r="FV203" s="79" t="str">
        <f t="shared" si="933"/>
        <v/>
      </c>
      <c r="FW203" s="78" t="str">
        <f>IFERROR(IF(FR203="ACC"," ",IF('MAXES+CHART'!$D$16="lbs",MROUND(IF(FR203="SQUAT",'MAXES+CHART'!$D$17*FV203, IF(FR203="BENCH",'MAXES+CHART'!$D$18*FV203, IF(FR203="DEADLIFT",'MAXES+CHART'!$D$19*FV203,))),5),MROUND(IF(FR203="SQUAT",'MAXES+CHART'!$D$17*FV203, IF(FR203="BENCH",'MAXES+CHART'!$D$18*FV203, IF(FR203="DEADLIFT",'MAXES+CHART'!$D$19*FV203,))),2.5))),"")</f>
        <v xml:space="preserve"> </v>
      </c>
      <c r="FY203" s="95"/>
      <c r="GA203" s="201"/>
      <c r="GC203" s="57" t="str">
        <f t="shared" si="1209"/>
        <v/>
      </c>
      <c r="GD203" s="57" t="str">
        <f t="shared" si="1210"/>
        <v/>
      </c>
      <c r="GE203" s="57" t="str">
        <f t="shared" si="1211"/>
        <v/>
      </c>
      <c r="GF203" s="57" t="str">
        <f t="shared" si="1212"/>
        <v/>
      </c>
      <c r="GG203" s="57" t="str">
        <f t="shared" si="1213"/>
        <v/>
      </c>
      <c r="GH203" s="57" t="str">
        <f t="shared" si="1214"/>
        <v/>
      </c>
      <c r="GJ203" s="39"/>
      <c r="GK203" s="58" t="str">
        <f t="shared" ref="GK203:GK207" si="1318">$GK$202</f>
        <v>ACC</v>
      </c>
      <c r="GL203" s="90" t="str">
        <f t="shared" ref="GL203:GL207" si="1319">$GL$202</f>
        <v/>
      </c>
      <c r="GM203" s="86" t="str">
        <f t="shared" si="936"/>
        <v/>
      </c>
      <c r="GN203" s="78" t="str">
        <f t="shared" si="937"/>
        <v/>
      </c>
      <c r="GO203" s="79" t="str">
        <f t="shared" si="938"/>
        <v/>
      </c>
      <c r="GP203" s="78" t="str">
        <f>IFERROR(IF(GK203="ACC"," ",IF('MAXES+CHART'!$D$16="lbs",MROUND(IF(GK203="SQUAT",'MAXES+CHART'!$D$17*GO203, IF(GK203="BENCH",'MAXES+CHART'!$D$18*GO203, IF(GK203="DEADLIFT",'MAXES+CHART'!$D$19*GO203,))),5),MROUND(IF(GK203="SQUAT",'MAXES+CHART'!$D$17*GO203, IF(GK203="BENCH",'MAXES+CHART'!$D$18*GO203, IF(GK203="DEADLIFT",'MAXES+CHART'!$D$19*GO203,))),2.5))),"")</f>
        <v xml:space="preserve"> </v>
      </c>
      <c r="GR203" s="95"/>
      <c r="GT203" s="201"/>
      <c r="GV203" s="57" t="str">
        <f t="shared" si="1215"/>
        <v/>
      </c>
      <c r="GW203" s="57" t="str">
        <f t="shared" si="1216"/>
        <v/>
      </c>
      <c r="GX203" s="57" t="str">
        <f t="shared" si="1217"/>
        <v/>
      </c>
      <c r="GY203" s="57" t="str">
        <f t="shared" si="1218"/>
        <v/>
      </c>
      <c r="GZ203" s="57" t="str">
        <f t="shared" si="1219"/>
        <v/>
      </c>
      <c r="HA203" s="57" t="str">
        <f t="shared" si="1220"/>
        <v/>
      </c>
      <c r="HC203" s="39"/>
      <c r="HD203" s="58" t="str">
        <f t="shared" ref="HD203:HD207" si="1320">$HD$202</f>
        <v>ACC</v>
      </c>
      <c r="HE203" s="90" t="str">
        <f t="shared" ref="HE203:HE207" si="1321">$HE$202</f>
        <v/>
      </c>
      <c r="HF203" s="86" t="str">
        <f t="shared" si="941"/>
        <v/>
      </c>
      <c r="HG203" s="78" t="str">
        <f t="shared" si="942"/>
        <v/>
      </c>
      <c r="HH203" s="79" t="str">
        <f t="shared" si="943"/>
        <v/>
      </c>
      <c r="HI203" s="78" t="str">
        <f>IFERROR(IF(HD203="ACC"," ",IF('MAXES+CHART'!$D$16="lbs",MROUND(IF(HD203="SQUAT",'MAXES+CHART'!$D$17*HH203, IF(HD203="BENCH",'MAXES+CHART'!$D$18*HH203, IF(HD203="DEADLIFT",'MAXES+CHART'!$D$19*HH203,))),5),MROUND(IF(HD203="SQUAT",'MAXES+CHART'!$D$17*HH203, IF(HD203="BENCH",'MAXES+CHART'!$D$18*HH203, IF(HD203="DEADLIFT",'MAXES+CHART'!$D$19*HH203,))),2.5))),"")</f>
        <v xml:space="preserve"> </v>
      </c>
      <c r="HK203" s="95"/>
      <c r="HM203" s="201"/>
      <c r="HO203" s="57" t="str">
        <f t="shared" si="1221"/>
        <v/>
      </c>
      <c r="HP203" s="57" t="str">
        <f t="shared" si="1222"/>
        <v/>
      </c>
      <c r="HQ203" s="57" t="str">
        <f t="shared" si="1223"/>
        <v/>
      </c>
      <c r="HR203" s="57" t="str">
        <f t="shared" si="1224"/>
        <v/>
      </c>
      <c r="HS203" s="57" t="str">
        <f t="shared" si="1225"/>
        <v/>
      </c>
      <c r="HT203" s="57" t="str">
        <f t="shared" si="1226"/>
        <v/>
      </c>
    </row>
    <row r="204" spans="3:228" hidden="1" outlineLevel="2">
      <c r="C204" s="39"/>
      <c r="D204" s="58" t="str">
        <f t="shared" ref="D204:D207" si="1322">$D$202</f>
        <v>ACC</v>
      </c>
      <c r="E204" s="91">
        <f t="shared" ref="E204:E207" si="1323">$E203</f>
        <v>0</v>
      </c>
      <c r="F204" s="85"/>
      <c r="G204" s="76"/>
      <c r="H204" s="77"/>
      <c r="I204" s="76" t="str">
        <f>IF(D204="ACC"," ",IF('MAXES+CHART'!$D$16="lbs",MROUND(IF(D204="SQUAT",'MAXES+CHART'!$D$17*H204, IF(D204="BENCH",'MAXES+CHART'!$D$18*H204, IF(D204="DEADLIFT",'MAXES+CHART'!$D$19*H204,))),5),MROUND(IF(D204="SQUAT",'MAXES+CHART'!$D$17*H204, IF(D204="BENCH",'MAXES+CHART'!$D$18*H204, IF(D204="DEADLIFT",'MAXES+CHART'!$D$19*H204,))),2.5)))</f>
        <v xml:space="preserve"> </v>
      </c>
      <c r="K204" s="95"/>
      <c r="M204" s="202"/>
      <c r="O204" s="57" t="str">
        <f t="shared" si="1161"/>
        <v/>
      </c>
      <c r="P204" s="57" t="str">
        <f t="shared" si="1162"/>
        <v/>
      </c>
      <c r="Q204" s="57" t="str">
        <f t="shared" si="1163"/>
        <v/>
      </c>
      <c r="R204" s="57" t="str">
        <f t="shared" si="1164"/>
        <v/>
      </c>
      <c r="S204" s="57" t="str">
        <f t="shared" si="1165"/>
        <v/>
      </c>
      <c r="T204" s="57" t="str">
        <f t="shared" si="1166"/>
        <v/>
      </c>
      <c r="U204" s="39"/>
      <c r="V204" s="58" t="str">
        <f t="shared" si="1300"/>
        <v>ACC</v>
      </c>
      <c r="W204" s="91" t="str">
        <f t="shared" si="1301"/>
        <v/>
      </c>
      <c r="X204" s="85" t="str">
        <f t="shared" si="1229"/>
        <v/>
      </c>
      <c r="Y204" s="76" t="str">
        <f t="shared" si="1230"/>
        <v/>
      </c>
      <c r="Z204" s="77" t="str">
        <f t="shared" si="1231"/>
        <v/>
      </c>
      <c r="AA204" s="76" t="str">
        <f>IFERROR(IF(V204="ACC"," ",IF('MAXES+CHART'!$D$16="lbs",MROUND(IF(V204="SQUAT",'MAXES+CHART'!$D$17*Z204, IF(V204="BENCH",'MAXES+CHART'!$D$18*Z204, IF(V204="DEADLIFT",'MAXES+CHART'!$D$19*Z204,))),5),MROUND(IF(V204="SQUAT",'MAXES+CHART'!$D$17*Z204, IF(V204="BENCH",'MAXES+CHART'!$D$18*Z204, IF(V204="DEADLIFT",'MAXES+CHART'!$D$19*Z204,))),2.5))),"")</f>
        <v xml:space="preserve"> </v>
      </c>
      <c r="AC204" s="95"/>
      <c r="AE204" s="202"/>
      <c r="AG204" s="57" t="str">
        <f t="shared" si="950"/>
        <v/>
      </c>
      <c r="AH204" s="57" t="str">
        <f t="shared" si="951"/>
        <v/>
      </c>
      <c r="AI204" s="57" t="str">
        <f t="shared" si="952"/>
        <v/>
      </c>
      <c r="AJ204" s="57" t="str">
        <f t="shared" si="953"/>
        <v/>
      </c>
      <c r="AK204" s="57" t="str">
        <f t="shared" si="954"/>
        <v/>
      </c>
      <c r="AL204" s="57" t="str">
        <f t="shared" si="955"/>
        <v/>
      </c>
      <c r="AN204" s="39"/>
      <c r="AO204" s="58" t="str">
        <f t="shared" si="1302"/>
        <v>ACC</v>
      </c>
      <c r="AP204" s="91" t="str">
        <f t="shared" si="1303"/>
        <v/>
      </c>
      <c r="AQ204" s="85" t="str">
        <f t="shared" si="1234"/>
        <v/>
      </c>
      <c r="AR204" s="76" t="str">
        <f t="shared" si="1235"/>
        <v/>
      </c>
      <c r="AS204" s="77" t="str">
        <f t="shared" si="1236"/>
        <v/>
      </c>
      <c r="AT204" s="76" t="str">
        <f>IFERROR(IF(AO204="ACC"," ",IF('MAXES+CHART'!$D$16="lbs",MROUND(IF(AO204="SQUAT",'MAXES+CHART'!$D$17*AS204, IF(AO204="BENCH",'MAXES+CHART'!$D$18*AS204, IF(AO204="DEADLIFT",'MAXES+CHART'!$D$19*AS204,))),5),MROUND(IF(AO204="SQUAT",'MAXES+CHART'!$D$17*AS204, IF(AO204="BENCH",'MAXES+CHART'!$D$18*AS204, IF(AO204="DEADLIFT",'MAXES+CHART'!$D$19*AS204,))),2.5))),"")</f>
        <v xml:space="preserve"> </v>
      </c>
      <c r="AV204" s="95"/>
      <c r="AX204" s="202"/>
      <c r="AZ204" s="57" t="str">
        <f t="shared" si="1167"/>
        <v/>
      </c>
      <c r="BA204" s="57" t="str">
        <f t="shared" si="1168"/>
        <v/>
      </c>
      <c r="BB204" s="57" t="str">
        <f t="shared" si="1169"/>
        <v/>
      </c>
      <c r="BC204" s="57" t="str">
        <f t="shared" si="1170"/>
        <v/>
      </c>
      <c r="BD204" s="57" t="str">
        <f t="shared" si="1171"/>
        <v/>
      </c>
      <c r="BE204" s="57" t="str">
        <f t="shared" si="1172"/>
        <v/>
      </c>
      <c r="BG204" s="39"/>
      <c r="BH204" s="58" t="str">
        <f t="shared" si="1304"/>
        <v>ACC</v>
      </c>
      <c r="BI204" s="91" t="str">
        <f t="shared" si="1305"/>
        <v/>
      </c>
      <c r="BJ204" s="85" t="str">
        <f t="shared" si="1239"/>
        <v/>
      </c>
      <c r="BK204" s="76" t="str">
        <f t="shared" si="1240"/>
        <v/>
      </c>
      <c r="BL204" s="77" t="str">
        <f t="shared" si="1241"/>
        <v/>
      </c>
      <c r="BM204" s="76" t="str">
        <f>IFERROR(IF(BH204="ACC"," ",IF('MAXES+CHART'!$D$16="lbs",MROUND(IF(BH204="SQUAT",'MAXES+CHART'!$D$17*BL204, IF(BH204="BENCH",'MAXES+CHART'!$D$18*BL204, IF(BH204="DEADLIFT",'MAXES+CHART'!$D$19*BL204,))),5),MROUND(IF(BH204="SQUAT",'MAXES+CHART'!$D$17*BL204, IF(BH204="BENCH",'MAXES+CHART'!$D$18*BL204, IF(BH204="DEADLIFT",'MAXES+CHART'!$D$19*BL204,))),2.5))),"")</f>
        <v xml:space="preserve"> </v>
      </c>
      <c r="BO204" s="95"/>
      <c r="BQ204" s="202"/>
      <c r="BS204" s="57" t="str">
        <f t="shared" si="1173"/>
        <v/>
      </c>
      <c r="BT204" s="57" t="str">
        <f t="shared" si="1174"/>
        <v/>
      </c>
      <c r="BU204" s="57" t="str">
        <f t="shared" si="1175"/>
        <v/>
      </c>
      <c r="BV204" s="57" t="str">
        <f t="shared" si="1176"/>
        <v/>
      </c>
      <c r="BW204" s="57" t="str">
        <f t="shared" si="1177"/>
        <v/>
      </c>
      <c r="BX204" s="57" t="str">
        <f t="shared" si="1178"/>
        <v/>
      </c>
      <c r="CA204" s="39"/>
      <c r="CB204" s="58" t="str">
        <f t="shared" si="1306"/>
        <v>ACC</v>
      </c>
      <c r="CC204" s="91" t="str">
        <f t="shared" si="1307"/>
        <v/>
      </c>
      <c r="CD204" s="85" t="str">
        <f t="shared" si="1244"/>
        <v/>
      </c>
      <c r="CE204" s="76" t="str">
        <f t="shared" si="1245"/>
        <v/>
      </c>
      <c r="CF204" s="77" t="str">
        <f t="shared" si="1246"/>
        <v/>
      </c>
      <c r="CG204" s="76" t="str">
        <f>IFERROR(IF(CB204="ACC"," ",IF('MAXES+CHART'!$D$16="lbs",MROUND(IF(CB204="SQUAT",'MAXES+CHART'!$D$17*CF204, IF(CB204="BENCH",'MAXES+CHART'!$D$18*CF204, IF(CB204="DEADLIFT",'MAXES+CHART'!$D$19*CF204,))),5),MROUND(IF(CB204="SQUAT",'MAXES+CHART'!$D$17*CF204, IF(CB204="BENCH",'MAXES+CHART'!$D$18*CF204, IF(CB204="DEADLIFT",'MAXES+CHART'!$D$19*CF204,))),2.5))),"")</f>
        <v xml:space="preserve"> </v>
      </c>
      <c r="CI204" s="95"/>
      <c r="CK204" s="202"/>
      <c r="CM204" s="57" t="str">
        <f t="shared" si="1179"/>
        <v/>
      </c>
      <c r="CN204" s="57" t="str">
        <f t="shared" si="1180"/>
        <v/>
      </c>
      <c r="CO204" s="57" t="str">
        <f t="shared" si="1181"/>
        <v/>
      </c>
      <c r="CP204" s="57" t="str">
        <f t="shared" si="1182"/>
        <v/>
      </c>
      <c r="CQ204" s="57" t="str">
        <f t="shared" si="1183"/>
        <v/>
      </c>
      <c r="CR204" s="57" t="str">
        <f t="shared" si="1184"/>
        <v/>
      </c>
      <c r="CS204" s="39"/>
      <c r="CT204" s="58" t="str">
        <f t="shared" si="1308"/>
        <v>ACC</v>
      </c>
      <c r="CU204" s="91" t="str">
        <f t="shared" si="1309"/>
        <v/>
      </c>
      <c r="CV204" s="85" t="str">
        <f t="shared" si="916"/>
        <v/>
      </c>
      <c r="CW204" s="76" t="str">
        <f t="shared" si="917"/>
        <v/>
      </c>
      <c r="CX204" s="77" t="str">
        <f t="shared" si="918"/>
        <v/>
      </c>
      <c r="CY204" s="76" t="str">
        <f>IFERROR(IF(CT204="ACC"," ",IF('MAXES+CHART'!$D$16="lbs",MROUND(IF(CT204="SQUAT",'MAXES+CHART'!$D$17*CX204, IF(CT204="BENCH",'MAXES+CHART'!$D$18*CX204, IF(CT204="DEADLIFT",'MAXES+CHART'!$D$19*CX204,))),5),MROUND(IF(CT204="SQUAT",'MAXES+CHART'!$D$17*CX204, IF(CT204="BENCH",'MAXES+CHART'!$D$18*CX204, IF(CT204="DEADLIFT",'MAXES+CHART'!$D$19*CX204,))),2.5))),"")</f>
        <v xml:space="preserve"> </v>
      </c>
      <c r="DA204" s="95"/>
      <c r="DC204" s="202"/>
      <c r="DE204" s="57" t="str">
        <f t="shared" si="1185"/>
        <v/>
      </c>
      <c r="DF204" s="57" t="str">
        <f t="shared" si="1186"/>
        <v/>
      </c>
      <c r="DG204" s="57" t="str">
        <f t="shared" si="1187"/>
        <v/>
      </c>
      <c r="DH204" s="57" t="str">
        <f t="shared" si="1188"/>
        <v/>
      </c>
      <c r="DI204" s="57" t="str">
        <f t="shared" si="1189"/>
        <v/>
      </c>
      <c r="DJ204" s="57" t="str">
        <f t="shared" si="1190"/>
        <v/>
      </c>
      <c r="DL204" s="39"/>
      <c r="DM204" s="58" t="str">
        <f t="shared" si="1310"/>
        <v>ACC</v>
      </c>
      <c r="DN204" s="91" t="str">
        <f t="shared" si="1311"/>
        <v/>
      </c>
      <c r="DO204" s="85" t="str">
        <f t="shared" si="921"/>
        <v/>
      </c>
      <c r="DP204" s="76" t="str">
        <f t="shared" si="922"/>
        <v/>
      </c>
      <c r="DQ204" s="77" t="str">
        <f t="shared" si="923"/>
        <v/>
      </c>
      <c r="DR204" s="76" t="str">
        <f>IFERROR(IF(DM204="ACC"," ",IF('MAXES+CHART'!$D$16="lbs",MROUND(IF(DM204="SQUAT",'MAXES+CHART'!$D$17*DQ204, IF(DM204="BENCH",'MAXES+CHART'!$D$18*DQ204, IF(DM204="DEADLIFT",'MAXES+CHART'!$D$19*DQ204,))),5),MROUND(IF(DM204="SQUAT",'MAXES+CHART'!$D$17*DQ204, IF(DM204="BENCH",'MAXES+CHART'!$D$18*DQ204, IF(DM204="DEADLIFT",'MAXES+CHART'!$D$19*DQ204,))),2.5))),"")</f>
        <v xml:space="preserve"> </v>
      </c>
      <c r="DT204" s="95"/>
      <c r="DV204" s="202"/>
      <c r="DX204" s="57" t="str">
        <f t="shared" si="1191"/>
        <v/>
      </c>
      <c r="DY204" s="57" t="str">
        <f t="shared" si="1192"/>
        <v/>
      </c>
      <c r="DZ204" s="57" t="str">
        <f t="shared" si="1193"/>
        <v/>
      </c>
      <c r="EA204" s="57" t="str">
        <f t="shared" si="1194"/>
        <v/>
      </c>
      <c r="EB204" s="57" t="str">
        <f t="shared" si="1195"/>
        <v/>
      </c>
      <c r="EC204" s="57" t="str">
        <f t="shared" si="1196"/>
        <v/>
      </c>
      <c r="EE204" s="39"/>
      <c r="EF204" s="58" t="str">
        <f t="shared" si="1312"/>
        <v>ACC</v>
      </c>
      <c r="EG204" s="91" t="str">
        <f t="shared" si="1313"/>
        <v/>
      </c>
      <c r="EH204" s="85" t="str">
        <f t="shared" si="926"/>
        <v/>
      </c>
      <c r="EI204" s="76" t="str">
        <f t="shared" si="927"/>
        <v/>
      </c>
      <c r="EJ204" s="77" t="str">
        <f t="shared" si="928"/>
        <v/>
      </c>
      <c r="EK204" s="76" t="str">
        <f>IFERROR(IF(EF204="ACC"," ",IF('MAXES+CHART'!$D$16="lbs",MROUND(IF(EF204="SQUAT",'MAXES+CHART'!$D$17*EJ204, IF(EF204="BENCH",'MAXES+CHART'!$D$18*EJ204, IF(EF204="DEADLIFT",'MAXES+CHART'!$D$19*EJ204,))),5),MROUND(IF(EF204="SQUAT",'MAXES+CHART'!$D$17*EJ204, IF(EF204="BENCH",'MAXES+CHART'!$D$18*EJ204, IF(EF204="DEADLIFT",'MAXES+CHART'!$D$19*EJ204,))),2.5))),"")</f>
        <v xml:space="preserve"> </v>
      </c>
      <c r="EM204" s="95"/>
      <c r="EO204" s="202"/>
      <c r="EQ204" s="57" t="str">
        <f t="shared" si="1197"/>
        <v/>
      </c>
      <c r="ER204" s="57" t="str">
        <f t="shared" si="1198"/>
        <v/>
      </c>
      <c r="ES204" s="57" t="str">
        <f t="shared" si="1199"/>
        <v/>
      </c>
      <c r="ET204" s="57" t="str">
        <f t="shared" si="1200"/>
        <v/>
      </c>
      <c r="EU204" s="57" t="str">
        <f t="shared" si="1201"/>
        <v/>
      </c>
      <c r="EV204" s="57" t="str">
        <f t="shared" si="1202"/>
        <v/>
      </c>
      <c r="EY204" s="39"/>
      <c r="EZ204" s="58" t="str">
        <f t="shared" si="1314"/>
        <v>ACC</v>
      </c>
      <c r="FA204" s="91" t="str">
        <f t="shared" si="1315"/>
        <v/>
      </c>
      <c r="FB204" s="85" t="str">
        <f t="shared" si="1255"/>
        <v/>
      </c>
      <c r="FC204" s="76" t="str">
        <f t="shared" si="1256"/>
        <v/>
      </c>
      <c r="FD204" s="77" t="str">
        <f t="shared" si="1257"/>
        <v/>
      </c>
      <c r="FE204" s="76" t="str">
        <f>IFERROR(IF(EZ204="ACC"," ",IF('MAXES+CHART'!$D$16="lbs",MROUND(IF(EZ204="SQUAT",'MAXES+CHART'!$D$17*FD204, IF(EZ204="BENCH",'MAXES+CHART'!$D$18*FD204, IF(EZ204="DEADLIFT",'MAXES+CHART'!$D$19*FD204,))),5),MROUND(IF(EZ204="SQUAT",'MAXES+CHART'!$D$17*FD204, IF(EZ204="BENCH",'MAXES+CHART'!$D$18*FD204, IF(EZ204="DEADLIFT",'MAXES+CHART'!$D$19*FD204,))),2.5))),"")</f>
        <v xml:space="preserve"> </v>
      </c>
      <c r="FG204" s="124"/>
      <c r="FI204" s="202"/>
      <c r="FK204" s="57" t="str">
        <f t="shared" si="1203"/>
        <v/>
      </c>
      <c r="FL204" s="57" t="str">
        <f t="shared" si="1204"/>
        <v/>
      </c>
      <c r="FM204" s="57" t="str">
        <f t="shared" si="1205"/>
        <v/>
      </c>
      <c r="FN204" s="57" t="str">
        <f t="shared" si="1206"/>
        <v/>
      </c>
      <c r="FO204" s="57" t="str">
        <f t="shared" si="1207"/>
        <v/>
      </c>
      <c r="FP204" s="57" t="str">
        <f t="shared" si="1208"/>
        <v/>
      </c>
      <c r="FQ204" s="39"/>
      <c r="FR204" s="58" t="str">
        <f t="shared" si="1316"/>
        <v>ACC</v>
      </c>
      <c r="FS204" s="91" t="str">
        <f t="shared" si="1317"/>
        <v/>
      </c>
      <c r="FT204" s="85" t="str">
        <f t="shared" si="931"/>
        <v/>
      </c>
      <c r="FU204" s="76" t="str">
        <f t="shared" si="932"/>
        <v/>
      </c>
      <c r="FV204" s="77" t="str">
        <f t="shared" si="933"/>
        <v/>
      </c>
      <c r="FW204" s="76" t="str">
        <f>IFERROR(IF(FR204="ACC"," ",IF('MAXES+CHART'!$D$16="lbs",MROUND(IF(FR204="SQUAT",'MAXES+CHART'!$D$17*FV204, IF(FR204="BENCH",'MAXES+CHART'!$D$18*FV204, IF(FR204="DEADLIFT",'MAXES+CHART'!$D$19*FV204,))),5),MROUND(IF(FR204="SQUAT",'MAXES+CHART'!$D$17*FV204, IF(FR204="BENCH",'MAXES+CHART'!$D$18*FV204, IF(FR204="DEADLIFT",'MAXES+CHART'!$D$19*FV204,))),2.5))),"")</f>
        <v xml:space="preserve"> </v>
      </c>
      <c r="FY204" s="95"/>
      <c r="GA204" s="202"/>
      <c r="GC204" s="57" t="str">
        <f t="shared" si="1209"/>
        <v/>
      </c>
      <c r="GD204" s="57" t="str">
        <f t="shared" si="1210"/>
        <v/>
      </c>
      <c r="GE204" s="57" t="str">
        <f t="shared" si="1211"/>
        <v/>
      </c>
      <c r="GF204" s="57" t="str">
        <f t="shared" si="1212"/>
        <v/>
      </c>
      <c r="GG204" s="57" t="str">
        <f t="shared" si="1213"/>
        <v/>
      </c>
      <c r="GH204" s="57" t="str">
        <f t="shared" si="1214"/>
        <v/>
      </c>
      <c r="GJ204" s="39"/>
      <c r="GK204" s="58" t="str">
        <f t="shared" si="1318"/>
        <v>ACC</v>
      </c>
      <c r="GL204" s="91" t="str">
        <f t="shared" si="1319"/>
        <v/>
      </c>
      <c r="GM204" s="85" t="str">
        <f t="shared" si="936"/>
        <v/>
      </c>
      <c r="GN204" s="76" t="str">
        <f t="shared" si="937"/>
        <v/>
      </c>
      <c r="GO204" s="77" t="str">
        <f t="shared" si="938"/>
        <v/>
      </c>
      <c r="GP204" s="76" t="str">
        <f>IFERROR(IF(GK204="ACC"," ",IF('MAXES+CHART'!$D$16="lbs",MROUND(IF(GK204="SQUAT",'MAXES+CHART'!$D$17*GO204, IF(GK204="BENCH",'MAXES+CHART'!$D$18*GO204, IF(GK204="DEADLIFT",'MAXES+CHART'!$D$19*GO204,))),5),MROUND(IF(GK204="SQUAT",'MAXES+CHART'!$D$17*GO204, IF(GK204="BENCH",'MAXES+CHART'!$D$18*GO204, IF(GK204="DEADLIFT",'MAXES+CHART'!$D$19*GO204,))),2.5))),"")</f>
        <v xml:space="preserve"> </v>
      </c>
      <c r="GR204" s="95"/>
      <c r="GT204" s="202"/>
      <c r="GV204" s="57" t="str">
        <f t="shared" si="1215"/>
        <v/>
      </c>
      <c r="GW204" s="57" t="str">
        <f t="shared" si="1216"/>
        <v/>
      </c>
      <c r="GX204" s="57" t="str">
        <f t="shared" si="1217"/>
        <v/>
      </c>
      <c r="GY204" s="57" t="str">
        <f t="shared" si="1218"/>
        <v/>
      </c>
      <c r="GZ204" s="57" t="str">
        <f t="shared" si="1219"/>
        <v/>
      </c>
      <c r="HA204" s="57" t="str">
        <f t="shared" si="1220"/>
        <v/>
      </c>
      <c r="HC204" s="39"/>
      <c r="HD204" s="58" t="str">
        <f t="shared" si="1320"/>
        <v>ACC</v>
      </c>
      <c r="HE204" s="91" t="str">
        <f t="shared" si="1321"/>
        <v/>
      </c>
      <c r="HF204" s="85" t="str">
        <f t="shared" si="941"/>
        <v/>
      </c>
      <c r="HG204" s="76" t="str">
        <f t="shared" si="942"/>
        <v/>
      </c>
      <c r="HH204" s="77" t="str">
        <f t="shared" si="943"/>
        <v/>
      </c>
      <c r="HI204" s="76" t="str">
        <f>IFERROR(IF(HD204="ACC"," ",IF('MAXES+CHART'!$D$16="lbs",MROUND(IF(HD204="SQUAT",'MAXES+CHART'!$D$17*HH204, IF(HD204="BENCH",'MAXES+CHART'!$D$18*HH204, IF(HD204="DEADLIFT",'MAXES+CHART'!$D$19*HH204,))),5),MROUND(IF(HD204="SQUAT",'MAXES+CHART'!$D$17*HH204, IF(HD204="BENCH",'MAXES+CHART'!$D$18*HH204, IF(HD204="DEADLIFT",'MAXES+CHART'!$D$19*HH204,))),2.5))),"")</f>
        <v xml:space="preserve"> </v>
      </c>
      <c r="HK204" s="95"/>
      <c r="HM204" s="202"/>
      <c r="HO204" s="57" t="str">
        <f t="shared" si="1221"/>
        <v/>
      </c>
      <c r="HP204" s="57" t="str">
        <f t="shared" si="1222"/>
        <v/>
      </c>
      <c r="HQ204" s="57" t="str">
        <f t="shared" si="1223"/>
        <v/>
      </c>
      <c r="HR204" s="57" t="str">
        <f t="shared" si="1224"/>
        <v/>
      </c>
      <c r="HS204" s="57" t="str">
        <f t="shared" si="1225"/>
        <v/>
      </c>
      <c r="HT204" s="57" t="str">
        <f t="shared" si="1226"/>
        <v/>
      </c>
    </row>
    <row r="205" spans="3:228" hidden="1" outlineLevel="2">
      <c r="C205" s="39"/>
      <c r="D205" s="58" t="str">
        <f t="shared" si="1322"/>
        <v>ACC</v>
      </c>
      <c r="E205" s="90">
        <f t="shared" si="1323"/>
        <v>0</v>
      </c>
      <c r="F205" s="86"/>
      <c r="G205" s="78"/>
      <c r="H205" s="79"/>
      <c r="I205" s="78" t="str">
        <f>IF(D205="ACC"," ",IF('MAXES+CHART'!$D$16="lbs",MROUND(IF(D205="SQUAT",'MAXES+CHART'!$D$17*H205, IF(D205="BENCH",'MAXES+CHART'!$D$18*H205, IF(D205="DEADLIFT",'MAXES+CHART'!$D$19*H205,))),5),MROUND(IF(D205="SQUAT",'MAXES+CHART'!$D$17*H205, IF(D205="BENCH",'MAXES+CHART'!$D$18*H205, IF(D205="DEADLIFT",'MAXES+CHART'!$D$19*H205,))),2.5)))</f>
        <v xml:space="preserve"> </v>
      </c>
      <c r="K205" s="95"/>
      <c r="M205" s="117"/>
      <c r="O205" s="57" t="str">
        <f t="shared" si="1161"/>
        <v/>
      </c>
      <c r="P205" s="57" t="str">
        <f t="shared" si="1162"/>
        <v/>
      </c>
      <c r="Q205" s="57" t="str">
        <f t="shared" si="1163"/>
        <v/>
      </c>
      <c r="R205" s="57" t="str">
        <f t="shared" si="1164"/>
        <v/>
      </c>
      <c r="S205" s="57" t="str">
        <f t="shared" si="1165"/>
        <v/>
      </c>
      <c r="T205" s="57" t="str">
        <f t="shared" si="1166"/>
        <v/>
      </c>
      <c r="U205" s="39"/>
      <c r="V205" s="58" t="str">
        <f t="shared" si="1300"/>
        <v>ACC</v>
      </c>
      <c r="W205" s="90" t="str">
        <f t="shared" si="1301"/>
        <v/>
      </c>
      <c r="X205" s="86" t="str">
        <f t="shared" si="1229"/>
        <v/>
      </c>
      <c r="Y205" s="78" t="str">
        <f t="shared" si="1230"/>
        <v/>
      </c>
      <c r="Z205" s="79" t="str">
        <f t="shared" si="1231"/>
        <v/>
      </c>
      <c r="AA205" s="78" t="str">
        <f>IFERROR(IF(V205="ACC"," ",IF('MAXES+CHART'!$D$16="lbs",MROUND(IF(V205="SQUAT",'MAXES+CHART'!$D$17*Z205, IF(V205="BENCH",'MAXES+CHART'!$D$18*Z205, IF(V205="DEADLIFT",'MAXES+CHART'!$D$19*Z205,))),5),MROUND(IF(V205="SQUAT",'MAXES+CHART'!$D$17*Z205, IF(V205="BENCH",'MAXES+CHART'!$D$18*Z205, IF(V205="DEADLIFT",'MAXES+CHART'!$D$19*Z205,))),2.5))),"")</f>
        <v xml:space="preserve"> </v>
      </c>
      <c r="AC205" s="95"/>
      <c r="AE205" s="117"/>
      <c r="AG205" s="57" t="str">
        <f t="shared" si="950"/>
        <v/>
      </c>
      <c r="AH205" s="57" t="str">
        <f t="shared" si="951"/>
        <v/>
      </c>
      <c r="AI205" s="57" t="str">
        <f t="shared" si="952"/>
        <v/>
      </c>
      <c r="AJ205" s="57" t="str">
        <f t="shared" si="953"/>
        <v/>
      </c>
      <c r="AK205" s="57" t="str">
        <f t="shared" si="954"/>
        <v/>
      </c>
      <c r="AL205" s="57" t="str">
        <f t="shared" si="955"/>
        <v/>
      </c>
      <c r="AN205" s="39"/>
      <c r="AO205" s="58" t="str">
        <f t="shared" si="1302"/>
        <v>ACC</v>
      </c>
      <c r="AP205" s="90" t="str">
        <f t="shared" si="1303"/>
        <v/>
      </c>
      <c r="AQ205" s="86" t="str">
        <f t="shared" si="1234"/>
        <v/>
      </c>
      <c r="AR205" s="78" t="str">
        <f t="shared" si="1235"/>
        <v/>
      </c>
      <c r="AS205" s="79" t="str">
        <f t="shared" si="1236"/>
        <v/>
      </c>
      <c r="AT205" s="78" t="str">
        <f>IFERROR(IF(AO205="ACC"," ",IF('MAXES+CHART'!$D$16="lbs",MROUND(IF(AO205="SQUAT",'MAXES+CHART'!$D$17*AS205, IF(AO205="BENCH",'MAXES+CHART'!$D$18*AS205, IF(AO205="DEADLIFT",'MAXES+CHART'!$D$19*AS205,))),5),MROUND(IF(AO205="SQUAT",'MAXES+CHART'!$D$17*AS205, IF(AO205="BENCH",'MAXES+CHART'!$D$18*AS205, IF(AO205="DEADLIFT",'MAXES+CHART'!$D$19*AS205,))),2.5))),"")</f>
        <v xml:space="preserve"> </v>
      </c>
      <c r="AV205" s="95"/>
      <c r="AX205" s="117"/>
      <c r="AZ205" s="57" t="str">
        <f t="shared" si="1167"/>
        <v/>
      </c>
      <c r="BA205" s="57" t="str">
        <f t="shared" si="1168"/>
        <v/>
      </c>
      <c r="BB205" s="57" t="str">
        <f t="shared" si="1169"/>
        <v/>
      </c>
      <c r="BC205" s="57" t="str">
        <f t="shared" si="1170"/>
        <v/>
      </c>
      <c r="BD205" s="57" t="str">
        <f t="shared" si="1171"/>
        <v/>
      </c>
      <c r="BE205" s="57" t="str">
        <f t="shared" si="1172"/>
        <v/>
      </c>
      <c r="BG205" s="39"/>
      <c r="BH205" s="58" t="str">
        <f t="shared" si="1304"/>
        <v>ACC</v>
      </c>
      <c r="BI205" s="90" t="str">
        <f t="shared" si="1305"/>
        <v/>
      </c>
      <c r="BJ205" s="86" t="str">
        <f t="shared" si="1239"/>
        <v/>
      </c>
      <c r="BK205" s="78" t="str">
        <f t="shared" si="1240"/>
        <v/>
      </c>
      <c r="BL205" s="79" t="str">
        <f t="shared" si="1241"/>
        <v/>
      </c>
      <c r="BM205" s="78" t="str">
        <f>IFERROR(IF(BH205="ACC"," ",IF('MAXES+CHART'!$D$16="lbs",MROUND(IF(BH205="SQUAT",'MAXES+CHART'!$D$17*BL205, IF(BH205="BENCH",'MAXES+CHART'!$D$18*BL205, IF(BH205="DEADLIFT",'MAXES+CHART'!$D$19*BL205,))),5),MROUND(IF(BH205="SQUAT",'MAXES+CHART'!$D$17*BL205, IF(BH205="BENCH",'MAXES+CHART'!$D$18*BL205, IF(BH205="DEADLIFT",'MAXES+CHART'!$D$19*BL205,))),2.5))),"")</f>
        <v xml:space="preserve"> </v>
      </c>
      <c r="BO205" s="95"/>
      <c r="BQ205" s="117"/>
      <c r="BS205" s="57" t="str">
        <f t="shared" si="1173"/>
        <v/>
      </c>
      <c r="BT205" s="57" t="str">
        <f t="shared" si="1174"/>
        <v/>
      </c>
      <c r="BU205" s="57" t="str">
        <f t="shared" si="1175"/>
        <v/>
      </c>
      <c r="BV205" s="57" t="str">
        <f t="shared" si="1176"/>
        <v/>
      </c>
      <c r="BW205" s="57" t="str">
        <f t="shared" si="1177"/>
        <v/>
      </c>
      <c r="BX205" s="57" t="str">
        <f t="shared" si="1178"/>
        <v/>
      </c>
      <c r="CA205" s="39"/>
      <c r="CB205" s="58" t="str">
        <f t="shared" si="1306"/>
        <v>ACC</v>
      </c>
      <c r="CC205" s="90" t="str">
        <f t="shared" si="1307"/>
        <v/>
      </c>
      <c r="CD205" s="86" t="str">
        <f t="shared" si="1244"/>
        <v/>
      </c>
      <c r="CE205" s="78" t="str">
        <f t="shared" si="1245"/>
        <v/>
      </c>
      <c r="CF205" s="79" t="str">
        <f t="shared" si="1246"/>
        <v/>
      </c>
      <c r="CG205" s="78" t="str">
        <f>IFERROR(IF(CB205="ACC"," ",IF('MAXES+CHART'!$D$16="lbs",MROUND(IF(CB205="SQUAT",'MAXES+CHART'!$D$17*CF205, IF(CB205="BENCH",'MAXES+CHART'!$D$18*CF205, IF(CB205="DEADLIFT",'MAXES+CHART'!$D$19*CF205,))),5),MROUND(IF(CB205="SQUAT",'MAXES+CHART'!$D$17*CF205, IF(CB205="BENCH",'MAXES+CHART'!$D$18*CF205, IF(CB205="DEADLIFT",'MAXES+CHART'!$D$19*CF205,))),2.5))),"")</f>
        <v xml:space="preserve"> </v>
      </c>
      <c r="CI205" s="95"/>
      <c r="CK205" s="117"/>
      <c r="CM205" s="57" t="str">
        <f t="shared" si="1179"/>
        <v/>
      </c>
      <c r="CN205" s="57" t="str">
        <f t="shared" si="1180"/>
        <v/>
      </c>
      <c r="CO205" s="57" t="str">
        <f t="shared" si="1181"/>
        <v/>
      </c>
      <c r="CP205" s="57" t="str">
        <f t="shared" si="1182"/>
        <v/>
      </c>
      <c r="CQ205" s="57" t="str">
        <f t="shared" si="1183"/>
        <v/>
      </c>
      <c r="CR205" s="57" t="str">
        <f t="shared" si="1184"/>
        <v/>
      </c>
      <c r="CS205" s="39"/>
      <c r="CT205" s="58" t="str">
        <f t="shared" si="1308"/>
        <v>ACC</v>
      </c>
      <c r="CU205" s="90" t="str">
        <f t="shared" si="1309"/>
        <v/>
      </c>
      <c r="CV205" s="86" t="str">
        <f t="shared" si="916"/>
        <v/>
      </c>
      <c r="CW205" s="78" t="str">
        <f t="shared" si="917"/>
        <v/>
      </c>
      <c r="CX205" s="79" t="str">
        <f t="shared" si="918"/>
        <v/>
      </c>
      <c r="CY205" s="78" t="str">
        <f>IFERROR(IF(CT205="ACC"," ",IF('MAXES+CHART'!$D$16="lbs",MROUND(IF(CT205="SQUAT",'MAXES+CHART'!$D$17*CX205, IF(CT205="BENCH",'MAXES+CHART'!$D$18*CX205, IF(CT205="DEADLIFT",'MAXES+CHART'!$D$19*CX205,))),5),MROUND(IF(CT205="SQUAT",'MAXES+CHART'!$D$17*CX205, IF(CT205="BENCH",'MAXES+CHART'!$D$18*CX205, IF(CT205="DEADLIFT",'MAXES+CHART'!$D$19*CX205,))),2.5))),"")</f>
        <v xml:space="preserve"> </v>
      </c>
      <c r="DA205" s="95"/>
      <c r="DC205" s="117"/>
      <c r="DE205" s="57" t="str">
        <f t="shared" si="1185"/>
        <v/>
      </c>
      <c r="DF205" s="57" t="str">
        <f t="shared" si="1186"/>
        <v/>
      </c>
      <c r="DG205" s="57" t="str">
        <f t="shared" si="1187"/>
        <v/>
      </c>
      <c r="DH205" s="57" t="str">
        <f t="shared" si="1188"/>
        <v/>
      </c>
      <c r="DI205" s="57" t="str">
        <f t="shared" si="1189"/>
        <v/>
      </c>
      <c r="DJ205" s="57" t="str">
        <f t="shared" si="1190"/>
        <v/>
      </c>
      <c r="DL205" s="39"/>
      <c r="DM205" s="58" t="str">
        <f t="shared" si="1310"/>
        <v>ACC</v>
      </c>
      <c r="DN205" s="90" t="str">
        <f t="shared" si="1311"/>
        <v/>
      </c>
      <c r="DO205" s="86" t="str">
        <f t="shared" si="921"/>
        <v/>
      </c>
      <c r="DP205" s="78" t="str">
        <f t="shared" si="922"/>
        <v/>
      </c>
      <c r="DQ205" s="79" t="str">
        <f t="shared" si="923"/>
        <v/>
      </c>
      <c r="DR205" s="78" t="str">
        <f>IFERROR(IF(DM205="ACC"," ",IF('MAXES+CHART'!$D$16="lbs",MROUND(IF(DM205="SQUAT",'MAXES+CHART'!$D$17*DQ205, IF(DM205="BENCH",'MAXES+CHART'!$D$18*DQ205, IF(DM205="DEADLIFT",'MAXES+CHART'!$D$19*DQ205,))),5),MROUND(IF(DM205="SQUAT",'MAXES+CHART'!$D$17*DQ205, IF(DM205="BENCH",'MAXES+CHART'!$D$18*DQ205, IF(DM205="DEADLIFT",'MAXES+CHART'!$D$19*DQ205,))),2.5))),"")</f>
        <v xml:space="preserve"> </v>
      </c>
      <c r="DT205" s="95"/>
      <c r="DV205" s="117"/>
      <c r="DX205" s="57" t="str">
        <f t="shared" si="1191"/>
        <v/>
      </c>
      <c r="DY205" s="57" t="str">
        <f t="shared" si="1192"/>
        <v/>
      </c>
      <c r="DZ205" s="57" t="str">
        <f t="shared" si="1193"/>
        <v/>
      </c>
      <c r="EA205" s="57" t="str">
        <f t="shared" si="1194"/>
        <v/>
      </c>
      <c r="EB205" s="57" t="str">
        <f t="shared" si="1195"/>
        <v/>
      </c>
      <c r="EC205" s="57" t="str">
        <f t="shared" si="1196"/>
        <v/>
      </c>
      <c r="EE205" s="39"/>
      <c r="EF205" s="58" t="str">
        <f t="shared" si="1312"/>
        <v>ACC</v>
      </c>
      <c r="EG205" s="90" t="str">
        <f t="shared" si="1313"/>
        <v/>
      </c>
      <c r="EH205" s="86" t="str">
        <f t="shared" si="926"/>
        <v/>
      </c>
      <c r="EI205" s="78" t="str">
        <f t="shared" si="927"/>
        <v/>
      </c>
      <c r="EJ205" s="79" t="str">
        <f t="shared" si="928"/>
        <v/>
      </c>
      <c r="EK205" s="78" t="str">
        <f>IFERROR(IF(EF205="ACC"," ",IF('MAXES+CHART'!$D$16="lbs",MROUND(IF(EF205="SQUAT",'MAXES+CHART'!$D$17*EJ205, IF(EF205="BENCH",'MAXES+CHART'!$D$18*EJ205, IF(EF205="DEADLIFT",'MAXES+CHART'!$D$19*EJ205,))),5),MROUND(IF(EF205="SQUAT",'MAXES+CHART'!$D$17*EJ205, IF(EF205="BENCH",'MAXES+CHART'!$D$18*EJ205, IF(EF205="DEADLIFT",'MAXES+CHART'!$D$19*EJ205,))),2.5))),"")</f>
        <v xml:space="preserve"> </v>
      </c>
      <c r="EM205" s="95"/>
      <c r="EO205" s="117"/>
      <c r="EQ205" s="57" t="str">
        <f t="shared" si="1197"/>
        <v/>
      </c>
      <c r="ER205" s="57" t="str">
        <f t="shared" si="1198"/>
        <v/>
      </c>
      <c r="ES205" s="57" t="str">
        <f t="shared" si="1199"/>
        <v/>
      </c>
      <c r="ET205" s="57" t="str">
        <f t="shared" si="1200"/>
        <v/>
      </c>
      <c r="EU205" s="57" t="str">
        <f t="shared" si="1201"/>
        <v/>
      </c>
      <c r="EV205" s="57" t="str">
        <f t="shared" si="1202"/>
        <v/>
      </c>
      <c r="EY205" s="39"/>
      <c r="EZ205" s="58" t="str">
        <f t="shared" si="1314"/>
        <v>ACC</v>
      </c>
      <c r="FA205" s="90" t="str">
        <f t="shared" si="1315"/>
        <v/>
      </c>
      <c r="FB205" s="86" t="str">
        <f t="shared" si="1255"/>
        <v/>
      </c>
      <c r="FC205" s="78" t="str">
        <f t="shared" si="1256"/>
        <v/>
      </c>
      <c r="FD205" s="79" t="str">
        <f t="shared" si="1257"/>
        <v/>
      </c>
      <c r="FE205" s="78" t="str">
        <f>IFERROR(IF(EZ205="ACC"," ",IF('MAXES+CHART'!$D$16="lbs",MROUND(IF(EZ205="SQUAT",'MAXES+CHART'!$D$17*FD205, IF(EZ205="BENCH",'MAXES+CHART'!$D$18*FD205, IF(EZ205="DEADLIFT",'MAXES+CHART'!$D$19*FD205,))),5),MROUND(IF(EZ205="SQUAT",'MAXES+CHART'!$D$17*FD205, IF(EZ205="BENCH",'MAXES+CHART'!$D$18*FD205, IF(EZ205="DEADLIFT",'MAXES+CHART'!$D$19*FD205,))),2.5))),"")</f>
        <v xml:space="preserve"> </v>
      </c>
      <c r="FG205" s="124"/>
      <c r="FI205" s="117"/>
      <c r="FK205" s="57" t="str">
        <f t="shared" si="1203"/>
        <v/>
      </c>
      <c r="FL205" s="57" t="str">
        <f t="shared" si="1204"/>
        <v/>
      </c>
      <c r="FM205" s="57" t="str">
        <f t="shared" si="1205"/>
        <v/>
      </c>
      <c r="FN205" s="57" t="str">
        <f t="shared" si="1206"/>
        <v/>
      </c>
      <c r="FO205" s="57" t="str">
        <f t="shared" si="1207"/>
        <v/>
      </c>
      <c r="FP205" s="57" t="str">
        <f t="shared" si="1208"/>
        <v/>
      </c>
      <c r="FQ205" s="39"/>
      <c r="FR205" s="58" t="str">
        <f t="shared" si="1316"/>
        <v>ACC</v>
      </c>
      <c r="FS205" s="90" t="str">
        <f t="shared" si="1317"/>
        <v/>
      </c>
      <c r="FT205" s="86" t="str">
        <f t="shared" si="931"/>
        <v/>
      </c>
      <c r="FU205" s="78" t="str">
        <f t="shared" si="932"/>
        <v/>
      </c>
      <c r="FV205" s="79" t="str">
        <f t="shared" si="933"/>
        <v/>
      </c>
      <c r="FW205" s="78" t="str">
        <f>IFERROR(IF(FR205="ACC"," ",IF('MAXES+CHART'!$D$16="lbs",MROUND(IF(FR205="SQUAT",'MAXES+CHART'!$D$17*FV205, IF(FR205="BENCH",'MAXES+CHART'!$D$18*FV205, IF(FR205="DEADLIFT",'MAXES+CHART'!$D$19*FV205,))),5),MROUND(IF(FR205="SQUAT",'MAXES+CHART'!$D$17*FV205, IF(FR205="BENCH",'MAXES+CHART'!$D$18*FV205, IF(FR205="DEADLIFT",'MAXES+CHART'!$D$19*FV205,))),2.5))),"")</f>
        <v xml:space="preserve"> </v>
      </c>
      <c r="FY205" s="95"/>
      <c r="GA205" s="117"/>
      <c r="GC205" s="57" t="str">
        <f t="shared" si="1209"/>
        <v/>
      </c>
      <c r="GD205" s="57" t="str">
        <f t="shared" si="1210"/>
        <v/>
      </c>
      <c r="GE205" s="57" t="str">
        <f t="shared" si="1211"/>
        <v/>
      </c>
      <c r="GF205" s="57" t="str">
        <f t="shared" si="1212"/>
        <v/>
      </c>
      <c r="GG205" s="57" t="str">
        <f t="shared" si="1213"/>
        <v/>
      </c>
      <c r="GH205" s="57" t="str">
        <f t="shared" si="1214"/>
        <v/>
      </c>
      <c r="GJ205" s="39"/>
      <c r="GK205" s="58" t="str">
        <f t="shared" si="1318"/>
        <v>ACC</v>
      </c>
      <c r="GL205" s="90" t="str">
        <f t="shared" si="1319"/>
        <v/>
      </c>
      <c r="GM205" s="86" t="str">
        <f t="shared" si="936"/>
        <v/>
      </c>
      <c r="GN205" s="78" t="str">
        <f t="shared" si="937"/>
        <v/>
      </c>
      <c r="GO205" s="79" t="str">
        <f t="shared" si="938"/>
        <v/>
      </c>
      <c r="GP205" s="78" t="str">
        <f>IFERROR(IF(GK205="ACC"," ",IF('MAXES+CHART'!$D$16="lbs",MROUND(IF(GK205="SQUAT",'MAXES+CHART'!$D$17*GO205, IF(GK205="BENCH",'MAXES+CHART'!$D$18*GO205, IF(GK205="DEADLIFT",'MAXES+CHART'!$D$19*GO205,))),5),MROUND(IF(GK205="SQUAT",'MAXES+CHART'!$D$17*GO205, IF(GK205="BENCH",'MAXES+CHART'!$D$18*GO205, IF(GK205="DEADLIFT",'MAXES+CHART'!$D$19*GO205,))),2.5))),"")</f>
        <v xml:space="preserve"> </v>
      </c>
      <c r="GR205" s="95"/>
      <c r="GT205" s="117"/>
      <c r="GV205" s="57" t="str">
        <f t="shared" si="1215"/>
        <v/>
      </c>
      <c r="GW205" s="57" t="str">
        <f t="shared" si="1216"/>
        <v/>
      </c>
      <c r="GX205" s="57" t="str">
        <f t="shared" si="1217"/>
        <v/>
      </c>
      <c r="GY205" s="57" t="str">
        <f t="shared" si="1218"/>
        <v/>
      </c>
      <c r="GZ205" s="57" t="str">
        <f t="shared" si="1219"/>
        <v/>
      </c>
      <c r="HA205" s="57" t="str">
        <f t="shared" si="1220"/>
        <v/>
      </c>
      <c r="HC205" s="39"/>
      <c r="HD205" s="58" t="str">
        <f t="shared" si="1320"/>
        <v>ACC</v>
      </c>
      <c r="HE205" s="90" t="str">
        <f t="shared" si="1321"/>
        <v/>
      </c>
      <c r="HF205" s="86" t="str">
        <f t="shared" si="941"/>
        <v/>
      </c>
      <c r="HG205" s="78" t="str">
        <f t="shared" si="942"/>
        <v/>
      </c>
      <c r="HH205" s="79" t="str">
        <f t="shared" si="943"/>
        <v/>
      </c>
      <c r="HI205" s="78" t="str">
        <f>IFERROR(IF(HD205="ACC"," ",IF('MAXES+CHART'!$D$16="lbs",MROUND(IF(HD205="SQUAT",'MAXES+CHART'!$D$17*HH205, IF(HD205="BENCH",'MAXES+CHART'!$D$18*HH205, IF(HD205="DEADLIFT",'MAXES+CHART'!$D$19*HH205,))),5),MROUND(IF(HD205="SQUAT",'MAXES+CHART'!$D$17*HH205, IF(HD205="BENCH",'MAXES+CHART'!$D$18*HH205, IF(HD205="DEADLIFT",'MAXES+CHART'!$D$19*HH205,))),2.5))),"")</f>
        <v xml:space="preserve"> </v>
      </c>
      <c r="HK205" s="95"/>
      <c r="HM205" s="117"/>
      <c r="HO205" s="57" t="str">
        <f t="shared" si="1221"/>
        <v/>
      </c>
      <c r="HP205" s="57" t="str">
        <f t="shared" si="1222"/>
        <v/>
      </c>
      <c r="HQ205" s="57" t="str">
        <f t="shared" si="1223"/>
        <v/>
      </c>
      <c r="HR205" s="57" t="str">
        <f t="shared" si="1224"/>
        <v/>
      </c>
      <c r="HS205" s="57" t="str">
        <f t="shared" si="1225"/>
        <v/>
      </c>
      <c r="HT205" s="57" t="str">
        <f t="shared" si="1226"/>
        <v/>
      </c>
    </row>
    <row r="206" spans="3:228" hidden="1" outlineLevel="2">
      <c r="C206" s="39"/>
      <c r="D206" s="58" t="str">
        <f t="shared" si="1322"/>
        <v>ACC</v>
      </c>
      <c r="E206" s="91">
        <f t="shared" si="1323"/>
        <v>0</v>
      </c>
      <c r="F206" s="85"/>
      <c r="G206" s="76"/>
      <c r="H206" s="77"/>
      <c r="I206" s="76" t="str">
        <f>IF(D206="ACC"," ",IF('MAXES+CHART'!$D$16="lbs",MROUND(IF(D206="SQUAT",'MAXES+CHART'!$D$17*H206, IF(D206="BENCH",'MAXES+CHART'!$D$18*H206, IF(D206="DEADLIFT",'MAXES+CHART'!$D$19*H206,))),5),MROUND(IF(D206="SQUAT",'MAXES+CHART'!$D$17*H206, IF(D206="BENCH",'MAXES+CHART'!$D$18*H206, IF(D206="DEADLIFT",'MAXES+CHART'!$D$19*H206,))),2.5)))</f>
        <v xml:space="preserve"> </v>
      </c>
      <c r="K206" s="95"/>
      <c r="M206" s="119" t="str">
        <f ca="1">"e1RM: "&amp;IFERROR(MROUND(IF(H203="",  I202/VLOOKUP(K202,'MAXES+CHART'!$B$3:$N$11,G202+1,FALSE),  OFFSET(H202,MATCH(MAX(H203:H207),H203:H207,0),1)/VLOOKUP(OFFSET(H202,MATCH(MAX(H203:H207),H203:H207,0),3),'MAXES+CHART'!$B$3:$N$11,OFFSET(H202,MATCH(MAX(H203:H207),H203:H207,0),-1)+1,FALSE)),1),"")</f>
        <v xml:space="preserve">e1RM: </v>
      </c>
      <c r="O206" s="57" t="str">
        <f t="shared" si="1161"/>
        <v/>
      </c>
      <c r="P206" s="57" t="str">
        <f t="shared" si="1162"/>
        <v/>
      </c>
      <c r="Q206" s="57" t="str">
        <f t="shared" si="1163"/>
        <v/>
      </c>
      <c r="R206" s="57" t="str">
        <f t="shared" si="1164"/>
        <v/>
      </c>
      <c r="S206" s="57" t="str">
        <f t="shared" si="1165"/>
        <v/>
      </c>
      <c r="T206" s="57" t="str">
        <f t="shared" si="1166"/>
        <v/>
      </c>
      <c r="U206" s="39"/>
      <c r="V206" s="58" t="str">
        <f t="shared" si="1300"/>
        <v>ACC</v>
      </c>
      <c r="W206" s="91" t="str">
        <f t="shared" si="1301"/>
        <v/>
      </c>
      <c r="X206" s="85" t="str">
        <f t="shared" si="1229"/>
        <v/>
      </c>
      <c r="Y206" s="76" t="str">
        <f t="shared" si="1230"/>
        <v/>
      </c>
      <c r="Z206" s="77" t="str">
        <f t="shared" si="1231"/>
        <v/>
      </c>
      <c r="AA206" s="76" t="str">
        <f>IFERROR(IF(V206="ACC"," ",IF('MAXES+CHART'!$D$16="lbs",MROUND(IF(V206="SQUAT",'MAXES+CHART'!$D$17*Z206, IF(V206="BENCH",'MAXES+CHART'!$D$18*Z206, IF(V206="DEADLIFT",'MAXES+CHART'!$D$19*Z206,))),5),MROUND(IF(V206="SQUAT",'MAXES+CHART'!$D$17*Z206, IF(V206="BENCH",'MAXES+CHART'!$D$18*Z206, IF(V206="DEADLIFT",'MAXES+CHART'!$D$19*Z206,))),2.5))),"")</f>
        <v xml:space="preserve"> </v>
      </c>
      <c r="AC206" s="95"/>
      <c r="AE206" s="119" t="str">
        <f ca="1">"e1RM: "&amp;IFERROR(MROUND(IF(Z203="",  AA202/VLOOKUP(AC202,'MAXES+CHART'!$B$3:$N$11,Y202+1,FALSE),  OFFSET(Z202,MATCH(MAX(Z203:Z207),Z203:Z207,0),1)/VLOOKUP(OFFSET(Z202,MATCH(MAX(Z203:Z207),Z203:Z207,0),3),'MAXES+CHART'!$B$3:$N$11,OFFSET(Z202,MATCH(MAX(Z203:Z207),Z203:Z207,0),-1)+1,FALSE)),1),"")</f>
        <v xml:space="preserve">e1RM: </v>
      </c>
      <c r="AG206" s="57" t="str">
        <f t="shared" si="950"/>
        <v/>
      </c>
      <c r="AH206" s="57" t="str">
        <f t="shared" si="951"/>
        <v/>
      </c>
      <c r="AI206" s="57" t="str">
        <f t="shared" si="952"/>
        <v/>
      </c>
      <c r="AJ206" s="57" t="str">
        <f t="shared" si="953"/>
        <v/>
      </c>
      <c r="AK206" s="57" t="str">
        <f t="shared" si="954"/>
        <v/>
      </c>
      <c r="AL206" s="57" t="str">
        <f t="shared" si="955"/>
        <v/>
      </c>
      <c r="AN206" s="39"/>
      <c r="AO206" s="58" t="str">
        <f t="shared" si="1302"/>
        <v>ACC</v>
      </c>
      <c r="AP206" s="91" t="str">
        <f t="shared" si="1303"/>
        <v/>
      </c>
      <c r="AQ206" s="85" t="str">
        <f t="shared" si="1234"/>
        <v/>
      </c>
      <c r="AR206" s="76" t="str">
        <f t="shared" si="1235"/>
        <v/>
      </c>
      <c r="AS206" s="77" t="str">
        <f t="shared" si="1236"/>
        <v/>
      </c>
      <c r="AT206" s="76" t="str">
        <f>IFERROR(IF(AO206="ACC"," ",IF('MAXES+CHART'!$D$16="lbs",MROUND(IF(AO206="SQUAT",'MAXES+CHART'!$D$17*AS206, IF(AO206="BENCH",'MAXES+CHART'!$D$18*AS206, IF(AO206="DEADLIFT",'MAXES+CHART'!$D$19*AS206,))),5),MROUND(IF(AO206="SQUAT",'MAXES+CHART'!$D$17*AS206, IF(AO206="BENCH",'MAXES+CHART'!$D$18*AS206, IF(AO206="DEADLIFT",'MAXES+CHART'!$D$19*AS206,))),2.5))),"")</f>
        <v xml:space="preserve"> </v>
      </c>
      <c r="AV206" s="95"/>
      <c r="AX206" s="119" t="str">
        <f ca="1">"e1RM: "&amp;IFERROR(MROUND(IF(AS203="",  AT202/VLOOKUP(AV202,'MAXES+CHART'!$B$3:$N$11,AR202+1,FALSE),  OFFSET(AS202,MATCH(MAX(AS203:AS207),AS203:AS207,0),1)/VLOOKUP(OFFSET(AS202,MATCH(MAX(AS203:AS207),AS203:AS207,0),3),'MAXES+CHART'!$B$3:$N$11,OFFSET(AS202,MATCH(MAX(AS203:AS207),AS203:AS207,0),-1)+1,FALSE)),1),"")</f>
        <v xml:space="preserve">e1RM: </v>
      </c>
      <c r="AZ206" s="57" t="str">
        <f t="shared" si="1167"/>
        <v/>
      </c>
      <c r="BA206" s="57" t="str">
        <f t="shared" si="1168"/>
        <v/>
      </c>
      <c r="BB206" s="57" t="str">
        <f t="shared" si="1169"/>
        <v/>
      </c>
      <c r="BC206" s="57" t="str">
        <f t="shared" si="1170"/>
        <v/>
      </c>
      <c r="BD206" s="57" t="str">
        <f t="shared" si="1171"/>
        <v/>
      </c>
      <c r="BE206" s="57" t="str">
        <f t="shared" si="1172"/>
        <v/>
      </c>
      <c r="BG206" s="39"/>
      <c r="BH206" s="58" t="str">
        <f t="shared" si="1304"/>
        <v>ACC</v>
      </c>
      <c r="BI206" s="91" t="str">
        <f t="shared" si="1305"/>
        <v/>
      </c>
      <c r="BJ206" s="85" t="str">
        <f t="shared" si="1239"/>
        <v/>
      </c>
      <c r="BK206" s="76" t="str">
        <f t="shared" si="1240"/>
        <v/>
      </c>
      <c r="BL206" s="77" t="str">
        <f t="shared" si="1241"/>
        <v/>
      </c>
      <c r="BM206" s="76" t="str">
        <f>IFERROR(IF(BH206="ACC"," ",IF('MAXES+CHART'!$D$16="lbs",MROUND(IF(BH206="SQUAT",'MAXES+CHART'!$D$17*BL206, IF(BH206="BENCH",'MAXES+CHART'!$D$18*BL206, IF(BH206="DEADLIFT",'MAXES+CHART'!$D$19*BL206,))),5),MROUND(IF(BH206="SQUAT",'MAXES+CHART'!$D$17*BL206, IF(BH206="BENCH",'MAXES+CHART'!$D$18*BL206, IF(BH206="DEADLIFT",'MAXES+CHART'!$D$19*BL206,))),2.5))),"")</f>
        <v xml:space="preserve"> </v>
      </c>
      <c r="BO206" s="95"/>
      <c r="BQ206" s="119" t="str">
        <f ca="1">"e1RM: "&amp;IFERROR(MROUND(IF(BL203="",  BM202/VLOOKUP(BO202,'MAXES+CHART'!$B$3:$N$11,BK202+1,FALSE),  OFFSET(BL202,MATCH(MAX(BL203:BL207),BL203:BL207,0),1)/VLOOKUP(OFFSET(BL202,MATCH(MAX(BL203:BL207),BL203:BL207,0),3),'MAXES+CHART'!$B$3:$N$11,OFFSET(BL202,MATCH(MAX(BL203:BL207),BL203:BL207,0),-1)+1,FALSE)),1),"")</f>
        <v xml:space="preserve">e1RM: </v>
      </c>
      <c r="BS206" s="57" t="str">
        <f t="shared" si="1173"/>
        <v/>
      </c>
      <c r="BT206" s="57" t="str">
        <f t="shared" si="1174"/>
        <v/>
      </c>
      <c r="BU206" s="57" t="str">
        <f t="shared" si="1175"/>
        <v/>
      </c>
      <c r="BV206" s="57" t="str">
        <f t="shared" si="1176"/>
        <v/>
      </c>
      <c r="BW206" s="57" t="str">
        <f t="shared" si="1177"/>
        <v/>
      </c>
      <c r="BX206" s="57" t="str">
        <f t="shared" si="1178"/>
        <v/>
      </c>
      <c r="CA206" s="39"/>
      <c r="CB206" s="58" t="str">
        <f t="shared" si="1306"/>
        <v>ACC</v>
      </c>
      <c r="CC206" s="91" t="str">
        <f t="shared" si="1307"/>
        <v/>
      </c>
      <c r="CD206" s="85" t="str">
        <f t="shared" si="1244"/>
        <v/>
      </c>
      <c r="CE206" s="76" t="str">
        <f t="shared" si="1245"/>
        <v/>
      </c>
      <c r="CF206" s="77" t="str">
        <f t="shared" si="1246"/>
        <v/>
      </c>
      <c r="CG206" s="76" t="str">
        <f>IFERROR(IF(CB206="ACC"," ",IF('MAXES+CHART'!$D$16="lbs",MROUND(IF(CB206="SQUAT",'MAXES+CHART'!$D$17*CF206, IF(CB206="BENCH",'MAXES+CHART'!$D$18*CF206, IF(CB206="DEADLIFT",'MAXES+CHART'!$D$19*CF206,))),5),MROUND(IF(CB206="SQUAT",'MAXES+CHART'!$D$17*CF206, IF(CB206="BENCH",'MAXES+CHART'!$D$18*CF206, IF(CB206="DEADLIFT",'MAXES+CHART'!$D$19*CF206,))),2.5))),"")</f>
        <v xml:space="preserve"> </v>
      </c>
      <c r="CI206" s="95"/>
      <c r="CK206" s="119" t="str">
        <f ca="1">"e1RM: "&amp;IFERROR(MROUND(IF(CF203="",  CG202/VLOOKUP(CI202,'MAXES+CHART'!$B$3:$N$11,CE202+1,FALSE),  OFFSET(CF202,MATCH(MAX(CF203:CF207),CF203:CF207,0),1)/VLOOKUP(OFFSET(CF202,MATCH(MAX(CF203:CF207),CF203:CF207,0),3),'MAXES+CHART'!$B$3:$N$11,OFFSET(CF202,MATCH(MAX(CF203:CF207),CF203:CF207,0),-1)+1,FALSE)),1),"")</f>
        <v xml:space="preserve">e1RM: </v>
      </c>
      <c r="CM206" s="57" t="str">
        <f t="shared" si="1179"/>
        <v/>
      </c>
      <c r="CN206" s="57" t="str">
        <f t="shared" si="1180"/>
        <v/>
      </c>
      <c r="CO206" s="57" t="str">
        <f t="shared" si="1181"/>
        <v/>
      </c>
      <c r="CP206" s="57" t="str">
        <f t="shared" si="1182"/>
        <v/>
      </c>
      <c r="CQ206" s="57" t="str">
        <f t="shared" si="1183"/>
        <v/>
      </c>
      <c r="CR206" s="57" t="str">
        <f t="shared" si="1184"/>
        <v/>
      </c>
      <c r="CS206" s="39"/>
      <c r="CT206" s="58" t="str">
        <f t="shared" si="1308"/>
        <v>ACC</v>
      </c>
      <c r="CU206" s="91" t="str">
        <f t="shared" si="1309"/>
        <v/>
      </c>
      <c r="CV206" s="85" t="str">
        <f t="shared" si="916"/>
        <v/>
      </c>
      <c r="CW206" s="76" t="str">
        <f t="shared" si="917"/>
        <v/>
      </c>
      <c r="CX206" s="77" t="str">
        <f t="shared" si="918"/>
        <v/>
      </c>
      <c r="CY206" s="76" t="str">
        <f>IFERROR(IF(CT206="ACC"," ",IF('MAXES+CHART'!$D$16="lbs",MROUND(IF(CT206="SQUAT",'MAXES+CHART'!$D$17*CX206, IF(CT206="BENCH",'MAXES+CHART'!$D$18*CX206, IF(CT206="DEADLIFT",'MAXES+CHART'!$D$19*CX206,))),5),MROUND(IF(CT206="SQUAT",'MAXES+CHART'!$D$17*CX206, IF(CT206="BENCH",'MAXES+CHART'!$D$18*CX206, IF(CT206="DEADLIFT",'MAXES+CHART'!$D$19*CX206,))),2.5))),"")</f>
        <v xml:space="preserve"> </v>
      </c>
      <c r="DA206" s="95"/>
      <c r="DC206" s="119" t="str">
        <f ca="1">"e1RM: "&amp;IFERROR(MROUND(IF(CX203="",  CY202/VLOOKUP(DA202,'MAXES+CHART'!$B$3:$N$11,CW202+1,FALSE),  OFFSET(CX202,MATCH(MAX(CX203:CX207),CX203:CX207,0),1)/VLOOKUP(OFFSET(CX202,MATCH(MAX(CX203:CX207),CX203:CX207,0),3),'MAXES+CHART'!$B$3:$N$11,OFFSET(CX202,MATCH(MAX(CX203:CX207),CX203:CX207,0),-1)+1,FALSE)),1),"")</f>
        <v xml:space="preserve">e1RM: </v>
      </c>
      <c r="DE206" s="57" t="str">
        <f t="shared" si="1185"/>
        <v/>
      </c>
      <c r="DF206" s="57" t="str">
        <f t="shared" si="1186"/>
        <v/>
      </c>
      <c r="DG206" s="57" t="str">
        <f t="shared" si="1187"/>
        <v/>
      </c>
      <c r="DH206" s="57" t="str">
        <f t="shared" si="1188"/>
        <v/>
      </c>
      <c r="DI206" s="57" t="str">
        <f t="shared" si="1189"/>
        <v/>
      </c>
      <c r="DJ206" s="57" t="str">
        <f t="shared" si="1190"/>
        <v/>
      </c>
      <c r="DL206" s="39"/>
      <c r="DM206" s="58" t="str">
        <f t="shared" si="1310"/>
        <v>ACC</v>
      </c>
      <c r="DN206" s="91" t="str">
        <f t="shared" si="1311"/>
        <v/>
      </c>
      <c r="DO206" s="85" t="str">
        <f t="shared" si="921"/>
        <v/>
      </c>
      <c r="DP206" s="76" t="str">
        <f t="shared" si="922"/>
        <v/>
      </c>
      <c r="DQ206" s="77" t="str">
        <f t="shared" si="923"/>
        <v/>
      </c>
      <c r="DR206" s="76" t="str">
        <f>IFERROR(IF(DM206="ACC"," ",IF('MAXES+CHART'!$D$16="lbs",MROUND(IF(DM206="SQUAT",'MAXES+CHART'!$D$17*DQ206, IF(DM206="BENCH",'MAXES+CHART'!$D$18*DQ206, IF(DM206="DEADLIFT",'MAXES+CHART'!$D$19*DQ206,))),5),MROUND(IF(DM206="SQUAT",'MAXES+CHART'!$D$17*DQ206, IF(DM206="BENCH",'MAXES+CHART'!$D$18*DQ206, IF(DM206="DEADLIFT",'MAXES+CHART'!$D$19*DQ206,))),2.5))),"")</f>
        <v xml:space="preserve"> </v>
      </c>
      <c r="DT206" s="95"/>
      <c r="DV206" s="119" t="str">
        <f ca="1">"e1RM: "&amp;IFERROR(MROUND(IF(DQ203="",  DR202/VLOOKUP(DT202,'MAXES+CHART'!$B$3:$N$11,DP202+1,FALSE),  OFFSET(DQ202,MATCH(MAX(DQ203:DQ207),DQ203:DQ207,0),1)/VLOOKUP(OFFSET(DQ202,MATCH(MAX(DQ203:DQ207),DQ203:DQ207,0),3),'MAXES+CHART'!$B$3:$N$11,OFFSET(DQ202,MATCH(MAX(DQ203:DQ207),DQ203:DQ207,0),-1)+1,FALSE)),1),"")</f>
        <v xml:space="preserve">e1RM: </v>
      </c>
      <c r="DX206" s="57" t="str">
        <f t="shared" si="1191"/>
        <v/>
      </c>
      <c r="DY206" s="57" t="str">
        <f t="shared" si="1192"/>
        <v/>
      </c>
      <c r="DZ206" s="57" t="str">
        <f t="shared" si="1193"/>
        <v/>
      </c>
      <c r="EA206" s="57" t="str">
        <f t="shared" si="1194"/>
        <v/>
      </c>
      <c r="EB206" s="57" t="str">
        <f t="shared" si="1195"/>
        <v/>
      </c>
      <c r="EC206" s="57" t="str">
        <f t="shared" si="1196"/>
        <v/>
      </c>
      <c r="EE206" s="39"/>
      <c r="EF206" s="58" t="str">
        <f t="shared" si="1312"/>
        <v>ACC</v>
      </c>
      <c r="EG206" s="91" t="str">
        <f t="shared" si="1313"/>
        <v/>
      </c>
      <c r="EH206" s="85" t="str">
        <f t="shared" si="926"/>
        <v/>
      </c>
      <c r="EI206" s="76" t="str">
        <f t="shared" si="927"/>
        <v/>
      </c>
      <c r="EJ206" s="77" t="str">
        <f t="shared" si="928"/>
        <v/>
      </c>
      <c r="EK206" s="76" t="str">
        <f>IFERROR(IF(EF206="ACC"," ",IF('MAXES+CHART'!$D$16="lbs",MROUND(IF(EF206="SQUAT",'MAXES+CHART'!$D$17*EJ206, IF(EF206="BENCH",'MAXES+CHART'!$D$18*EJ206, IF(EF206="DEADLIFT",'MAXES+CHART'!$D$19*EJ206,))),5),MROUND(IF(EF206="SQUAT",'MAXES+CHART'!$D$17*EJ206, IF(EF206="BENCH",'MAXES+CHART'!$D$18*EJ206, IF(EF206="DEADLIFT",'MAXES+CHART'!$D$19*EJ206,))),2.5))),"")</f>
        <v xml:space="preserve"> </v>
      </c>
      <c r="EM206" s="95"/>
      <c r="EO206" s="119" t="str">
        <f ca="1">"e1RM: "&amp;IFERROR(MROUND(IF(EJ203="",  EK202/VLOOKUP(EM202,'MAXES+CHART'!$B$3:$N$11,EI202+1,FALSE),  OFFSET(EJ202,MATCH(MAX(EJ203:EJ207),EJ203:EJ207,0),1)/VLOOKUP(OFFSET(EJ202,MATCH(MAX(EJ203:EJ207),EJ203:EJ207,0),3),'MAXES+CHART'!$B$3:$N$11,OFFSET(EJ202,MATCH(MAX(EJ203:EJ207),EJ203:EJ207,0),-1)+1,FALSE)),1),"")</f>
        <v xml:space="preserve">e1RM: </v>
      </c>
      <c r="EQ206" s="57" t="str">
        <f t="shared" si="1197"/>
        <v/>
      </c>
      <c r="ER206" s="57" t="str">
        <f t="shared" si="1198"/>
        <v/>
      </c>
      <c r="ES206" s="57" t="str">
        <f t="shared" si="1199"/>
        <v/>
      </c>
      <c r="ET206" s="57" t="str">
        <f t="shared" si="1200"/>
        <v/>
      </c>
      <c r="EU206" s="57" t="str">
        <f t="shared" si="1201"/>
        <v/>
      </c>
      <c r="EV206" s="57" t="str">
        <f t="shared" si="1202"/>
        <v/>
      </c>
      <c r="EY206" s="39"/>
      <c r="EZ206" s="58" t="str">
        <f t="shared" si="1314"/>
        <v>ACC</v>
      </c>
      <c r="FA206" s="91" t="str">
        <f t="shared" si="1315"/>
        <v/>
      </c>
      <c r="FB206" s="85" t="str">
        <f t="shared" si="1255"/>
        <v/>
      </c>
      <c r="FC206" s="76" t="str">
        <f t="shared" si="1256"/>
        <v/>
      </c>
      <c r="FD206" s="77" t="str">
        <f t="shared" si="1257"/>
        <v/>
      </c>
      <c r="FE206" s="76" t="str">
        <f>IFERROR(IF(EZ206="ACC"," ",IF('MAXES+CHART'!$D$16="lbs",MROUND(IF(EZ206="SQUAT",'MAXES+CHART'!$D$17*FD206, IF(EZ206="BENCH",'MAXES+CHART'!$D$18*FD206, IF(EZ206="DEADLIFT",'MAXES+CHART'!$D$19*FD206,))),5),MROUND(IF(EZ206="SQUAT",'MAXES+CHART'!$D$17*FD206, IF(EZ206="BENCH",'MAXES+CHART'!$D$18*FD206, IF(EZ206="DEADLIFT",'MAXES+CHART'!$D$19*FD206,))),2.5))),"")</f>
        <v xml:space="preserve"> </v>
      </c>
      <c r="FG206" s="124"/>
      <c r="FI206" s="119" t="str">
        <f ca="1">"e1RM: "&amp;IFERROR(MROUND(IF(FD203="",  FE202/VLOOKUP(FG202,'MAXES+CHART'!$B$3:$N$11,FC202+1,FALSE),  OFFSET(FD202,MATCH(MAX(FD203:FD207),FD203:FD207,0),1)/VLOOKUP(OFFSET(FD202,MATCH(MAX(FD203:FD207),FD203:FD207,0),3),'MAXES+CHART'!$B$3:$N$11,OFFSET(FD202,MATCH(MAX(FD203:FD207),FD203:FD207,0),-1)+1,FALSE)),1),"")</f>
        <v xml:space="preserve">e1RM: </v>
      </c>
      <c r="FK206" s="57" t="str">
        <f t="shared" si="1203"/>
        <v/>
      </c>
      <c r="FL206" s="57" t="str">
        <f t="shared" si="1204"/>
        <v/>
      </c>
      <c r="FM206" s="57" t="str">
        <f t="shared" si="1205"/>
        <v/>
      </c>
      <c r="FN206" s="57" t="str">
        <f t="shared" si="1206"/>
        <v/>
      </c>
      <c r="FO206" s="57" t="str">
        <f t="shared" si="1207"/>
        <v/>
      </c>
      <c r="FP206" s="57" t="str">
        <f t="shared" si="1208"/>
        <v/>
      </c>
      <c r="FQ206" s="39"/>
      <c r="FR206" s="58" t="str">
        <f t="shared" si="1316"/>
        <v>ACC</v>
      </c>
      <c r="FS206" s="91" t="str">
        <f t="shared" si="1317"/>
        <v/>
      </c>
      <c r="FT206" s="85" t="str">
        <f t="shared" si="931"/>
        <v/>
      </c>
      <c r="FU206" s="76" t="str">
        <f t="shared" si="932"/>
        <v/>
      </c>
      <c r="FV206" s="77" t="str">
        <f t="shared" si="933"/>
        <v/>
      </c>
      <c r="FW206" s="76" t="str">
        <f>IFERROR(IF(FR206="ACC"," ",IF('MAXES+CHART'!$D$16="lbs",MROUND(IF(FR206="SQUAT",'MAXES+CHART'!$D$17*FV206, IF(FR206="BENCH",'MAXES+CHART'!$D$18*FV206, IF(FR206="DEADLIFT",'MAXES+CHART'!$D$19*FV206,))),5),MROUND(IF(FR206="SQUAT",'MAXES+CHART'!$D$17*FV206, IF(FR206="BENCH",'MAXES+CHART'!$D$18*FV206, IF(FR206="DEADLIFT",'MAXES+CHART'!$D$19*FV206,))),2.5))),"")</f>
        <v xml:space="preserve"> </v>
      </c>
      <c r="FY206" s="95"/>
      <c r="GA206" s="119" t="str">
        <f ca="1">"e1RM: "&amp;IFERROR(MROUND(IF(FV203="",  FW202/VLOOKUP(FY202,'MAXES+CHART'!$B$3:$N$11,FU202+1,FALSE),  OFFSET(FV202,MATCH(MAX(FV203:FV207),FV203:FV207,0),1)/VLOOKUP(OFFSET(FV202,MATCH(MAX(FV203:FV207),FV203:FV207,0),3),'MAXES+CHART'!$B$3:$N$11,OFFSET(FV202,MATCH(MAX(FV203:FV207),FV203:FV207,0),-1)+1,FALSE)),1),"")</f>
        <v xml:space="preserve">e1RM: </v>
      </c>
      <c r="GC206" s="57" t="str">
        <f t="shared" si="1209"/>
        <v/>
      </c>
      <c r="GD206" s="57" t="str">
        <f t="shared" si="1210"/>
        <v/>
      </c>
      <c r="GE206" s="57" t="str">
        <f t="shared" si="1211"/>
        <v/>
      </c>
      <c r="GF206" s="57" t="str">
        <f t="shared" si="1212"/>
        <v/>
      </c>
      <c r="GG206" s="57" t="str">
        <f t="shared" si="1213"/>
        <v/>
      </c>
      <c r="GH206" s="57" t="str">
        <f t="shared" si="1214"/>
        <v/>
      </c>
      <c r="GJ206" s="39"/>
      <c r="GK206" s="58" t="str">
        <f t="shared" si="1318"/>
        <v>ACC</v>
      </c>
      <c r="GL206" s="91" t="str">
        <f t="shared" si="1319"/>
        <v/>
      </c>
      <c r="GM206" s="85" t="str">
        <f t="shared" si="936"/>
        <v/>
      </c>
      <c r="GN206" s="76" t="str">
        <f t="shared" si="937"/>
        <v/>
      </c>
      <c r="GO206" s="77" t="str">
        <f t="shared" si="938"/>
        <v/>
      </c>
      <c r="GP206" s="76" t="str">
        <f>IFERROR(IF(GK206="ACC"," ",IF('MAXES+CHART'!$D$16="lbs",MROUND(IF(GK206="SQUAT",'MAXES+CHART'!$D$17*GO206, IF(GK206="BENCH",'MAXES+CHART'!$D$18*GO206, IF(GK206="DEADLIFT",'MAXES+CHART'!$D$19*GO206,))),5),MROUND(IF(GK206="SQUAT",'MAXES+CHART'!$D$17*GO206, IF(GK206="BENCH",'MAXES+CHART'!$D$18*GO206, IF(GK206="DEADLIFT",'MAXES+CHART'!$D$19*GO206,))),2.5))),"")</f>
        <v xml:space="preserve"> </v>
      </c>
      <c r="GR206" s="95"/>
      <c r="GT206" s="119" t="str">
        <f ca="1">"e1RM: "&amp;IFERROR(MROUND(IF(GO203="",  GP202/VLOOKUP(GR202,'MAXES+CHART'!$B$3:$N$11,GN202+1,FALSE),  OFFSET(GO202,MATCH(MAX(GO203:GO207),GO203:GO207,0),1)/VLOOKUP(OFFSET(GO202,MATCH(MAX(GO203:GO207),GO203:GO207,0),3),'MAXES+CHART'!$B$3:$N$11,OFFSET(GO202,MATCH(MAX(GO203:GO207),GO203:GO207,0),-1)+1,FALSE)),1),"")</f>
        <v xml:space="preserve">e1RM: </v>
      </c>
      <c r="GV206" s="57" t="str">
        <f t="shared" si="1215"/>
        <v/>
      </c>
      <c r="GW206" s="57" t="str">
        <f t="shared" si="1216"/>
        <v/>
      </c>
      <c r="GX206" s="57" t="str">
        <f t="shared" si="1217"/>
        <v/>
      </c>
      <c r="GY206" s="57" t="str">
        <f t="shared" si="1218"/>
        <v/>
      </c>
      <c r="GZ206" s="57" t="str">
        <f t="shared" si="1219"/>
        <v/>
      </c>
      <c r="HA206" s="57" t="str">
        <f t="shared" si="1220"/>
        <v/>
      </c>
      <c r="HC206" s="39"/>
      <c r="HD206" s="58" t="str">
        <f t="shared" si="1320"/>
        <v>ACC</v>
      </c>
      <c r="HE206" s="91" t="str">
        <f t="shared" si="1321"/>
        <v/>
      </c>
      <c r="HF206" s="85" t="str">
        <f t="shared" si="941"/>
        <v/>
      </c>
      <c r="HG206" s="76" t="str">
        <f t="shared" si="942"/>
        <v/>
      </c>
      <c r="HH206" s="77" t="str">
        <f t="shared" si="943"/>
        <v/>
      </c>
      <c r="HI206" s="76" t="str">
        <f>IFERROR(IF(HD206="ACC"," ",IF('MAXES+CHART'!$D$16="lbs",MROUND(IF(HD206="SQUAT",'MAXES+CHART'!$D$17*HH206, IF(HD206="BENCH",'MAXES+CHART'!$D$18*HH206, IF(HD206="DEADLIFT",'MAXES+CHART'!$D$19*HH206,))),5),MROUND(IF(HD206="SQUAT",'MAXES+CHART'!$D$17*HH206, IF(HD206="BENCH",'MAXES+CHART'!$D$18*HH206, IF(HD206="DEADLIFT",'MAXES+CHART'!$D$19*HH206,))),2.5))),"")</f>
        <v xml:space="preserve"> </v>
      </c>
      <c r="HK206" s="95"/>
      <c r="HM206" s="119" t="str">
        <f ca="1">"e1RM: "&amp;IFERROR(MROUND(IF(HH203="",  HI202/VLOOKUP(HK202,'MAXES+CHART'!$B$3:$N$11,HG202+1,FALSE),  OFFSET(HH202,MATCH(MAX(HH203:HH207),HH203:HH207,0),1)/VLOOKUP(OFFSET(HH202,MATCH(MAX(HH203:HH207),HH203:HH207,0),3),'MAXES+CHART'!$B$3:$N$11,OFFSET(HH202,MATCH(MAX(HH203:HH207),HH203:HH207,0),-1)+1,FALSE)),1),"")</f>
        <v xml:space="preserve">e1RM: </v>
      </c>
      <c r="HO206" s="57" t="str">
        <f t="shared" si="1221"/>
        <v/>
      </c>
      <c r="HP206" s="57" t="str">
        <f t="shared" si="1222"/>
        <v/>
      </c>
      <c r="HQ206" s="57" t="str">
        <f t="shared" si="1223"/>
        <v/>
      </c>
      <c r="HR206" s="57" t="str">
        <f t="shared" si="1224"/>
        <v/>
      </c>
      <c r="HS206" s="57" t="str">
        <f t="shared" si="1225"/>
        <v/>
      </c>
      <c r="HT206" s="57" t="str">
        <f t="shared" si="1226"/>
        <v/>
      </c>
    </row>
    <row r="207" spans="3:228" hidden="1" outlineLevel="2">
      <c r="C207" s="39"/>
      <c r="D207" s="58" t="str">
        <f t="shared" si="1322"/>
        <v>ACC</v>
      </c>
      <c r="E207" s="90">
        <f t="shared" si="1323"/>
        <v>0</v>
      </c>
      <c r="F207" s="86"/>
      <c r="G207" s="78"/>
      <c r="H207" s="79"/>
      <c r="I207" s="78" t="str">
        <f>IF(D207="ACC"," ",IF('MAXES+CHART'!$D$16="lbs",MROUND(IF(D207="SQUAT",'MAXES+CHART'!$D$17*H207, IF(D207="BENCH",'MAXES+CHART'!$D$18*H207, IF(D207="DEADLIFT",'MAXES+CHART'!$D$19*H207,))),5),MROUND(IF(D207="SQUAT",'MAXES+CHART'!$D$17*H207, IF(D207="BENCH",'MAXES+CHART'!$D$18*H207, IF(D207="DEADLIFT",'MAXES+CHART'!$D$19*H207,))),2.5)))</f>
        <v xml:space="preserve"> </v>
      </c>
      <c r="K207" s="95"/>
      <c r="M207" s="118"/>
      <c r="O207" s="57" t="str">
        <f t="shared" si="1161"/>
        <v/>
      </c>
      <c r="P207" s="57" t="str">
        <f t="shared" si="1162"/>
        <v/>
      </c>
      <c r="Q207" s="57" t="str">
        <f t="shared" si="1163"/>
        <v/>
      </c>
      <c r="R207" s="57" t="str">
        <f t="shared" si="1164"/>
        <v/>
      </c>
      <c r="S207" s="57" t="str">
        <f t="shared" si="1165"/>
        <v/>
      </c>
      <c r="T207" s="57" t="str">
        <f t="shared" si="1166"/>
        <v/>
      </c>
      <c r="U207" s="39"/>
      <c r="V207" s="58" t="str">
        <f t="shared" si="1300"/>
        <v>ACC</v>
      </c>
      <c r="W207" s="90" t="str">
        <f t="shared" si="1301"/>
        <v/>
      </c>
      <c r="X207" s="86" t="str">
        <f t="shared" si="1229"/>
        <v/>
      </c>
      <c r="Y207" s="78" t="str">
        <f t="shared" si="1230"/>
        <v/>
      </c>
      <c r="Z207" s="79" t="str">
        <f t="shared" si="1231"/>
        <v/>
      </c>
      <c r="AA207" s="78" t="str">
        <f>IFERROR(IF(V207="ACC"," ",IF('MAXES+CHART'!$D$16="lbs",MROUND(IF(V207="SQUAT",'MAXES+CHART'!$D$17*Z207, IF(V207="BENCH",'MAXES+CHART'!$D$18*Z207, IF(V207="DEADLIFT",'MAXES+CHART'!$D$19*Z207,))),5),MROUND(IF(V207="SQUAT",'MAXES+CHART'!$D$17*Z207, IF(V207="BENCH",'MAXES+CHART'!$D$18*Z207, IF(V207="DEADLIFT",'MAXES+CHART'!$D$19*Z207,))),2.5))),"")</f>
        <v xml:space="preserve"> </v>
      </c>
      <c r="AC207" s="95"/>
      <c r="AE207" s="118"/>
      <c r="AG207" s="57" t="str">
        <f t="shared" si="950"/>
        <v/>
      </c>
      <c r="AH207" s="57" t="str">
        <f t="shared" si="951"/>
        <v/>
      </c>
      <c r="AI207" s="57" t="str">
        <f t="shared" si="952"/>
        <v/>
      </c>
      <c r="AJ207" s="57" t="str">
        <f t="shared" si="953"/>
        <v/>
      </c>
      <c r="AK207" s="57" t="str">
        <f t="shared" si="954"/>
        <v/>
      </c>
      <c r="AL207" s="57" t="str">
        <f t="shared" si="955"/>
        <v/>
      </c>
      <c r="AN207" s="39"/>
      <c r="AO207" s="58" t="str">
        <f t="shared" si="1302"/>
        <v>ACC</v>
      </c>
      <c r="AP207" s="90" t="str">
        <f t="shared" si="1303"/>
        <v/>
      </c>
      <c r="AQ207" s="86" t="str">
        <f t="shared" si="1234"/>
        <v/>
      </c>
      <c r="AR207" s="78" t="str">
        <f t="shared" si="1235"/>
        <v/>
      </c>
      <c r="AS207" s="79" t="str">
        <f t="shared" si="1236"/>
        <v/>
      </c>
      <c r="AT207" s="78" t="str">
        <f>IFERROR(IF(AO207="ACC"," ",IF('MAXES+CHART'!$D$16="lbs",MROUND(IF(AO207="SQUAT",'MAXES+CHART'!$D$17*AS207, IF(AO207="BENCH",'MAXES+CHART'!$D$18*AS207, IF(AO207="DEADLIFT",'MAXES+CHART'!$D$19*AS207,))),5),MROUND(IF(AO207="SQUAT",'MAXES+CHART'!$D$17*AS207, IF(AO207="BENCH",'MAXES+CHART'!$D$18*AS207, IF(AO207="DEADLIFT",'MAXES+CHART'!$D$19*AS207,))),2.5))),"")</f>
        <v xml:space="preserve"> </v>
      </c>
      <c r="AV207" s="95"/>
      <c r="AX207" s="118"/>
      <c r="AZ207" s="57" t="str">
        <f t="shared" si="1167"/>
        <v/>
      </c>
      <c r="BA207" s="57" t="str">
        <f t="shared" si="1168"/>
        <v/>
      </c>
      <c r="BB207" s="57" t="str">
        <f t="shared" si="1169"/>
        <v/>
      </c>
      <c r="BC207" s="57" t="str">
        <f t="shared" si="1170"/>
        <v/>
      </c>
      <c r="BD207" s="57" t="str">
        <f t="shared" si="1171"/>
        <v/>
      </c>
      <c r="BE207" s="57" t="str">
        <f t="shared" si="1172"/>
        <v/>
      </c>
      <c r="BG207" s="39"/>
      <c r="BH207" s="58" t="str">
        <f t="shared" si="1304"/>
        <v>ACC</v>
      </c>
      <c r="BI207" s="90" t="str">
        <f t="shared" si="1305"/>
        <v/>
      </c>
      <c r="BJ207" s="86" t="str">
        <f t="shared" si="1239"/>
        <v/>
      </c>
      <c r="BK207" s="78" t="str">
        <f t="shared" si="1240"/>
        <v/>
      </c>
      <c r="BL207" s="79" t="str">
        <f t="shared" si="1241"/>
        <v/>
      </c>
      <c r="BM207" s="78" t="str">
        <f>IFERROR(IF(BH207="ACC"," ",IF('MAXES+CHART'!$D$16="lbs",MROUND(IF(BH207="SQUAT",'MAXES+CHART'!$D$17*BL207, IF(BH207="BENCH",'MAXES+CHART'!$D$18*BL207, IF(BH207="DEADLIFT",'MAXES+CHART'!$D$19*BL207,))),5),MROUND(IF(BH207="SQUAT",'MAXES+CHART'!$D$17*BL207, IF(BH207="BENCH",'MAXES+CHART'!$D$18*BL207, IF(BH207="DEADLIFT",'MAXES+CHART'!$D$19*BL207,))),2.5))),"")</f>
        <v xml:space="preserve"> </v>
      </c>
      <c r="BO207" s="95"/>
      <c r="BQ207" s="118"/>
      <c r="BS207" s="57" t="str">
        <f t="shared" si="1173"/>
        <v/>
      </c>
      <c r="BT207" s="57" t="str">
        <f t="shared" si="1174"/>
        <v/>
      </c>
      <c r="BU207" s="57" t="str">
        <f t="shared" si="1175"/>
        <v/>
      </c>
      <c r="BV207" s="57" t="str">
        <f t="shared" si="1176"/>
        <v/>
      </c>
      <c r="BW207" s="57" t="str">
        <f t="shared" si="1177"/>
        <v/>
      </c>
      <c r="BX207" s="57" t="str">
        <f t="shared" si="1178"/>
        <v/>
      </c>
      <c r="CA207" s="39"/>
      <c r="CB207" s="58" t="str">
        <f t="shared" si="1306"/>
        <v>ACC</v>
      </c>
      <c r="CC207" s="90" t="str">
        <f t="shared" si="1307"/>
        <v/>
      </c>
      <c r="CD207" s="86" t="str">
        <f t="shared" si="1244"/>
        <v/>
      </c>
      <c r="CE207" s="78" t="str">
        <f t="shared" si="1245"/>
        <v/>
      </c>
      <c r="CF207" s="79" t="str">
        <f t="shared" si="1246"/>
        <v/>
      </c>
      <c r="CG207" s="78" t="str">
        <f>IFERROR(IF(CB207="ACC"," ",IF('MAXES+CHART'!$D$16="lbs",MROUND(IF(CB207="SQUAT",'MAXES+CHART'!$D$17*CF207, IF(CB207="BENCH",'MAXES+CHART'!$D$18*CF207, IF(CB207="DEADLIFT",'MAXES+CHART'!$D$19*CF207,))),5),MROUND(IF(CB207="SQUAT",'MAXES+CHART'!$D$17*CF207, IF(CB207="BENCH",'MAXES+CHART'!$D$18*CF207, IF(CB207="DEADLIFT",'MAXES+CHART'!$D$19*CF207,))),2.5))),"")</f>
        <v xml:space="preserve"> </v>
      </c>
      <c r="CI207" s="95"/>
      <c r="CK207" s="118"/>
      <c r="CM207" s="57" t="str">
        <f t="shared" si="1179"/>
        <v/>
      </c>
      <c r="CN207" s="57" t="str">
        <f t="shared" si="1180"/>
        <v/>
      </c>
      <c r="CO207" s="57" t="str">
        <f t="shared" si="1181"/>
        <v/>
      </c>
      <c r="CP207" s="57" t="str">
        <f t="shared" si="1182"/>
        <v/>
      </c>
      <c r="CQ207" s="57" t="str">
        <f t="shared" si="1183"/>
        <v/>
      </c>
      <c r="CR207" s="57" t="str">
        <f t="shared" si="1184"/>
        <v/>
      </c>
      <c r="CS207" s="39"/>
      <c r="CT207" s="58" t="str">
        <f t="shared" si="1308"/>
        <v>ACC</v>
      </c>
      <c r="CU207" s="90" t="str">
        <f t="shared" si="1309"/>
        <v/>
      </c>
      <c r="CV207" s="86" t="str">
        <f t="shared" si="916"/>
        <v/>
      </c>
      <c r="CW207" s="78" t="str">
        <f t="shared" si="917"/>
        <v/>
      </c>
      <c r="CX207" s="79" t="str">
        <f t="shared" si="918"/>
        <v/>
      </c>
      <c r="CY207" s="78" t="str">
        <f>IFERROR(IF(CT207="ACC"," ",IF('MAXES+CHART'!$D$16="lbs",MROUND(IF(CT207="SQUAT",'MAXES+CHART'!$D$17*CX207, IF(CT207="BENCH",'MAXES+CHART'!$D$18*CX207, IF(CT207="DEADLIFT",'MAXES+CHART'!$D$19*CX207,))),5),MROUND(IF(CT207="SQUAT",'MAXES+CHART'!$D$17*CX207, IF(CT207="BENCH",'MAXES+CHART'!$D$18*CX207, IF(CT207="DEADLIFT",'MAXES+CHART'!$D$19*CX207,))),2.5))),"")</f>
        <v xml:space="preserve"> </v>
      </c>
      <c r="DA207" s="95"/>
      <c r="DC207" s="118"/>
      <c r="DE207" s="57" t="str">
        <f t="shared" si="1185"/>
        <v/>
      </c>
      <c r="DF207" s="57" t="str">
        <f t="shared" si="1186"/>
        <v/>
      </c>
      <c r="DG207" s="57" t="str">
        <f t="shared" si="1187"/>
        <v/>
      </c>
      <c r="DH207" s="57" t="str">
        <f t="shared" si="1188"/>
        <v/>
      </c>
      <c r="DI207" s="57" t="str">
        <f t="shared" si="1189"/>
        <v/>
      </c>
      <c r="DJ207" s="57" t="str">
        <f t="shared" si="1190"/>
        <v/>
      </c>
      <c r="DL207" s="39"/>
      <c r="DM207" s="58" t="str">
        <f t="shared" si="1310"/>
        <v>ACC</v>
      </c>
      <c r="DN207" s="90" t="str">
        <f t="shared" si="1311"/>
        <v/>
      </c>
      <c r="DO207" s="86" t="str">
        <f t="shared" si="921"/>
        <v/>
      </c>
      <c r="DP207" s="78" t="str">
        <f t="shared" si="922"/>
        <v/>
      </c>
      <c r="DQ207" s="79" t="str">
        <f t="shared" si="923"/>
        <v/>
      </c>
      <c r="DR207" s="78" t="str">
        <f>IFERROR(IF(DM207="ACC"," ",IF('MAXES+CHART'!$D$16="lbs",MROUND(IF(DM207="SQUAT",'MAXES+CHART'!$D$17*DQ207, IF(DM207="BENCH",'MAXES+CHART'!$D$18*DQ207, IF(DM207="DEADLIFT",'MAXES+CHART'!$D$19*DQ207,))),5),MROUND(IF(DM207="SQUAT",'MAXES+CHART'!$D$17*DQ207, IF(DM207="BENCH",'MAXES+CHART'!$D$18*DQ207, IF(DM207="DEADLIFT",'MAXES+CHART'!$D$19*DQ207,))),2.5))),"")</f>
        <v xml:space="preserve"> </v>
      </c>
      <c r="DT207" s="95"/>
      <c r="DV207" s="118"/>
      <c r="DX207" s="57" t="str">
        <f t="shared" si="1191"/>
        <v/>
      </c>
      <c r="DY207" s="57" t="str">
        <f t="shared" si="1192"/>
        <v/>
      </c>
      <c r="DZ207" s="57" t="str">
        <f t="shared" si="1193"/>
        <v/>
      </c>
      <c r="EA207" s="57" t="str">
        <f t="shared" si="1194"/>
        <v/>
      </c>
      <c r="EB207" s="57" t="str">
        <f t="shared" si="1195"/>
        <v/>
      </c>
      <c r="EC207" s="57" t="str">
        <f t="shared" si="1196"/>
        <v/>
      </c>
      <c r="EE207" s="39"/>
      <c r="EF207" s="58" t="str">
        <f t="shared" si="1312"/>
        <v>ACC</v>
      </c>
      <c r="EG207" s="90" t="str">
        <f t="shared" si="1313"/>
        <v/>
      </c>
      <c r="EH207" s="86" t="str">
        <f t="shared" si="926"/>
        <v/>
      </c>
      <c r="EI207" s="78" t="str">
        <f t="shared" si="927"/>
        <v/>
      </c>
      <c r="EJ207" s="79" t="str">
        <f t="shared" si="928"/>
        <v/>
      </c>
      <c r="EK207" s="78" t="str">
        <f>IFERROR(IF(EF207="ACC"," ",IF('MAXES+CHART'!$D$16="lbs",MROUND(IF(EF207="SQUAT",'MAXES+CHART'!$D$17*EJ207, IF(EF207="BENCH",'MAXES+CHART'!$D$18*EJ207, IF(EF207="DEADLIFT",'MAXES+CHART'!$D$19*EJ207,))),5),MROUND(IF(EF207="SQUAT",'MAXES+CHART'!$D$17*EJ207, IF(EF207="BENCH",'MAXES+CHART'!$D$18*EJ207, IF(EF207="DEADLIFT",'MAXES+CHART'!$D$19*EJ207,))),2.5))),"")</f>
        <v xml:space="preserve"> </v>
      </c>
      <c r="EM207" s="95"/>
      <c r="EO207" s="118"/>
      <c r="EQ207" s="57" t="str">
        <f t="shared" si="1197"/>
        <v/>
      </c>
      <c r="ER207" s="57" t="str">
        <f t="shared" si="1198"/>
        <v/>
      </c>
      <c r="ES207" s="57" t="str">
        <f t="shared" si="1199"/>
        <v/>
      </c>
      <c r="ET207" s="57" t="str">
        <f t="shared" si="1200"/>
        <v/>
      </c>
      <c r="EU207" s="57" t="str">
        <f t="shared" si="1201"/>
        <v/>
      </c>
      <c r="EV207" s="57" t="str">
        <f t="shared" si="1202"/>
        <v/>
      </c>
      <c r="EY207" s="39"/>
      <c r="EZ207" s="58" t="str">
        <f t="shared" si="1314"/>
        <v>ACC</v>
      </c>
      <c r="FA207" s="90" t="str">
        <f t="shared" si="1315"/>
        <v/>
      </c>
      <c r="FB207" s="86" t="str">
        <f t="shared" si="1255"/>
        <v/>
      </c>
      <c r="FC207" s="78" t="str">
        <f t="shared" si="1256"/>
        <v/>
      </c>
      <c r="FD207" s="79" t="str">
        <f t="shared" si="1257"/>
        <v/>
      </c>
      <c r="FE207" s="78" t="str">
        <f>IFERROR(IF(EZ207="ACC"," ",IF('MAXES+CHART'!$D$16="lbs",MROUND(IF(EZ207="SQUAT",'MAXES+CHART'!$D$17*FD207, IF(EZ207="BENCH",'MAXES+CHART'!$D$18*FD207, IF(EZ207="DEADLIFT",'MAXES+CHART'!$D$19*FD207,))),5),MROUND(IF(EZ207="SQUAT",'MAXES+CHART'!$D$17*FD207, IF(EZ207="BENCH",'MAXES+CHART'!$D$18*FD207, IF(EZ207="DEADLIFT",'MAXES+CHART'!$D$19*FD207,))),2.5))),"")</f>
        <v xml:space="preserve"> </v>
      </c>
      <c r="FG207" s="124"/>
      <c r="FI207" s="118"/>
      <c r="FK207" s="57" t="str">
        <f t="shared" si="1203"/>
        <v/>
      </c>
      <c r="FL207" s="57" t="str">
        <f t="shared" si="1204"/>
        <v/>
      </c>
      <c r="FM207" s="57" t="str">
        <f t="shared" si="1205"/>
        <v/>
      </c>
      <c r="FN207" s="57" t="str">
        <f t="shared" si="1206"/>
        <v/>
      </c>
      <c r="FO207" s="57" t="str">
        <f t="shared" si="1207"/>
        <v/>
      </c>
      <c r="FP207" s="57" t="str">
        <f t="shared" si="1208"/>
        <v/>
      </c>
      <c r="FQ207" s="39"/>
      <c r="FR207" s="58" t="str">
        <f t="shared" si="1316"/>
        <v>ACC</v>
      </c>
      <c r="FS207" s="90" t="str">
        <f t="shared" si="1317"/>
        <v/>
      </c>
      <c r="FT207" s="86" t="str">
        <f t="shared" si="931"/>
        <v/>
      </c>
      <c r="FU207" s="78" t="str">
        <f t="shared" si="932"/>
        <v/>
      </c>
      <c r="FV207" s="79" t="str">
        <f t="shared" si="933"/>
        <v/>
      </c>
      <c r="FW207" s="78" t="str">
        <f>IFERROR(IF(FR207="ACC"," ",IF('MAXES+CHART'!$D$16="lbs",MROUND(IF(FR207="SQUAT",'MAXES+CHART'!$D$17*FV207, IF(FR207="BENCH",'MAXES+CHART'!$D$18*FV207, IF(FR207="DEADLIFT",'MAXES+CHART'!$D$19*FV207,))),5),MROUND(IF(FR207="SQUAT",'MAXES+CHART'!$D$17*FV207, IF(FR207="BENCH",'MAXES+CHART'!$D$18*FV207, IF(FR207="DEADLIFT",'MAXES+CHART'!$D$19*FV207,))),2.5))),"")</f>
        <v xml:space="preserve"> </v>
      </c>
      <c r="FY207" s="95"/>
      <c r="GA207" s="118"/>
      <c r="GC207" s="57" t="str">
        <f t="shared" si="1209"/>
        <v/>
      </c>
      <c r="GD207" s="57" t="str">
        <f t="shared" si="1210"/>
        <v/>
      </c>
      <c r="GE207" s="57" t="str">
        <f t="shared" si="1211"/>
        <v/>
      </c>
      <c r="GF207" s="57" t="str">
        <f t="shared" si="1212"/>
        <v/>
      </c>
      <c r="GG207" s="57" t="str">
        <f t="shared" si="1213"/>
        <v/>
      </c>
      <c r="GH207" s="57" t="str">
        <f t="shared" si="1214"/>
        <v/>
      </c>
      <c r="GJ207" s="39"/>
      <c r="GK207" s="58" t="str">
        <f t="shared" si="1318"/>
        <v>ACC</v>
      </c>
      <c r="GL207" s="90" t="str">
        <f t="shared" si="1319"/>
        <v/>
      </c>
      <c r="GM207" s="86" t="str">
        <f t="shared" si="936"/>
        <v/>
      </c>
      <c r="GN207" s="78" t="str">
        <f t="shared" si="937"/>
        <v/>
      </c>
      <c r="GO207" s="79" t="str">
        <f t="shared" si="938"/>
        <v/>
      </c>
      <c r="GP207" s="78" t="str">
        <f>IFERROR(IF(GK207="ACC"," ",IF('MAXES+CHART'!$D$16="lbs",MROUND(IF(GK207="SQUAT",'MAXES+CHART'!$D$17*GO207, IF(GK207="BENCH",'MAXES+CHART'!$D$18*GO207, IF(GK207="DEADLIFT",'MAXES+CHART'!$D$19*GO207,))),5),MROUND(IF(GK207="SQUAT",'MAXES+CHART'!$D$17*GO207, IF(GK207="BENCH",'MAXES+CHART'!$D$18*GO207, IF(GK207="DEADLIFT",'MAXES+CHART'!$D$19*GO207,))),2.5))),"")</f>
        <v xml:space="preserve"> </v>
      </c>
      <c r="GR207" s="95"/>
      <c r="GT207" s="118"/>
      <c r="GV207" s="57" t="str">
        <f t="shared" si="1215"/>
        <v/>
      </c>
      <c r="GW207" s="57" t="str">
        <f t="shared" si="1216"/>
        <v/>
      </c>
      <c r="GX207" s="57" t="str">
        <f t="shared" si="1217"/>
        <v/>
      </c>
      <c r="GY207" s="57" t="str">
        <f t="shared" si="1218"/>
        <v/>
      </c>
      <c r="GZ207" s="57" t="str">
        <f t="shared" si="1219"/>
        <v/>
      </c>
      <c r="HA207" s="57" t="str">
        <f t="shared" si="1220"/>
        <v/>
      </c>
      <c r="HC207" s="39"/>
      <c r="HD207" s="58" t="str">
        <f t="shared" si="1320"/>
        <v>ACC</v>
      </c>
      <c r="HE207" s="90" t="str">
        <f t="shared" si="1321"/>
        <v/>
      </c>
      <c r="HF207" s="86" t="str">
        <f t="shared" si="941"/>
        <v/>
      </c>
      <c r="HG207" s="78" t="str">
        <f t="shared" si="942"/>
        <v/>
      </c>
      <c r="HH207" s="79" t="str">
        <f t="shared" si="943"/>
        <v/>
      </c>
      <c r="HI207" s="78" t="str">
        <f>IFERROR(IF(HD207="ACC"," ",IF('MAXES+CHART'!$D$16="lbs",MROUND(IF(HD207="SQUAT",'MAXES+CHART'!$D$17*HH207, IF(HD207="BENCH",'MAXES+CHART'!$D$18*HH207, IF(HD207="DEADLIFT",'MAXES+CHART'!$D$19*HH207,))),5),MROUND(IF(HD207="SQUAT",'MAXES+CHART'!$D$17*HH207, IF(HD207="BENCH",'MAXES+CHART'!$D$18*HH207, IF(HD207="DEADLIFT",'MAXES+CHART'!$D$19*HH207,))),2.5))),"")</f>
        <v xml:space="preserve"> </v>
      </c>
      <c r="HK207" s="95"/>
      <c r="HM207" s="118"/>
      <c r="HO207" s="57" t="str">
        <f t="shared" si="1221"/>
        <v/>
      </c>
      <c r="HP207" s="57" t="str">
        <f t="shared" si="1222"/>
        <v/>
      </c>
      <c r="HQ207" s="57" t="str">
        <f t="shared" si="1223"/>
        <v/>
      </c>
      <c r="HR207" s="57" t="str">
        <f t="shared" si="1224"/>
        <v/>
      </c>
      <c r="HS207" s="57" t="str">
        <f t="shared" si="1225"/>
        <v/>
      </c>
      <c r="HT207" s="57" t="str">
        <f t="shared" si="1226"/>
        <v/>
      </c>
    </row>
    <row r="208" spans="3:228" hidden="1" outlineLevel="1">
      <c r="C208" s="39"/>
      <c r="D208" s="54" t="s">
        <v>14</v>
      </c>
      <c r="E208" s="92"/>
      <c r="F208" s="87"/>
      <c r="G208" s="81"/>
      <c r="H208" s="82"/>
      <c r="I208" s="81" t="str">
        <f>IF(D208="ACC"," ",IF('MAXES+CHART'!$D$16="lbs",MROUND(IF(D208="SQUAT",'MAXES+CHART'!$D$17*H208, IF(D208="BENCH",'MAXES+CHART'!$D$18*H208, IF(D208="DEADLIFT",'MAXES+CHART'!$D$19*H208,))),5),MROUND(IF(D208="SQUAT",'MAXES+CHART'!$D$17*H208, IF(D208="BENCH",'MAXES+CHART'!$D$18*H208, IF(D208="DEADLIFT",'MAXES+CHART'!$D$19*H208,))),2.5)))</f>
        <v xml:space="preserve"> </v>
      </c>
      <c r="K208" s="96"/>
      <c r="L208" s="55"/>
      <c r="M208" s="197"/>
      <c r="O208" s="57" t="str">
        <f t="shared" si="1161"/>
        <v/>
      </c>
      <c r="P208" s="57" t="str">
        <f t="shared" si="1162"/>
        <v/>
      </c>
      <c r="Q208" s="57" t="str">
        <f t="shared" si="1163"/>
        <v/>
      </c>
      <c r="R208" s="57" t="str">
        <f t="shared" si="1164"/>
        <v/>
      </c>
      <c r="S208" s="57" t="str">
        <f t="shared" si="1165"/>
        <v/>
      </c>
      <c r="T208" s="57" t="str">
        <f t="shared" si="1166"/>
        <v/>
      </c>
      <c r="U208" s="39" t="str">
        <f>IF(ISBLANK($C208),"",$C208)</f>
        <v/>
      </c>
      <c r="V208" s="54" t="str">
        <f t="shared" si="1266"/>
        <v>ACC</v>
      </c>
      <c r="W208" s="92" t="str">
        <f t="shared" si="1267"/>
        <v/>
      </c>
      <c r="X208" s="87" t="str">
        <f t="shared" si="1229"/>
        <v/>
      </c>
      <c r="Y208" s="81" t="str">
        <f t="shared" si="1230"/>
        <v/>
      </c>
      <c r="Z208" s="82" t="str">
        <f t="shared" si="1231"/>
        <v/>
      </c>
      <c r="AA208" s="81" t="str">
        <f>IFERROR(IF(V208="ACC"," ",IF('MAXES+CHART'!$D$16="lbs",MROUND(IF(V208="SQUAT",'MAXES+CHART'!$D$17*Z208, IF(V208="BENCH",'MAXES+CHART'!$D$18*Z208, IF(V208="DEADLIFT",'MAXES+CHART'!$D$19*Z208,))),5),MROUND(IF(V208="SQUAT",'MAXES+CHART'!$D$17*Z208, IF(V208="BENCH",'MAXES+CHART'!$D$18*Z208, IF(V208="DEADLIFT",'MAXES+CHART'!$D$19*Z208,))),2.5))),"")</f>
        <v xml:space="preserve"> </v>
      </c>
      <c r="AC208" s="96"/>
      <c r="AD208" s="55"/>
      <c r="AE208" s="197"/>
      <c r="AG208" s="57" t="str">
        <f t="shared" si="950"/>
        <v/>
      </c>
      <c r="AH208" s="57" t="str">
        <f t="shared" si="951"/>
        <v/>
      </c>
      <c r="AI208" s="57" t="str">
        <f t="shared" si="952"/>
        <v/>
      </c>
      <c r="AJ208" s="57" t="str">
        <f t="shared" si="953"/>
        <v/>
      </c>
      <c r="AK208" s="57" t="str">
        <f t="shared" si="954"/>
        <v/>
      </c>
      <c r="AL208" s="57" t="str">
        <f t="shared" si="955"/>
        <v/>
      </c>
      <c r="AN208" s="39" t="str">
        <f>IF(ISBLANK($C208),"",$C208)</f>
        <v/>
      </c>
      <c r="AO208" s="54" t="str">
        <f t="shared" si="1268"/>
        <v>ACC</v>
      </c>
      <c r="AP208" s="92" t="str">
        <f t="shared" si="1269"/>
        <v/>
      </c>
      <c r="AQ208" s="87" t="str">
        <f t="shared" si="1234"/>
        <v/>
      </c>
      <c r="AR208" s="81" t="str">
        <f t="shared" si="1235"/>
        <v/>
      </c>
      <c r="AS208" s="82" t="str">
        <f t="shared" si="1236"/>
        <v/>
      </c>
      <c r="AT208" s="81" t="str">
        <f>IFERROR(IF(AO208="ACC"," ",IF('MAXES+CHART'!$D$16="lbs",MROUND(IF(AO208="SQUAT",'MAXES+CHART'!$D$17*AS208, IF(AO208="BENCH",'MAXES+CHART'!$D$18*AS208, IF(AO208="DEADLIFT",'MAXES+CHART'!$D$19*AS208,))),5),MROUND(IF(AO208="SQUAT",'MAXES+CHART'!$D$17*AS208, IF(AO208="BENCH",'MAXES+CHART'!$D$18*AS208, IF(AO208="DEADLIFT",'MAXES+CHART'!$D$19*AS208,))),2.5))),"")</f>
        <v xml:space="preserve"> </v>
      </c>
      <c r="AV208" s="96"/>
      <c r="AW208" s="55"/>
      <c r="AX208" s="197"/>
      <c r="AZ208" s="57" t="str">
        <f t="shared" si="1167"/>
        <v/>
      </c>
      <c r="BA208" s="57" t="str">
        <f t="shared" si="1168"/>
        <v/>
      </c>
      <c r="BB208" s="57" t="str">
        <f t="shared" si="1169"/>
        <v/>
      </c>
      <c r="BC208" s="57" t="str">
        <f t="shared" si="1170"/>
        <v/>
      </c>
      <c r="BD208" s="57" t="str">
        <f t="shared" si="1171"/>
        <v/>
      </c>
      <c r="BE208" s="57" t="str">
        <f t="shared" si="1172"/>
        <v/>
      </c>
      <c r="BG208" s="39" t="str">
        <f>IF(ISBLANK($C208),"",$C208)</f>
        <v/>
      </c>
      <c r="BH208" s="54" t="str">
        <f t="shared" si="1270"/>
        <v>ACC</v>
      </c>
      <c r="BI208" s="92" t="str">
        <f t="shared" si="1271"/>
        <v/>
      </c>
      <c r="BJ208" s="87" t="str">
        <f t="shared" si="1239"/>
        <v/>
      </c>
      <c r="BK208" s="81" t="str">
        <f t="shared" si="1240"/>
        <v/>
      </c>
      <c r="BL208" s="82" t="str">
        <f t="shared" si="1241"/>
        <v/>
      </c>
      <c r="BM208" s="81" t="str">
        <f>IFERROR(IF(BH208="ACC"," ",IF('MAXES+CHART'!$D$16="lbs",MROUND(IF(BH208="SQUAT",'MAXES+CHART'!$D$17*BL208, IF(BH208="BENCH",'MAXES+CHART'!$D$18*BL208, IF(BH208="DEADLIFT",'MAXES+CHART'!$D$19*BL208,))),5),MROUND(IF(BH208="SQUAT",'MAXES+CHART'!$D$17*BL208, IF(BH208="BENCH",'MAXES+CHART'!$D$18*BL208, IF(BH208="DEADLIFT",'MAXES+CHART'!$D$19*BL208,))),2.5))),"")</f>
        <v xml:space="preserve"> </v>
      </c>
      <c r="BO208" s="96"/>
      <c r="BP208" s="55"/>
      <c r="BQ208" s="197"/>
      <c r="BS208" s="57" t="str">
        <f t="shared" si="1173"/>
        <v/>
      </c>
      <c r="BT208" s="57" t="str">
        <f t="shared" si="1174"/>
        <v/>
      </c>
      <c r="BU208" s="57" t="str">
        <f t="shared" si="1175"/>
        <v/>
      </c>
      <c r="BV208" s="57" t="str">
        <f t="shared" si="1176"/>
        <v/>
      </c>
      <c r="BW208" s="57" t="str">
        <f t="shared" si="1177"/>
        <v/>
      </c>
      <c r="BX208" s="57" t="str">
        <f t="shared" si="1178"/>
        <v/>
      </c>
      <c r="CA208" s="39" t="str">
        <f>IF(ISBLANK($C208),"",$C208)</f>
        <v/>
      </c>
      <c r="CB208" s="54" t="str">
        <f t="shared" si="1272"/>
        <v>ACC</v>
      </c>
      <c r="CC208" s="92" t="str">
        <f t="shared" si="1273"/>
        <v/>
      </c>
      <c r="CD208" s="87" t="str">
        <f t="shared" si="1244"/>
        <v/>
      </c>
      <c r="CE208" s="81" t="str">
        <f t="shared" si="1245"/>
        <v/>
      </c>
      <c r="CF208" s="82" t="str">
        <f t="shared" si="1246"/>
        <v/>
      </c>
      <c r="CG208" s="81" t="str">
        <f>IFERROR(IF(CB208="ACC"," ",IF('MAXES+CHART'!$D$16="lbs",MROUND(IF(CB208="SQUAT",'MAXES+CHART'!$D$17*CF208, IF(CB208="BENCH",'MAXES+CHART'!$D$18*CF208, IF(CB208="DEADLIFT",'MAXES+CHART'!$D$19*CF208,))),5),MROUND(IF(CB208="SQUAT",'MAXES+CHART'!$D$17*CF208, IF(CB208="BENCH",'MAXES+CHART'!$D$18*CF208, IF(CB208="DEADLIFT",'MAXES+CHART'!$D$19*CF208,))),2.5))),"")</f>
        <v xml:space="preserve"> </v>
      </c>
      <c r="CI208" s="96"/>
      <c r="CJ208" s="55"/>
      <c r="CK208" s="197"/>
      <c r="CM208" s="57" t="str">
        <f t="shared" si="1179"/>
        <v/>
      </c>
      <c r="CN208" s="57" t="str">
        <f t="shared" si="1180"/>
        <v/>
      </c>
      <c r="CO208" s="57" t="str">
        <f t="shared" si="1181"/>
        <v/>
      </c>
      <c r="CP208" s="57" t="str">
        <f t="shared" si="1182"/>
        <v/>
      </c>
      <c r="CQ208" s="57" t="str">
        <f t="shared" si="1183"/>
        <v/>
      </c>
      <c r="CR208" s="57" t="str">
        <f t="shared" si="1184"/>
        <v/>
      </c>
      <c r="CS208" s="39" t="str">
        <f>IF(ISBLANK($C208),"",$C208)</f>
        <v/>
      </c>
      <c r="CT208" s="54" t="str">
        <f t="shared" si="914"/>
        <v>ACC</v>
      </c>
      <c r="CU208" s="92" t="str">
        <f t="shared" si="915"/>
        <v/>
      </c>
      <c r="CV208" s="87" t="str">
        <f t="shared" si="916"/>
        <v/>
      </c>
      <c r="CW208" s="81" t="str">
        <f t="shared" si="917"/>
        <v/>
      </c>
      <c r="CX208" s="82" t="str">
        <f t="shared" si="918"/>
        <v/>
      </c>
      <c r="CY208" s="81" t="str">
        <f>IFERROR(IF(CT208="ACC"," ",IF('MAXES+CHART'!$D$16="lbs",MROUND(IF(CT208="SQUAT",'MAXES+CHART'!$D$17*CX208, IF(CT208="BENCH",'MAXES+CHART'!$D$18*CX208, IF(CT208="DEADLIFT",'MAXES+CHART'!$D$19*CX208,))),5),MROUND(IF(CT208="SQUAT",'MAXES+CHART'!$D$17*CX208, IF(CT208="BENCH",'MAXES+CHART'!$D$18*CX208, IF(CT208="DEADLIFT",'MAXES+CHART'!$D$19*CX208,))),2.5))),"")</f>
        <v xml:space="preserve"> </v>
      </c>
      <c r="DA208" s="96"/>
      <c r="DB208" s="55"/>
      <c r="DC208" s="197"/>
      <c r="DE208" s="57" t="str">
        <f t="shared" si="1185"/>
        <v/>
      </c>
      <c r="DF208" s="57" t="str">
        <f t="shared" si="1186"/>
        <v/>
      </c>
      <c r="DG208" s="57" t="str">
        <f t="shared" si="1187"/>
        <v/>
      </c>
      <c r="DH208" s="57" t="str">
        <f t="shared" si="1188"/>
        <v/>
      </c>
      <c r="DI208" s="57" t="str">
        <f t="shared" si="1189"/>
        <v/>
      </c>
      <c r="DJ208" s="57" t="str">
        <f t="shared" si="1190"/>
        <v/>
      </c>
      <c r="DL208" s="39" t="str">
        <f>IF(ISBLANK($C208),"",$C208)</f>
        <v/>
      </c>
      <c r="DM208" s="54" t="str">
        <f t="shared" si="919"/>
        <v>ACC</v>
      </c>
      <c r="DN208" s="92" t="str">
        <f t="shared" si="920"/>
        <v/>
      </c>
      <c r="DO208" s="87" t="str">
        <f t="shared" si="921"/>
        <v/>
      </c>
      <c r="DP208" s="81" t="str">
        <f t="shared" si="922"/>
        <v/>
      </c>
      <c r="DQ208" s="82" t="str">
        <f t="shared" si="923"/>
        <v/>
      </c>
      <c r="DR208" s="81" t="str">
        <f>IFERROR(IF(DM208="ACC"," ",IF('MAXES+CHART'!$D$16="lbs",MROUND(IF(DM208="SQUAT",'MAXES+CHART'!$D$17*DQ208, IF(DM208="BENCH",'MAXES+CHART'!$D$18*DQ208, IF(DM208="DEADLIFT",'MAXES+CHART'!$D$19*DQ208,))),5),MROUND(IF(DM208="SQUAT",'MAXES+CHART'!$D$17*DQ208, IF(DM208="BENCH",'MAXES+CHART'!$D$18*DQ208, IF(DM208="DEADLIFT",'MAXES+CHART'!$D$19*DQ208,))),2.5))),"")</f>
        <v xml:space="preserve"> </v>
      </c>
      <c r="DT208" s="96"/>
      <c r="DU208" s="55"/>
      <c r="DV208" s="197"/>
      <c r="DX208" s="57" t="str">
        <f t="shared" si="1191"/>
        <v/>
      </c>
      <c r="DY208" s="57" t="str">
        <f t="shared" si="1192"/>
        <v/>
      </c>
      <c r="DZ208" s="57" t="str">
        <f t="shared" si="1193"/>
        <v/>
      </c>
      <c r="EA208" s="57" t="str">
        <f t="shared" si="1194"/>
        <v/>
      </c>
      <c r="EB208" s="57" t="str">
        <f t="shared" si="1195"/>
        <v/>
      </c>
      <c r="EC208" s="57" t="str">
        <f t="shared" si="1196"/>
        <v/>
      </c>
      <c r="EE208" s="39" t="str">
        <f>IF(ISBLANK($C208),"",$C208)</f>
        <v/>
      </c>
      <c r="EF208" s="54" t="str">
        <f t="shared" si="924"/>
        <v>ACC</v>
      </c>
      <c r="EG208" s="92" t="str">
        <f t="shared" si="925"/>
        <v/>
      </c>
      <c r="EH208" s="87" t="str">
        <f t="shared" si="926"/>
        <v/>
      </c>
      <c r="EI208" s="81" t="str">
        <f t="shared" si="927"/>
        <v/>
      </c>
      <c r="EJ208" s="82" t="str">
        <f t="shared" si="928"/>
        <v/>
      </c>
      <c r="EK208" s="81" t="str">
        <f>IFERROR(IF(EF208="ACC"," ",IF('MAXES+CHART'!$D$16="lbs",MROUND(IF(EF208="SQUAT",'MAXES+CHART'!$D$17*EJ208, IF(EF208="BENCH",'MAXES+CHART'!$D$18*EJ208, IF(EF208="DEADLIFT",'MAXES+CHART'!$D$19*EJ208,))),5),MROUND(IF(EF208="SQUAT",'MAXES+CHART'!$D$17*EJ208, IF(EF208="BENCH",'MAXES+CHART'!$D$18*EJ208, IF(EF208="DEADLIFT",'MAXES+CHART'!$D$19*EJ208,))),2.5))),"")</f>
        <v xml:space="preserve"> </v>
      </c>
      <c r="EM208" s="96"/>
      <c r="EN208" s="55"/>
      <c r="EO208" s="197"/>
      <c r="EQ208" s="57" t="str">
        <f t="shared" si="1197"/>
        <v/>
      </c>
      <c r="ER208" s="57" t="str">
        <f t="shared" si="1198"/>
        <v/>
      </c>
      <c r="ES208" s="57" t="str">
        <f t="shared" si="1199"/>
        <v/>
      </c>
      <c r="ET208" s="57" t="str">
        <f t="shared" si="1200"/>
        <v/>
      </c>
      <c r="EU208" s="57" t="str">
        <f t="shared" si="1201"/>
        <v/>
      </c>
      <c r="EV208" s="57" t="str">
        <f t="shared" si="1202"/>
        <v/>
      </c>
      <c r="EY208" s="39" t="str">
        <f>IF(ISBLANK($C208),"",$C208)</f>
        <v/>
      </c>
      <c r="EZ208" s="54" t="str">
        <f t="shared" si="1274"/>
        <v>ACC</v>
      </c>
      <c r="FA208" s="92" t="str">
        <f t="shared" si="1275"/>
        <v/>
      </c>
      <c r="FB208" s="87" t="str">
        <f t="shared" si="1255"/>
        <v/>
      </c>
      <c r="FC208" s="81" t="str">
        <f t="shared" si="1256"/>
        <v/>
      </c>
      <c r="FD208" s="82" t="str">
        <f t="shared" si="1257"/>
        <v/>
      </c>
      <c r="FE208" s="81" t="str">
        <f>IFERROR(IF(EZ208="ACC"," ",IF('MAXES+CHART'!$D$16="lbs",MROUND(IF(EZ208="SQUAT",'MAXES+CHART'!$D$17*FD208, IF(EZ208="BENCH",'MAXES+CHART'!$D$18*FD208, IF(EZ208="DEADLIFT",'MAXES+CHART'!$D$19*FD208,))),5),MROUND(IF(EZ208="SQUAT",'MAXES+CHART'!$D$17*FD208, IF(EZ208="BENCH",'MAXES+CHART'!$D$18*FD208, IF(EZ208="DEADLIFT",'MAXES+CHART'!$D$19*FD208,))),2.5))),"")</f>
        <v xml:space="preserve"> </v>
      </c>
      <c r="FG208" s="125"/>
      <c r="FH208" s="55"/>
      <c r="FI208" s="197"/>
      <c r="FK208" s="57" t="str">
        <f t="shared" si="1203"/>
        <v/>
      </c>
      <c r="FL208" s="57" t="str">
        <f t="shared" si="1204"/>
        <v/>
      </c>
      <c r="FM208" s="57" t="str">
        <f t="shared" si="1205"/>
        <v/>
      </c>
      <c r="FN208" s="57" t="str">
        <f t="shared" si="1206"/>
        <v/>
      </c>
      <c r="FO208" s="57" t="str">
        <f t="shared" si="1207"/>
        <v/>
      </c>
      <c r="FP208" s="57" t="str">
        <f t="shared" si="1208"/>
        <v/>
      </c>
      <c r="FQ208" s="39" t="str">
        <f>IF(ISBLANK($C208),"",$C208)</f>
        <v/>
      </c>
      <c r="FR208" s="54" t="str">
        <f t="shared" si="929"/>
        <v>ACC</v>
      </c>
      <c r="FS208" s="92" t="str">
        <f t="shared" si="930"/>
        <v/>
      </c>
      <c r="FT208" s="87" t="str">
        <f t="shared" si="931"/>
        <v/>
      </c>
      <c r="FU208" s="81" t="str">
        <f t="shared" si="932"/>
        <v/>
      </c>
      <c r="FV208" s="82" t="str">
        <f t="shared" si="933"/>
        <v/>
      </c>
      <c r="FW208" s="81" t="str">
        <f>IFERROR(IF(FR208="ACC"," ",IF('MAXES+CHART'!$D$16="lbs",MROUND(IF(FR208="SQUAT",'MAXES+CHART'!$D$17*FV208, IF(FR208="BENCH",'MAXES+CHART'!$D$18*FV208, IF(FR208="DEADLIFT",'MAXES+CHART'!$D$19*FV208,))),5),MROUND(IF(FR208="SQUAT",'MAXES+CHART'!$D$17*FV208, IF(FR208="BENCH",'MAXES+CHART'!$D$18*FV208, IF(FR208="DEADLIFT",'MAXES+CHART'!$D$19*FV208,))),2.5))),"")</f>
        <v xml:space="preserve"> </v>
      </c>
      <c r="FY208" s="96"/>
      <c r="FZ208" s="55"/>
      <c r="GA208" s="197"/>
      <c r="GC208" s="57" t="str">
        <f t="shared" si="1209"/>
        <v/>
      </c>
      <c r="GD208" s="57" t="str">
        <f t="shared" si="1210"/>
        <v/>
      </c>
      <c r="GE208" s="57" t="str">
        <f t="shared" si="1211"/>
        <v/>
      </c>
      <c r="GF208" s="57" t="str">
        <f t="shared" si="1212"/>
        <v/>
      </c>
      <c r="GG208" s="57" t="str">
        <f t="shared" si="1213"/>
        <v/>
      </c>
      <c r="GH208" s="57" t="str">
        <f t="shared" si="1214"/>
        <v/>
      </c>
      <c r="GJ208" s="39" t="str">
        <f>IF(ISBLANK($C208),"",$C208)</f>
        <v/>
      </c>
      <c r="GK208" s="54" t="str">
        <f t="shared" si="934"/>
        <v>ACC</v>
      </c>
      <c r="GL208" s="92" t="str">
        <f t="shared" si="935"/>
        <v/>
      </c>
      <c r="GM208" s="87" t="str">
        <f t="shared" si="936"/>
        <v/>
      </c>
      <c r="GN208" s="81" t="str">
        <f t="shared" si="937"/>
        <v/>
      </c>
      <c r="GO208" s="82" t="str">
        <f t="shared" si="938"/>
        <v/>
      </c>
      <c r="GP208" s="81" t="str">
        <f>IFERROR(IF(GK208="ACC"," ",IF('MAXES+CHART'!$D$16="lbs",MROUND(IF(GK208="SQUAT",'MAXES+CHART'!$D$17*GO208, IF(GK208="BENCH",'MAXES+CHART'!$D$18*GO208, IF(GK208="DEADLIFT",'MAXES+CHART'!$D$19*GO208,))),5),MROUND(IF(GK208="SQUAT",'MAXES+CHART'!$D$17*GO208, IF(GK208="BENCH",'MAXES+CHART'!$D$18*GO208, IF(GK208="DEADLIFT",'MAXES+CHART'!$D$19*GO208,))),2.5))),"")</f>
        <v xml:space="preserve"> </v>
      </c>
      <c r="GR208" s="96"/>
      <c r="GS208" s="55"/>
      <c r="GT208" s="197"/>
      <c r="GV208" s="57" t="str">
        <f t="shared" si="1215"/>
        <v/>
      </c>
      <c r="GW208" s="57" t="str">
        <f t="shared" si="1216"/>
        <v/>
      </c>
      <c r="GX208" s="57" t="str">
        <f t="shared" si="1217"/>
        <v/>
      </c>
      <c r="GY208" s="57" t="str">
        <f t="shared" si="1218"/>
        <v/>
      </c>
      <c r="GZ208" s="57" t="str">
        <f t="shared" si="1219"/>
        <v/>
      </c>
      <c r="HA208" s="57" t="str">
        <f t="shared" si="1220"/>
        <v/>
      </c>
      <c r="HC208" s="39" t="str">
        <f>IF(ISBLANK($C208),"",$C208)</f>
        <v/>
      </c>
      <c r="HD208" s="54" t="str">
        <f t="shared" si="939"/>
        <v>ACC</v>
      </c>
      <c r="HE208" s="92" t="str">
        <f t="shared" si="940"/>
        <v/>
      </c>
      <c r="HF208" s="87" t="str">
        <f t="shared" si="941"/>
        <v/>
      </c>
      <c r="HG208" s="81" t="str">
        <f t="shared" si="942"/>
        <v/>
      </c>
      <c r="HH208" s="82" t="str">
        <f t="shared" si="943"/>
        <v/>
      </c>
      <c r="HI208" s="81" t="str">
        <f>IFERROR(IF(HD208="ACC"," ",IF('MAXES+CHART'!$D$16="lbs",MROUND(IF(HD208="SQUAT",'MAXES+CHART'!$D$17*HH208, IF(HD208="BENCH",'MAXES+CHART'!$D$18*HH208, IF(HD208="DEADLIFT",'MAXES+CHART'!$D$19*HH208,))),5),MROUND(IF(HD208="SQUAT",'MAXES+CHART'!$D$17*HH208, IF(HD208="BENCH",'MAXES+CHART'!$D$18*HH208, IF(HD208="DEADLIFT",'MAXES+CHART'!$D$19*HH208,))),2.5))),"")</f>
        <v xml:space="preserve"> </v>
      </c>
      <c r="HK208" s="96"/>
      <c r="HL208" s="55"/>
      <c r="HM208" s="197"/>
      <c r="HO208" s="57" t="str">
        <f t="shared" si="1221"/>
        <v/>
      </c>
      <c r="HP208" s="57" t="str">
        <f t="shared" si="1222"/>
        <v/>
      </c>
      <c r="HQ208" s="57" t="str">
        <f t="shared" si="1223"/>
        <v/>
      </c>
      <c r="HR208" s="57" t="str">
        <f t="shared" si="1224"/>
        <v/>
      </c>
      <c r="HS208" s="57" t="str">
        <f t="shared" si="1225"/>
        <v/>
      </c>
      <c r="HT208" s="57" t="str">
        <f t="shared" si="1226"/>
        <v/>
      </c>
    </row>
    <row r="209" spans="3:228" hidden="1" outlineLevel="2">
      <c r="C209" s="39"/>
      <c r="D209" s="58" t="str">
        <f>$D$208</f>
        <v>ACC</v>
      </c>
      <c r="E209" s="93">
        <f>$E208</f>
        <v>0</v>
      </c>
      <c r="F209" s="88"/>
      <c r="G209" s="83"/>
      <c r="H209" s="84"/>
      <c r="I209" s="83" t="str">
        <f>IF(D209="ACC"," ",IF('MAXES+CHART'!$D$16="lbs",MROUND(IF(D209="SQUAT",'MAXES+CHART'!$D$17*H209, IF(D209="BENCH",'MAXES+CHART'!$D$18*H209, IF(D209="DEADLIFT",'MAXES+CHART'!$D$19*H209,))),5),MROUND(IF(D209="SQUAT",'MAXES+CHART'!$D$17*H209, IF(D209="BENCH",'MAXES+CHART'!$D$18*H209, IF(D209="DEADLIFT",'MAXES+CHART'!$D$19*H209,))),2.5)))</f>
        <v xml:space="preserve"> </v>
      </c>
      <c r="K209" s="96"/>
      <c r="L209" s="55"/>
      <c r="M209" s="198"/>
      <c r="O209" s="57" t="str">
        <f t="shared" si="1161"/>
        <v/>
      </c>
      <c r="P209" s="57" t="str">
        <f t="shared" si="1162"/>
        <v/>
      </c>
      <c r="Q209" s="57" t="str">
        <f t="shared" si="1163"/>
        <v/>
      </c>
      <c r="R209" s="57" t="str">
        <f t="shared" si="1164"/>
        <v/>
      </c>
      <c r="S209" s="57" t="str">
        <f t="shared" si="1165"/>
        <v/>
      </c>
      <c r="T209" s="57" t="str">
        <f t="shared" si="1166"/>
        <v/>
      </c>
      <c r="U209" s="39"/>
      <c r="V209" s="58" t="str">
        <f t="shared" ref="V209:V213" si="1324">$V$208</f>
        <v>ACC</v>
      </c>
      <c r="W209" s="93" t="str">
        <f t="shared" ref="W209:W213" si="1325">$W$208</f>
        <v/>
      </c>
      <c r="X209" s="88" t="str">
        <f t="shared" si="1229"/>
        <v/>
      </c>
      <c r="Y209" s="83" t="str">
        <f t="shared" si="1230"/>
        <v/>
      </c>
      <c r="Z209" s="84" t="str">
        <f t="shared" si="1231"/>
        <v/>
      </c>
      <c r="AA209" s="83" t="str">
        <f>IFERROR(IF(V209="ACC"," ",IF('MAXES+CHART'!$D$16="lbs",MROUND(IF(V209="SQUAT",'MAXES+CHART'!$D$17*Z209, IF(V209="BENCH",'MAXES+CHART'!$D$18*Z209, IF(V209="DEADLIFT",'MAXES+CHART'!$D$19*Z209,))),5),MROUND(IF(V209="SQUAT",'MAXES+CHART'!$D$17*Z209, IF(V209="BENCH",'MAXES+CHART'!$D$18*Z209, IF(V209="DEADLIFT",'MAXES+CHART'!$D$19*Z209,))),2.5))),"")</f>
        <v xml:space="preserve"> </v>
      </c>
      <c r="AC209" s="96"/>
      <c r="AD209" s="55"/>
      <c r="AE209" s="198"/>
      <c r="AG209" s="57" t="str">
        <f t="shared" si="950"/>
        <v/>
      </c>
      <c r="AH209" s="57" t="str">
        <f t="shared" si="951"/>
        <v/>
      </c>
      <c r="AI209" s="57" t="str">
        <f t="shared" si="952"/>
        <v/>
      </c>
      <c r="AJ209" s="57" t="str">
        <f t="shared" si="953"/>
        <v/>
      </c>
      <c r="AK209" s="57" t="str">
        <f t="shared" si="954"/>
        <v/>
      </c>
      <c r="AL209" s="57" t="str">
        <f t="shared" si="955"/>
        <v/>
      </c>
      <c r="AN209" s="39"/>
      <c r="AO209" s="58" t="str">
        <f t="shared" ref="AO209:AO213" si="1326">$AO$208</f>
        <v>ACC</v>
      </c>
      <c r="AP209" s="93" t="str">
        <f t="shared" ref="AP209:AP213" si="1327">$AP$208</f>
        <v/>
      </c>
      <c r="AQ209" s="88" t="str">
        <f t="shared" si="1234"/>
        <v/>
      </c>
      <c r="AR209" s="83" t="str">
        <f t="shared" si="1235"/>
        <v/>
      </c>
      <c r="AS209" s="84" t="str">
        <f t="shared" si="1236"/>
        <v/>
      </c>
      <c r="AT209" s="83" t="str">
        <f>IFERROR(IF(AO209="ACC"," ",IF('MAXES+CHART'!$D$16="lbs",MROUND(IF(AO209="SQUAT",'MAXES+CHART'!$D$17*AS209, IF(AO209="BENCH",'MAXES+CHART'!$D$18*AS209, IF(AO209="DEADLIFT",'MAXES+CHART'!$D$19*AS209,))),5),MROUND(IF(AO209="SQUAT",'MAXES+CHART'!$D$17*AS209, IF(AO209="BENCH",'MAXES+CHART'!$D$18*AS209, IF(AO209="DEADLIFT",'MAXES+CHART'!$D$19*AS209,))),2.5))),"")</f>
        <v xml:space="preserve"> </v>
      </c>
      <c r="AV209" s="96"/>
      <c r="AW209" s="55"/>
      <c r="AX209" s="198"/>
      <c r="AZ209" s="57" t="str">
        <f t="shared" si="1167"/>
        <v/>
      </c>
      <c r="BA209" s="57" t="str">
        <f t="shared" si="1168"/>
        <v/>
      </c>
      <c r="BB209" s="57" t="str">
        <f t="shared" si="1169"/>
        <v/>
      </c>
      <c r="BC209" s="57" t="str">
        <f t="shared" si="1170"/>
        <v/>
      </c>
      <c r="BD209" s="57" t="str">
        <f t="shared" si="1171"/>
        <v/>
      </c>
      <c r="BE209" s="57" t="str">
        <f t="shared" si="1172"/>
        <v/>
      </c>
      <c r="BG209" s="39"/>
      <c r="BH209" s="58" t="str">
        <f t="shared" ref="BH209:BH213" si="1328">$BH$208</f>
        <v>ACC</v>
      </c>
      <c r="BI209" s="93" t="str">
        <f t="shared" ref="BI209:BI213" si="1329">$BI$208</f>
        <v/>
      </c>
      <c r="BJ209" s="88" t="str">
        <f t="shared" si="1239"/>
        <v/>
      </c>
      <c r="BK209" s="83" t="str">
        <f t="shared" si="1240"/>
        <v/>
      </c>
      <c r="BL209" s="84" t="str">
        <f t="shared" si="1241"/>
        <v/>
      </c>
      <c r="BM209" s="83" t="str">
        <f>IFERROR(IF(BH209="ACC"," ",IF('MAXES+CHART'!$D$16="lbs",MROUND(IF(BH209="SQUAT",'MAXES+CHART'!$D$17*BL209, IF(BH209="BENCH",'MAXES+CHART'!$D$18*BL209, IF(BH209="DEADLIFT",'MAXES+CHART'!$D$19*BL209,))),5),MROUND(IF(BH209="SQUAT",'MAXES+CHART'!$D$17*BL209, IF(BH209="BENCH",'MAXES+CHART'!$D$18*BL209, IF(BH209="DEADLIFT",'MAXES+CHART'!$D$19*BL209,))),2.5))),"")</f>
        <v xml:space="preserve"> </v>
      </c>
      <c r="BO209" s="96"/>
      <c r="BP209" s="55"/>
      <c r="BQ209" s="198"/>
      <c r="BS209" s="57" t="str">
        <f t="shared" si="1173"/>
        <v/>
      </c>
      <c r="BT209" s="57" t="str">
        <f t="shared" si="1174"/>
        <v/>
      </c>
      <c r="BU209" s="57" t="str">
        <f t="shared" si="1175"/>
        <v/>
      </c>
      <c r="BV209" s="57" t="str">
        <f t="shared" si="1176"/>
        <v/>
      </c>
      <c r="BW209" s="57" t="str">
        <f t="shared" si="1177"/>
        <v/>
      </c>
      <c r="BX209" s="57" t="str">
        <f t="shared" si="1178"/>
        <v/>
      </c>
      <c r="CA209" s="39"/>
      <c r="CB209" s="58" t="str">
        <f t="shared" ref="CB209:CB213" si="1330">$CB$208</f>
        <v>ACC</v>
      </c>
      <c r="CC209" s="93" t="str">
        <f t="shared" ref="CC209:CC213" si="1331">$CC$208</f>
        <v/>
      </c>
      <c r="CD209" s="88" t="str">
        <f t="shared" si="1244"/>
        <v/>
      </c>
      <c r="CE209" s="83" t="str">
        <f t="shared" si="1245"/>
        <v/>
      </c>
      <c r="CF209" s="84" t="str">
        <f t="shared" si="1246"/>
        <v/>
      </c>
      <c r="CG209" s="83" t="str">
        <f>IFERROR(IF(CB209="ACC"," ",IF('MAXES+CHART'!$D$16="lbs",MROUND(IF(CB209="SQUAT",'MAXES+CHART'!$D$17*CF209, IF(CB209="BENCH",'MAXES+CHART'!$D$18*CF209, IF(CB209="DEADLIFT",'MAXES+CHART'!$D$19*CF209,))),5),MROUND(IF(CB209="SQUAT",'MAXES+CHART'!$D$17*CF209, IF(CB209="BENCH",'MAXES+CHART'!$D$18*CF209, IF(CB209="DEADLIFT",'MAXES+CHART'!$D$19*CF209,))),2.5))),"")</f>
        <v xml:space="preserve"> </v>
      </c>
      <c r="CI209" s="96"/>
      <c r="CJ209" s="55"/>
      <c r="CK209" s="198"/>
      <c r="CM209" s="57" t="str">
        <f t="shared" si="1179"/>
        <v/>
      </c>
      <c r="CN209" s="57" t="str">
        <f t="shared" si="1180"/>
        <v/>
      </c>
      <c r="CO209" s="57" t="str">
        <f t="shared" si="1181"/>
        <v/>
      </c>
      <c r="CP209" s="57" t="str">
        <f t="shared" si="1182"/>
        <v/>
      </c>
      <c r="CQ209" s="57" t="str">
        <f t="shared" si="1183"/>
        <v/>
      </c>
      <c r="CR209" s="57" t="str">
        <f t="shared" si="1184"/>
        <v/>
      </c>
      <c r="CS209" s="39"/>
      <c r="CT209" s="58" t="str">
        <f t="shared" ref="CT209:CT213" si="1332">$CT$208</f>
        <v>ACC</v>
      </c>
      <c r="CU209" s="93" t="str">
        <f t="shared" ref="CU209:CU213" si="1333">$CU$208</f>
        <v/>
      </c>
      <c r="CV209" s="88" t="str">
        <f t="shared" si="916"/>
        <v/>
      </c>
      <c r="CW209" s="83" t="str">
        <f t="shared" si="917"/>
        <v/>
      </c>
      <c r="CX209" s="84" t="str">
        <f t="shared" si="918"/>
        <v/>
      </c>
      <c r="CY209" s="83" t="str">
        <f>IFERROR(IF(CT209="ACC"," ",IF('MAXES+CHART'!$D$16="lbs",MROUND(IF(CT209="SQUAT",'MAXES+CHART'!$D$17*CX209, IF(CT209="BENCH",'MAXES+CHART'!$D$18*CX209, IF(CT209="DEADLIFT",'MAXES+CHART'!$D$19*CX209,))),5),MROUND(IF(CT209="SQUAT",'MAXES+CHART'!$D$17*CX209, IF(CT209="BENCH",'MAXES+CHART'!$D$18*CX209, IF(CT209="DEADLIFT",'MAXES+CHART'!$D$19*CX209,))),2.5))),"")</f>
        <v xml:space="preserve"> </v>
      </c>
      <c r="DA209" s="96"/>
      <c r="DB209" s="55"/>
      <c r="DC209" s="198"/>
      <c r="DE209" s="57" t="str">
        <f t="shared" si="1185"/>
        <v/>
      </c>
      <c r="DF209" s="57" t="str">
        <f t="shared" si="1186"/>
        <v/>
      </c>
      <c r="DG209" s="57" t="str">
        <f t="shared" si="1187"/>
        <v/>
      </c>
      <c r="DH209" s="57" t="str">
        <f t="shared" si="1188"/>
        <v/>
      </c>
      <c r="DI209" s="57" t="str">
        <f t="shared" si="1189"/>
        <v/>
      </c>
      <c r="DJ209" s="57" t="str">
        <f t="shared" si="1190"/>
        <v/>
      </c>
      <c r="DL209" s="39"/>
      <c r="DM209" s="58" t="str">
        <f t="shared" ref="DM209:DM213" si="1334">$DM$208</f>
        <v>ACC</v>
      </c>
      <c r="DN209" s="93" t="str">
        <f t="shared" ref="DN209:DN213" si="1335">$DN$208</f>
        <v/>
      </c>
      <c r="DO209" s="88" t="str">
        <f t="shared" si="921"/>
        <v/>
      </c>
      <c r="DP209" s="83" t="str">
        <f t="shared" si="922"/>
        <v/>
      </c>
      <c r="DQ209" s="84" t="str">
        <f t="shared" si="923"/>
        <v/>
      </c>
      <c r="DR209" s="83" t="str">
        <f>IFERROR(IF(DM209="ACC"," ",IF('MAXES+CHART'!$D$16="lbs",MROUND(IF(DM209="SQUAT",'MAXES+CHART'!$D$17*DQ209, IF(DM209="BENCH",'MAXES+CHART'!$D$18*DQ209, IF(DM209="DEADLIFT",'MAXES+CHART'!$D$19*DQ209,))),5),MROUND(IF(DM209="SQUAT",'MAXES+CHART'!$D$17*DQ209, IF(DM209="BENCH",'MAXES+CHART'!$D$18*DQ209, IF(DM209="DEADLIFT",'MAXES+CHART'!$D$19*DQ209,))),2.5))),"")</f>
        <v xml:space="preserve"> </v>
      </c>
      <c r="DT209" s="96"/>
      <c r="DU209" s="55"/>
      <c r="DV209" s="198"/>
      <c r="DX209" s="57" t="str">
        <f t="shared" si="1191"/>
        <v/>
      </c>
      <c r="DY209" s="57" t="str">
        <f t="shared" si="1192"/>
        <v/>
      </c>
      <c r="DZ209" s="57" t="str">
        <f t="shared" si="1193"/>
        <v/>
      </c>
      <c r="EA209" s="57" t="str">
        <f t="shared" si="1194"/>
        <v/>
      </c>
      <c r="EB209" s="57" t="str">
        <f t="shared" si="1195"/>
        <v/>
      </c>
      <c r="EC209" s="57" t="str">
        <f t="shared" si="1196"/>
        <v/>
      </c>
      <c r="EE209" s="39"/>
      <c r="EF209" s="58" t="str">
        <f t="shared" ref="EF209:EF213" si="1336">$EF$208</f>
        <v>ACC</v>
      </c>
      <c r="EG209" s="93" t="str">
        <f t="shared" ref="EG209:EG213" si="1337">$EG$208</f>
        <v/>
      </c>
      <c r="EH209" s="88" t="str">
        <f t="shared" si="926"/>
        <v/>
      </c>
      <c r="EI209" s="83" t="str">
        <f t="shared" si="927"/>
        <v/>
      </c>
      <c r="EJ209" s="84" t="str">
        <f t="shared" si="928"/>
        <v/>
      </c>
      <c r="EK209" s="83" t="str">
        <f>IFERROR(IF(EF209="ACC"," ",IF('MAXES+CHART'!$D$16="lbs",MROUND(IF(EF209="SQUAT",'MAXES+CHART'!$D$17*EJ209, IF(EF209="BENCH",'MAXES+CHART'!$D$18*EJ209, IF(EF209="DEADLIFT",'MAXES+CHART'!$D$19*EJ209,))),5),MROUND(IF(EF209="SQUAT",'MAXES+CHART'!$D$17*EJ209, IF(EF209="BENCH",'MAXES+CHART'!$D$18*EJ209, IF(EF209="DEADLIFT",'MAXES+CHART'!$D$19*EJ209,))),2.5))),"")</f>
        <v xml:space="preserve"> </v>
      </c>
      <c r="EM209" s="96"/>
      <c r="EN209" s="55"/>
      <c r="EO209" s="198"/>
      <c r="EQ209" s="57" t="str">
        <f t="shared" si="1197"/>
        <v/>
      </c>
      <c r="ER209" s="57" t="str">
        <f t="shared" si="1198"/>
        <v/>
      </c>
      <c r="ES209" s="57" t="str">
        <f t="shared" si="1199"/>
        <v/>
      </c>
      <c r="ET209" s="57" t="str">
        <f t="shared" si="1200"/>
        <v/>
      </c>
      <c r="EU209" s="57" t="str">
        <f t="shared" si="1201"/>
        <v/>
      </c>
      <c r="EV209" s="57" t="str">
        <f t="shared" si="1202"/>
        <v/>
      </c>
      <c r="EY209" s="39"/>
      <c r="EZ209" s="58" t="str">
        <f t="shared" ref="EZ209:EZ213" si="1338">$EZ$208</f>
        <v>ACC</v>
      </c>
      <c r="FA209" s="93" t="str">
        <f t="shared" ref="FA209:FA213" si="1339">$FA$208</f>
        <v/>
      </c>
      <c r="FB209" s="88" t="str">
        <f t="shared" si="1255"/>
        <v/>
      </c>
      <c r="FC209" s="83" t="str">
        <f t="shared" si="1256"/>
        <v/>
      </c>
      <c r="FD209" s="84" t="str">
        <f t="shared" si="1257"/>
        <v/>
      </c>
      <c r="FE209" s="83" t="str">
        <f>IFERROR(IF(EZ209="ACC"," ",IF('MAXES+CHART'!$D$16="lbs",MROUND(IF(EZ209="SQUAT",'MAXES+CHART'!$D$17*FD209, IF(EZ209="BENCH",'MAXES+CHART'!$D$18*FD209, IF(EZ209="DEADLIFT",'MAXES+CHART'!$D$19*FD209,))),5),MROUND(IF(EZ209="SQUAT",'MAXES+CHART'!$D$17*FD209, IF(EZ209="BENCH",'MAXES+CHART'!$D$18*FD209, IF(EZ209="DEADLIFT",'MAXES+CHART'!$D$19*FD209,))),2.5))),"")</f>
        <v xml:space="preserve"> </v>
      </c>
      <c r="FG209" s="125"/>
      <c r="FH209" s="55"/>
      <c r="FI209" s="198"/>
      <c r="FK209" s="57" t="str">
        <f t="shared" si="1203"/>
        <v/>
      </c>
      <c r="FL209" s="57" t="str">
        <f t="shared" si="1204"/>
        <v/>
      </c>
      <c r="FM209" s="57" t="str">
        <f t="shared" si="1205"/>
        <v/>
      </c>
      <c r="FN209" s="57" t="str">
        <f t="shared" si="1206"/>
        <v/>
      </c>
      <c r="FO209" s="57" t="str">
        <f t="shared" si="1207"/>
        <v/>
      </c>
      <c r="FP209" s="57" t="str">
        <f t="shared" si="1208"/>
        <v/>
      </c>
      <c r="FQ209" s="39"/>
      <c r="FR209" s="58" t="str">
        <f t="shared" ref="FR209:FR213" si="1340">$FR$208</f>
        <v>ACC</v>
      </c>
      <c r="FS209" s="93" t="str">
        <f t="shared" ref="FS209:FS213" si="1341">$FS$208</f>
        <v/>
      </c>
      <c r="FT209" s="88" t="str">
        <f t="shared" si="931"/>
        <v/>
      </c>
      <c r="FU209" s="83" t="str">
        <f t="shared" si="932"/>
        <v/>
      </c>
      <c r="FV209" s="84" t="str">
        <f t="shared" si="933"/>
        <v/>
      </c>
      <c r="FW209" s="83" t="str">
        <f>IFERROR(IF(FR209="ACC"," ",IF('MAXES+CHART'!$D$16="lbs",MROUND(IF(FR209="SQUAT",'MAXES+CHART'!$D$17*FV209, IF(FR209="BENCH",'MAXES+CHART'!$D$18*FV209, IF(FR209="DEADLIFT",'MAXES+CHART'!$D$19*FV209,))),5),MROUND(IF(FR209="SQUAT",'MAXES+CHART'!$D$17*FV209, IF(FR209="BENCH",'MAXES+CHART'!$D$18*FV209, IF(FR209="DEADLIFT",'MAXES+CHART'!$D$19*FV209,))),2.5))),"")</f>
        <v xml:space="preserve"> </v>
      </c>
      <c r="FY209" s="96"/>
      <c r="FZ209" s="55"/>
      <c r="GA209" s="198"/>
      <c r="GC209" s="57" t="str">
        <f t="shared" si="1209"/>
        <v/>
      </c>
      <c r="GD209" s="57" t="str">
        <f t="shared" si="1210"/>
        <v/>
      </c>
      <c r="GE209" s="57" t="str">
        <f t="shared" si="1211"/>
        <v/>
      </c>
      <c r="GF209" s="57" t="str">
        <f t="shared" si="1212"/>
        <v/>
      </c>
      <c r="GG209" s="57" t="str">
        <f t="shared" si="1213"/>
        <v/>
      </c>
      <c r="GH209" s="57" t="str">
        <f t="shared" si="1214"/>
        <v/>
      </c>
      <c r="GJ209" s="39"/>
      <c r="GK209" s="58" t="str">
        <f t="shared" ref="GK209:GK213" si="1342">$GK$208</f>
        <v>ACC</v>
      </c>
      <c r="GL209" s="93" t="str">
        <f t="shared" ref="GL209:GL213" si="1343">$GL$208</f>
        <v/>
      </c>
      <c r="GM209" s="88" t="str">
        <f t="shared" si="936"/>
        <v/>
      </c>
      <c r="GN209" s="83" t="str">
        <f t="shared" si="937"/>
        <v/>
      </c>
      <c r="GO209" s="84" t="str">
        <f t="shared" si="938"/>
        <v/>
      </c>
      <c r="GP209" s="83" t="str">
        <f>IFERROR(IF(GK209="ACC"," ",IF('MAXES+CHART'!$D$16="lbs",MROUND(IF(GK209="SQUAT",'MAXES+CHART'!$D$17*GO209, IF(GK209="BENCH",'MAXES+CHART'!$D$18*GO209, IF(GK209="DEADLIFT",'MAXES+CHART'!$D$19*GO209,))),5),MROUND(IF(GK209="SQUAT",'MAXES+CHART'!$D$17*GO209, IF(GK209="BENCH",'MAXES+CHART'!$D$18*GO209, IF(GK209="DEADLIFT",'MAXES+CHART'!$D$19*GO209,))),2.5))),"")</f>
        <v xml:space="preserve"> </v>
      </c>
      <c r="GR209" s="96"/>
      <c r="GS209" s="55"/>
      <c r="GT209" s="198"/>
      <c r="GV209" s="57" t="str">
        <f t="shared" si="1215"/>
        <v/>
      </c>
      <c r="GW209" s="57" t="str">
        <f t="shared" si="1216"/>
        <v/>
      </c>
      <c r="GX209" s="57" t="str">
        <f t="shared" si="1217"/>
        <v/>
      </c>
      <c r="GY209" s="57" t="str">
        <f t="shared" si="1218"/>
        <v/>
      </c>
      <c r="GZ209" s="57" t="str">
        <f t="shared" si="1219"/>
        <v/>
      </c>
      <c r="HA209" s="57" t="str">
        <f t="shared" si="1220"/>
        <v/>
      </c>
      <c r="HC209" s="39"/>
      <c r="HD209" s="58" t="str">
        <f t="shared" ref="HD209:HD213" si="1344">$HD$208</f>
        <v>ACC</v>
      </c>
      <c r="HE209" s="93" t="str">
        <f t="shared" ref="HE209:HE213" si="1345">$HE$208</f>
        <v/>
      </c>
      <c r="HF209" s="88" t="str">
        <f t="shared" si="941"/>
        <v/>
      </c>
      <c r="HG209" s="83" t="str">
        <f t="shared" si="942"/>
        <v/>
      </c>
      <c r="HH209" s="84" t="str">
        <f t="shared" si="943"/>
        <v/>
      </c>
      <c r="HI209" s="83" t="str">
        <f>IFERROR(IF(HD209="ACC"," ",IF('MAXES+CHART'!$D$16="lbs",MROUND(IF(HD209="SQUAT",'MAXES+CHART'!$D$17*HH209, IF(HD209="BENCH",'MAXES+CHART'!$D$18*HH209, IF(HD209="DEADLIFT",'MAXES+CHART'!$D$19*HH209,))),5),MROUND(IF(HD209="SQUAT",'MAXES+CHART'!$D$17*HH209, IF(HD209="BENCH",'MAXES+CHART'!$D$18*HH209, IF(HD209="DEADLIFT",'MAXES+CHART'!$D$19*HH209,))),2.5))),"")</f>
        <v xml:space="preserve"> </v>
      </c>
      <c r="HK209" s="96"/>
      <c r="HL209" s="55"/>
      <c r="HM209" s="198"/>
      <c r="HO209" s="57" t="str">
        <f t="shared" si="1221"/>
        <v/>
      </c>
      <c r="HP209" s="57" t="str">
        <f t="shared" si="1222"/>
        <v/>
      </c>
      <c r="HQ209" s="57" t="str">
        <f t="shared" si="1223"/>
        <v/>
      </c>
      <c r="HR209" s="57" t="str">
        <f t="shared" si="1224"/>
        <v/>
      </c>
      <c r="HS209" s="57" t="str">
        <f t="shared" si="1225"/>
        <v/>
      </c>
      <c r="HT209" s="57" t="str">
        <f t="shared" si="1226"/>
        <v/>
      </c>
    </row>
    <row r="210" spans="3:228" hidden="1" outlineLevel="2">
      <c r="C210" s="39"/>
      <c r="D210" s="58" t="str">
        <f t="shared" ref="D210:D213" si="1346">$D$208</f>
        <v>ACC</v>
      </c>
      <c r="E210" s="94">
        <f t="shared" ref="E210:E213" si="1347">$E209</f>
        <v>0</v>
      </c>
      <c r="F210" s="87"/>
      <c r="G210" s="81"/>
      <c r="H210" s="82"/>
      <c r="I210" s="81" t="str">
        <f>IF(D210="ACC"," ",IF('MAXES+CHART'!$D$16="lbs",MROUND(IF(D210="SQUAT",'MAXES+CHART'!$D$17*H210, IF(D210="BENCH",'MAXES+CHART'!$D$18*H210, IF(D210="DEADLIFT",'MAXES+CHART'!$D$19*H210,))),5),MROUND(IF(D210="SQUAT",'MAXES+CHART'!$D$17*H210, IF(D210="BENCH",'MAXES+CHART'!$D$18*H210, IF(D210="DEADLIFT",'MAXES+CHART'!$D$19*H210,))),2.5)))</f>
        <v xml:space="preserve"> </v>
      </c>
      <c r="K210" s="96"/>
      <c r="L210" s="55"/>
      <c r="M210" s="199"/>
      <c r="O210" s="57" t="str">
        <f t="shared" si="1161"/>
        <v/>
      </c>
      <c r="P210" s="57" t="str">
        <f t="shared" si="1162"/>
        <v/>
      </c>
      <c r="Q210" s="57" t="str">
        <f t="shared" si="1163"/>
        <v/>
      </c>
      <c r="R210" s="57" t="str">
        <f t="shared" si="1164"/>
        <v/>
      </c>
      <c r="S210" s="57" t="str">
        <f t="shared" si="1165"/>
        <v/>
      </c>
      <c r="T210" s="57" t="str">
        <f t="shared" si="1166"/>
        <v/>
      </c>
      <c r="U210" s="39"/>
      <c r="V210" s="58" t="str">
        <f t="shared" si="1324"/>
        <v>ACC</v>
      </c>
      <c r="W210" s="94" t="str">
        <f t="shared" si="1325"/>
        <v/>
      </c>
      <c r="X210" s="87" t="str">
        <f t="shared" si="1229"/>
        <v/>
      </c>
      <c r="Y210" s="81" t="str">
        <f t="shared" si="1230"/>
        <v/>
      </c>
      <c r="Z210" s="82" t="str">
        <f t="shared" si="1231"/>
        <v/>
      </c>
      <c r="AA210" s="81" t="str">
        <f>IFERROR(IF(V210="ACC"," ",IF('MAXES+CHART'!$D$16="lbs",MROUND(IF(V210="SQUAT",'MAXES+CHART'!$D$17*Z210, IF(V210="BENCH",'MAXES+CHART'!$D$18*Z210, IF(V210="DEADLIFT",'MAXES+CHART'!$D$19*Z210,))),5),MROUND(IF(V210="SQUAT",'MAXES+CHART'!$D$17*Z210, IF(V210="BENCH",'MAXES+CHART'!$D$18*Z210, IF(V210="DEADLIFT",'MAXES+CHART'!$D$19*Z210,))),2.5))),"")</f>
        <v xml:space="preserve"> </v>
      </c>
      <c r="AC210" s="96"/>
      <c r="AD210" s="55"/>
      <c r="AE210" s="199"/>
      <c r="AG210" s="57" t="str">
        <f t="shared" si="950"/>
        <v/>
      </c>
      <c r="AH210" s="57" t="str">
        <f t="shared" si="951"/>
        <v/>
      </c>
      <c r="AI210" s="57" t="str">
        <f t="shared" si="952"/>
        <v/>
      </c>
      <c r="AJ210" s="57" t="str">
        <f t="shared" si="953"/>
        <v/>
      </c>
      <c r="AK210" s="57" t="str">
        <f t="shared" si="954"/>
        <v/>
      </c>
      <c r="AL210" s="57" t="str">
        <f t="shared" si="955"/>
        <v/>
      </c>
      <c r="AN210" s="39"/>
      <c r="AO210" s="58" t="str">
        <f t="shared" si="1326"/>
        <v>ACC</v>
      </c>
      <c r="AP210" s="94" t="str">
        <f t="shared" si="1327"/>
        <v/>
      </c>
      <c r="AQ210" s="87" t="str">
        <f t="shared" si="1234"/>
        <v/>
      </c>
      <c r="AR210" s="81" t="str">
        <f t="shared" si="1235"/>
        <v/>
      </c>
      <c r="AS210" s="82" t="str">
        <f t="shared" si="1236"/>
        <v/>
      </c>
      <c r="AT210" s="81" t="str">
        <f>IFERROR(IF(AO210="ACC"," ",IF('MAXES+CHART'!$D$16="lbs",MROUND(IF(AO210="SQUAT",'MAXES+CHART'!$D$17*AS210, IF(AO210="BENCH",'MAXES+CHART'!$D$18*AS210, IF(AO210="DEADLIFT",'MAXES+CHART'!$D$19*AS210,))),5),MROUND(IF(AO210="SQUAT",'MAXES+CHART'!$D$17*AS210, IF(AO210="BENCH",'MAXES+CHART'!$D$18*AS210, IF(AO210="DEADLIFT",'MAXES+CHART'!$D$19*AS210,))),2.5))),"")</f>
        <v xml:space="preserve"> </v>
      </c>
      <c r="AV210" s="96"/>
      <c r="AW210" s="55"/>
      <c r="AX210" s="199"/>
      <c r="AZ210" s="57" t="str">
        <f t="shared" si="1167"/>
        <v/>
      </c>
      <c r="BA210" s="57" t="str">
        <f t="shared" si="1168"/>
        <v/>
      </c>
      <c r="BB210" s="57" t="str">
        <f t="shared" si="1169"/>
        <v/>
      </c>
      <c r="BC210" s="57" t="str">
        <f t="shared" si="1170"/>
        <v/>
      </c>
      <c r="BD210" s="57" t="str">
        <f t="shared" si="1171"/>
        <v/>
      </c>
      <c r="BE210" s="57" t="str">
        <f t="shared" si="1172"/>
        <v/>
      </c>
      <c r="BG210" s="39"/>
      <c r="BH210" s="58" t="str">
        <f t="shared" si="1328"/>
        <v>ACC</v>
      </c>
      <c r="BI210" s="94" t="str">
        <f t="shared" si="1329"/>
        <v/>
      </c>
      <c r="BJ210" s="87" t="str">
        <f t="shared" si="1239"/>
        <v/>
      </c>
      <c r="BK210" s="81" t="str">
        <f t="shared" si="1240"/>
        <v/>
      </c>
      <c r="BL210" s="82" t="str">
        <f t="shared" si="1241"/>
        <v/>
      </c>
      <c r="BM210" s="81" t="str">
        <f>IFERROR(IF(BH210="ACC"," ",IF('MAXES+CHART'!$D$16="lbs",MROUND(IF(BH210="SQUAT",'MAXES+CHART'!$D$17*BL210, IF(BH210="BENCH",'MAXES+CHART'!$D$18*BL210, IF(BH210="DEADLIFT",'MAXES+CHART'!$D$19*BL210,))),5),MROUND(IF(BH210="SQUAT",'MAXES+CHART'!$D$17*BL210, IF(BH210="BENCH",'MAXES+CHART'!$D$18*BL210, IF(BH210="DEADLIFT",'MAXES+CHART'!$D$19*BL210,))),2.5))),"")</f>
        <v xml:space="preserve"> </v>
      </c>
      <c r="BO210" s="96"/>
      <c r="BP210" s="55"/>
      <c r="BQ210" s="199"/>
      <c r="BS210" s="57" t="str">
        <f t="shared" si="1173"/>
        <v/>
      </c>
      <c r="BT210" s="57" t="str">
        <f t="shared" si="1174"/>
        <v/>
      </c>
      <c r="BU210" s="57" t="str">
        <f t="shared" si="1175"/>
        <v/>
      </c>
      <c r="BV210" s="57" t="str">
        <f t="shared" si="1176"/>
        <v/>
      </c>
      <c r="BW210" s="57" t="str">
        <f t="shared" si="1177"/>
        <v/>
      </c>
      <c r="BX210" s="57" t="str">
        <f t="shared" si="1178"/>
        <v/>
      </c>
      <c r="CA210" s="39"/>
      <c r="CB210" s="58" t="str">
        <f t="shared" si="1330"/>
        <v>ACC</v>
      </c>
      <c r="CC210" s="94" t="str">
        <f t="shared" si="1331"/>
        <v/>
      </c>
      <c r="CD210" s="87" t="str">
        <f t="shared" si="1244"/>
        <v/>
      </c>
      <c r="CE210" s="81" t="str">
        <f t="shared" si="1245"/>
        <v/>
      </c>
      <c r="CF210" s="82" t="str">
        <f t="shared" si="1246"/>
        <v/>
      </c>
      <c r="CG210" s="81" t="str">
        <f>IFERROR(IF(CB210="ACC"," ",IF('MAXES+CHART'!$D$16="lbs",MROUND(IF(CB210="SQUAT",'MAXES+CHART'!$D$17*CF210, IF(CB210="BENCH",'MAXES+CHART'!$D$18*CF210, IF(CB210="DEADLIFT",'MAXES+CHART'!$D$19*CF210,))),5),MROUND(IF(CB210="SQUAT",'MAXES+CHART'!$D$17*CF210, IF(CB210="BENCH",'MAXES+CHART'!$D$18*CF210, IF(CB210="DEADLIFT",'MAXES+CHART'!$D$19*CF210,))),2.5))),"")</f>
        <v xml:space="preserve"> </v>
      </c>
      <c r="CI210" s="96"/>
      <c r="CJ210" s="55"/>
      <c r="CK210" s="199"/>
      <c r="CM210" s="57" t="str">
        <f t="shared" si="1179"/>
        <v/>
      </c>
      <c r="CN210" s="57" t="str">
        <f t="shared" si="1180"/>
        <v/>
      </c>
      <c r="CO210" s="57" t="str">
        <f t="shared" si="1181"/>
        <v/>
      </c>
      <c r="CP210" s="57" t="str">
        <f t="shared" si="1182"/>
        <v/>
      </c>
      <c r="CQ210" s="57" t="str">
        <f t="shared" si="1183"/>
        <v/>
      </c>
      <c r="CR210" s="57" t="str">
        <f t="shared" si="1184"/>
        <v/>
      </c>
      <c r="CS210" s="39"/>
      <c r="CT210" s="58" t="str">
        <f t="shared" si="1332"/>
        <v>ACC</v>
      </c>
      <c r="CU210" s="94" t="str">
        <f t="shared" si="1333"/>
        <v/>
      </c>
      <c r="CV210" s="87" t="str">
        <f t="shared" si="916"/>
        <v/>
      </c>
      <c r="CW210" s="81" t="str">
        <f t="shared" si="917"/>
        <v/>
      </c>
      <c r="CX210" s="82" t="str">
        <f t="shared" si="918"/>
        <v/>
      </c>
      <c r="CY210" s="81" t="str">
        <f>IFERROR(IF(CT210="ACC"," ",IF('MAXES+CHART'!$D$16="lbs",MROUND(IF(CT210="SQUAT",'MAXES+CHART'!$D$17*CX210, IF(CT210="BENCH",'MAXES+CHART'!$D$18*CX210, IF(CT210="DEADLIFT",'MAXES+CHART'!$D$19*CX210,))),5),MROUND(IF(CT210="SQUAT",'MAXES+CHART'!$D$17*CX210, IF(CT210="BENCH",'MAXES+CHART'!$D$18*CX210, IF(CT210="DEADLIFT",'MAXES+CHART'!$D$19*CX210,))),2.5))),"")</f>
        <v xml:space="preserve"> </v>
      </c>
      <c r="DA210" s="96"/>
      <c r="DB210" s="55"/>
      <c r="DC210" s="199"/>
      <c r="DE210" s="57" t="str">
        <f t="shared" si="1185"/>
        <v/>
      </c>
      <c r="DF210" s="57" t="str">
        <f t="shared" si="1186"/>
        <v/>
      </c>
      <c r="DG210" s="57" t="str">
        <f t="shared" si="1187"/>
        <v/>
      </c>
      <c r="DH210" s="57" t="str">
        <f t="shared" si="1188"/>
        <v/>
      </c>
      <c r="DI210" s="57" t="str">
        <f t="shared" si="1189"/>
        <v/>
      </c>
      <c r="DJ210" s="57" t="str">
        <f t="shared" si="1190"/>
        <v/>
      </c>
      <c r="DL210" s="39"/>
      <c r="DM210" s="58" t="str">
        <f t="shared" si="1334"/>
        <v>ACC</v>
      </c>
      <c r="DN210" s="94" t="str">
        <f t="shared" si="1335"/>
        <v/>
      </c>
      <c r="DO210" s="87" t="str">
        <f t="shared" si="921"/>
        <v/>
      </c>
      <c r="DP210" s="81" t="str">
        <f t="shared" si="922"/>
        <v/>
      </c>
      <c r="DQ210" s="82" t="str">
        <f t="shared" si="923"/>
        <v/>
      </c>
      <c r="DR210" s="81" t="str">
        <f>IFERROR(IF(DM210="ACC"," ",IF('MAXES+CHART'!$D$16="lbs",MROUND(IF(DM210="SQUAT",'MAXES+CHART'!$D$17*DQ210, IF(DM210="BENCH",'MAXES+CHART'!$D$18*DQ210, IF(DM210="DEADLIFT",'MAXES+CHART'!$D$19*DQ210,))),5),MROUND(IF(DM210="SQUAT",'MAXES+CHART'!$D$17*DQ210, IF(DM210="BENCH",'MAXES+CHART'!$D$18*DQ210, IF(DM210="DEADLIFT",'MAXES+CHART'!$D$19*DQ210,))),2.5))),"")</f>
        <v xml:space="preserve"> </v>
      </c>
      <c r="DT210" s="96"/>
      <c r="DU210" s="55"/>
      <c r="DV210" s="199"/>
      <c r="DX210" s="57" t="str">
        <f t="shared" si="1191"/>
        <v/>
      </c>
      <c r="DY210" s="57" t="str">
        <f t="shared" si="1192"/>
        <v/>
      </c>
      <c r="DZ210" s="57" t="str">
        <f t="shared" si="1193"/>
        <v/>
      </c>
      <c r="EA210" s="57" t="str">
        <f t="shared" si="1194"/>
        <v/>
      </c>
      <c r="EB210" s="57" t="str">
        <f t="shared" si="1195"/>
        <v/>
      </c>
      <c r="EC210" s="57" t="str">
        <f t="shared" si="1196"/>
        <v/>
      </c>
      <c r="EE210" s="39"/>
      <c r="EF210" s="58" t="str">
        <f t="shared" si="1336"/>
        <v>ACC</v>
      </c>
      <c r="EG210" s="94" t="str">
        <f t="shared" si="1337"/>
        <v/>
      </c>
      <c r="EH210" s="87" t="str">
        <f t="shared" si="926"/>
        <v/>
      </c>
      <c r="EI210" s="81" t="str">
        <f t="shared" si="927"/>
        <v/>
      </c>
      <c r="EJ210" s="82" t="str">
        <f t="shared" si="928"/>
        <v/>
      </c>
      <c r="EK210" s="81" t="str">
        <f>IFERROR(IF(EF210="ACC"," ",IF('MAXES+CHART'!$D$16="lbs",MROUND(IF(EF210="SQUAT",'MAXES+CHART'!$D$17*EJ210, IF(EF210="BENCH",'MAXES+CHART'!$D$18*EJ210, IF(EF210="DEADLIFT",'MAXES+CHART'!$D$19*EJ210,))),5),MROUND(IF(EF210="SQUAT",'MAXES+CHART'!$D$17*EJ210, IF(EF210="BENCH",'MAXES+CHART'!$D$18*EJ210, IF(EF210="DEADLIFT",'MAXES+CHART'!$D$19*EJ210,))),2.5))),"")</f>
        <v xml:space="preserve"> </v>
      </c>
      <c r="EM210" s="96"/>
      <c r="EN210" s="55"/>
      <c r="EO210" s="199"/>
      <c r="EQ210" s="57" t="str">
        <f t="shared" si="1197"/>
        <v/>
      </c>
      <c r="ER210" s="57" t="str">
        <f t="shared" si="1198"/>
        <v/>
      </c>
      <c r="ES210" s="57" t="str">
        <f t="shared" si="1199"/>
        <v/>
      </c>
      <c r="ET210" s="57" t="str">
        <f t="shared" si="1200"/>
        <v/>
      </c>
      <c r="EU210" s="57" t="str">
        <f t="shared" si="1201"/>
        <v/>
      </c>
      <c r="EV210" s="57" t="str">
        <f t="shared" si="1202"/>
        <v/>
      </c>
      <c r="EY210" s="39"/>
      <c r="EZ210" s="58" t="str">
        <f t="shared" si="1338"/>
        <v>ACC</v>
      </c>
      <c r="FA210" s="94" t="str">
        <f t="shared" si="1339"/>
        <v/>
      </c>
      <c r="FB210" s="87" t="str">
        <f t="shared" si="1255"/>
        <v/>
      </c>
      <c r="FC210" s="81" t="str">
        <f t="shared" si="1256"/>
        <v/>
      </c>
      <c r="FD210" s="82" t="str">
        <f t="shared" si="1257"/>
        <v/>
      </c>
      <c r="FE210" s="81" t="str">
        <f>IFERROR(IF(EZ210="ACC"," ",IF('MAXES+CHART'!$D$16="lbs",MROUND(IF(EZ210="SQUAT",'MAXES+CHART'!$D$17*FD210, IF(EZ210="BENCH",'MAXES+CHART'!$D$18*FD210, IF(EZ210="DEADLIFT",'MAXES+CHART'!$D$19*FD210,))),5),MROUND(IF(EZ210="SQUAT",'MAXES+CHART'!$D$17*FD210, IF(EZ210="BENCH",'MAXES+CHART'!$D$18*FD210, IF(EZ210="DEADLIFT",'MAXES+CHART'!$D$19*FD210,))),2.5))),"")</f>
        <v xml:space="preserve"> </v>
      </c>
      <c r="FG210" s="125"/>
      <c r="FH210" s="55"/>
      <c r="FI210" s="199"/>
      <c r="FK210" s="57" t="str">
        <f t="shared" si="1203"/>
        <v/>
      </c>
      <c r="FL210" s="57" t="str">
        <f t="shared" si="1204"/>
        <v/>
      </c>
      <c r="FM210" s="57" t="str">
        <f t="shared" si="1205"/>
        <v/>
      </c>
      <c r="FN210" s="57" t="str">
        <f t="shared" si="1206"/>
        <v/>
      </c>
      <c r="FO210" s="57" t="str">
        <f t="shared" si="1207"/>
        <v/>
      </c>
      <c r="FP210" s="57" t="str">
        <f t="shared" si="1208"/>
        <v/>
      </c>
      <c r="FQ210" s="39"/>
      <c r="FR210" s="58" t="str">
        <f t="shared" si="1340"/>
        <v>ACC</v>
      </c>
      <c r="FS210" s="94" t="str">
        <f t="shared" si="1341"/>
        <v/>
      </c>
      <c r="FT210" s="87" t="str">
        <f t="shared" si="931"/>
        <v/>
      </c>
      <c r="FU210" s="81" t="str">
        <f t="shared" si="932"/>
        <v/>
      </c>
      <c r="FV210" s="82" t="str">
        <f t="shared" si="933"/>
        <v/>
      </c>
      <c r="FW210" s="81" t="str">
        <f>IFERROR(IF(FR210="ACC"," ",IF('MAXES+CHART'!$D$16="lbs",MROUND(IF(FR210="SQUAT",'MAXES+CHART'!$D$17*FV210, IF(FR210="BENCH",'MAXES+CHART'!$D$18*FV210, IF(FR210="DEADLIFT",'MAXES+CHART'!$D$19*FV210,))),5),MROUND(IF(FR210="SQUAT",'MAXES+CHART'!$D$17*FV210, IF(FR210="BENCH",'MAXES+CHART'!$D$18*FV210, IF(FR210="DEADLIFT",'MAXES+CHART'!$D$19*FV210,))),2.5))),"")</f>
        <v xml:space="preserve"> </v>
      </c>
      <c r="FY210" s="96"/>
      <c r="FZ210" s="55"/>
      <c r="GA210" s="199"/>
      <c r="GC210" s="57" t="str">
        <f t="shared" si="1209"/>
        <v/>
      </c>
      <c r="GD210" s="57" t="str">
        <f t="shared" si="1210"/>
        <v/>
      </c>
      <c r="GE210" s="57" t="str">
        <f t="shared" si="1211"/>
        <v/>
      </c>
      <c r="GF210" s="57" t="str">
        <f t="shared" si="1212"/>
        <v/>
      </c>
      <c r="GG210" s="57" t="str">
        <f t="shared" si="1213"/>
        <v/>
      </c>
      <c r="GH210" s="57" t="str">
        <f t="shared" si="1214"/>
        <v/>
      </c>
      <c r="GJ210" s="39"/>
      <c r="GK210" s="58" t="str">
        <f t="shared" si="1342"/>
        <v>ACC</v>
      </c>
      <c r="GL210" s="94" t="str">
        <f t="shared" si="1343"/>
        <v/>
      </c>
      <c r="GM210" s="87" t="str">
        <f t="shared" si="936"/>
        <v/>
      </c>
      <c r="GN210" s="81" t="str">
        <f t="shared" si="937"/>
        <v/>
      </c>
      <c r="GO210" s="82" t="str">
        <f t="shared" si="938"/>
        <v/>
      </c>
      <c r="GP210" s="81" t="str">
        <f>IFERROR(IF(GK210="ACC"," ",IF('MAXES+CHART'!$D$16="lbs",MROUND(IF(GK210="SQUAT",'MAXES+CHART'!$D$17*GO210, IF(GK210="BENCH",'MAXES+CHART'!$D$18*GO210, IF(GK210="DEADLIFT",'MAXES+CHART'!$D$19*GO210,))),5),MROUND(IF(GK210="SQUAT",'MAXES+CHART'!$D$17*GO210, IF(GK210="BENCH",'MAXES+CHART'!$D$18*GO210, IF(GK210="DEADLIFT",'MAXES+CHART'!$D$19*GO210,))),2.5))),"")</f>
        <v xml:space="preserve"> </v>
      </c>
      <c r="GR210" s="96"/>
      <c r="GS210" s="55"/>
      <c r="GT210" s="199"/>
      <c r="GV210" s="57" t="str">
        <f t="shared" si="1215"/>
        <v/>
      </c>
      <c r="GW210" s="57" t="str">
        <f t="shared" si="1216"/>
        <v/>
      </c>
      <c r="GX210" s="57" t="str">
        <f t="shared" si="1217"/>
        <v/>
      </c>
      <c r="GY210" s="57" t="str">
        <f t="shared" si="1218"/>
        <v/>
      </c>
      <c r="GZ210" s="57" t="str">
        <f t="shared" si="1219"/>
        <v/>
      </c>
      <c r="HA210" s="57" t="str">
        <f t="shared" si="1220"/>
        <v/>
      </c>
      <c r="HC210" s="39"/>
      <c r="HD210" s="58" t="str">
        <f t="shared" si="1344"/>
        <v>ACC</v>
      </c>
      <c r="HE210" s="94" t="str">
        <f t="shared" si="1345"/>
        <v/>
      </c>
      <c r="HF210" s="87" t="str">
        <f t="shared" si="941"/>
        <v/>
      </c>
      <c r="HG210" s="81" t="str">
        <f t="shared" si="942"/>
        <v/>
      </c>
      <c r="HH210" s="82" t="str">
        <f t="shared" si="943"/>
        <v/>
      </c>
      <c r="HI210" s="81" t="str">
        <f>IFERROR(IF(HD210="ACC"," ",IF('MAXES+CHART'!$D$16="lbs",MROUND(IF(HD210="SQUAT",'MAXES+CHART'!$D$17*HH210, IF(HD210="BENCH",'MAXES+CHART'!$D$18*HH210, IF(HD210="DEADLIFT",'MAXES+CHART'!$D$19*HH210,))),5),MROUND(IF(HD210="SQUAT",'MAXES+CHART'!$D$17*HH210, IF(HD210="BENCH",'MAXES+CHART'!$D$18*HH210, IF(HD210="DEADLIFT",'MAXES+CHART'!$D$19*HH210,))),2.5))),"")</f>
        <v xml:space="preserve"> </v>
      </c>
      <c r="HK210" s="96"/>
      <c r="HL210" s="55"/>
      <c r="HM210" s="199"/>
      <c r="HO210" s="57" t="str">
        <f t="shared" si="1221"/>
        <v/>
      </c>
      <c r="HP210" s="57" t="str">
        <f t="shared" si="1222"/>
        <v/>
      </c>
      <c r="HQ210" s="57" t="str">
        <f t="shared" si="1223"/>
        <v/>
      </c>
      <c r="HR210" s="57" t="str">
        <f t="shared" si="1224"/>
        <v/>
      </c>
      <c r="HS210" s="57" t="str">
        <f t="shared" si="1225"/>
        <v/>
      </c>
      <c r="HT210" s="57" t="str">
        <f t="shared" si="1226"/>
        <v/>
      </c>
    </row>
    <row r="211" spans="3:228" hidden="1" outlineLevel="2">
      <c r="C211" s="39"/>
      <c r="D211" s="58" t="str">
        <f t="shared" si="1346"/>
        <v>ACC</v>
      </c>
      <c r="E211" s="93">
        <f t="shared" si="1347"/>
        <v>0</v>
      </c>
      <c r="F211" s="88"/>
      <c r="G211" s="83"/>
      <c r="H211" s="84"/>
      <c r="I211" s="83" t="str">
        <f>IF(D211="ACC"," ",IF('MAXES+CHART'!$D$16="lbs",MROUND(IF(D211="SQUAT",'MAXES+CHART'!$D$17*H211, IF(D211="BENCH",'MAXES+CHART'!$D$18*H211, IF(D211="DEADLIFT",'MAXES+CHART'!$D$19*H211,))),5),MROUND(IF(D211="SQUAT",'MAXES+CHART'!$D$17*H211, IF(D211="BENCH",'MAXES+CHART'!$D$18*H211, IF(D211="DEADLIFT",'MAXES+CHART'!$D$19*H211,))),2.5)))</f>
        <v xml:space="preserve"> </v>
      </c>
      <c r="K211" s="96"/>
      <c r="L211" s="55"/>
      <c r="M211" s="117"/>
      <c r="O211" s="57" t="str">
        <f t="shared" si="1161"/>
        <v/>
      </c>
      <c r="P211" s="57" t="str">
        <f t="shared" si="1162"/>
        <v/>
      </c>
      <c r="Q211" s="57" t="str">
        <f t="shared" si="1163"/>
        <v/>
      </c>
      <c r="R211" s="57" t="str">
        <f t="shared" si="1164"/>
        <v/>
      </c>
      <c r="S211" s="57" t="str">
        <f t="shared" si="1165"/>
        <v/>
      </c>
      <c r="T211" s="57" t="str">
        <f t="shared" si="1166"/>
        <v/>
      </c>
      <c r="U211" s="39"/>
      <c r="V211" s="58" t="str">
        <f t="shared" si="1324"/>
        <v>ACC</v>
      </c>
      <c r="W211" s="93" t="str">
        <f t="shared" si="1325"/>
        <v/>
      </c>
      <c r="X211" s="88" t="str">
        <f t="shared" si="1229"/>
        <v/>
      </c>
      <c r="Y211" s="83" t="str">
        <f t="shared" si="1230"/>
        <v/>
      </c>
      <c r="Z211" s="84" t="str">
        <f t="shared" si="1231"/>
        <v/>
      </c>
      <c r="AA211" s="83" t="str">
        <f>IFERROR(IF(V211="ACC"," ",IF('MAXES+CHART'!$D$16="lbs",MROUND(IF(V211="SQUAT",'MAXES+CHART'!$D$17*Z211, IF(V211="BENCH",'MAXES+CHART'!$D$18*Z211, IF(V211="DEADLIFT",'MAXES+CHART'!$D$19*Z211,))),5),MROUND(IF(V211="SQUAT",'MAXES+CHART'!$D$17*Z211, IF(V211="BENCH",'MAXES+CHART'!$D$18*Z211, IF(V211="DEADLIFT",'MAXES+CHART'!$D$19*Z211,))),2.5))),"")</f>
        <v xml:space="preserve"> </v>
      </c>
      <c r="AC211" s="96"/>
      <c r="AD211" s="55"/>
      <c r="AE211" s="117"/>
      <c r="AG211" s="57" t="str">
        <f t="shared" si="950"/>
        <v/>
      </c>
      <c r="AH211" s="57" t="str">
        <f t="shared" si="951"/>
        <v/>
      </c>
      <c r="AI211" s="57" t="str">
        <f t="shared" si="952"/>
        <v/>
      </c>
      <c r="AJ211" s="57" t="str">
        <f t="shared" si="953"/>
        <v/>
      </c>
      <c r="AK211" s="57" t="str">
        <f t="shared" si="954"/>
        <v/>
      </c>
      <c r="AL211" s="57" t="str">
        <f t="shared" si="955"/>
        <v/>
      </c>
      <c r="AN211" s="39"/>
      <c r="AO211" s="58" t="str">
        <f t="shared" si="1326"/>
        <v>ACC</v>
      </c>
      <c r="AP211" s="93" t="str">
        <f t="shared" si="1327"/>
        <v/>
      </c>
      <c r="AQ211" s="88" t="str">
        <f t="shared" si="1234"/>
        <v/>
      </c>
      <c r="AR211" s="83" t="str">
        <f t="shared" si="1235"/>
        <v/>
      </c>
      <c r="AS211" s="84" t="str">
        <f t="shared" si="1236"/>
        <v/>
      </c>
      <c r="AT211" s="83" t="str">
        <f>IFERROR(IF(AO211="ACC"," ",IF('MAXES+CHART'!$D$16="lbs",MROUND(IF(AO211="SQUAT",'MAXES+CHART'!$D$17*AS211, IF(AO211="BENCH",'MAXES+CHART'!$D$18*AS211, IF(AO211="DEADLIFT",'MAXES+CHART'!$D$19*AS211,))),5),MROUND(IF(AO211="SQUAT",'MAXES+CHART'!$D$17*AS211, IF(AO211="BENCH",'MAXES+CHART'!$D$18*AS211, IF(AO211="DEADLIFT",'MAXES+CHART'!$D$19*AS211,))),2.5))),"")</f>
        <v xml:space="preserve"> </v>
      </c>
      <c r="AV211" s="96"/>
      <c r="AW211" s="55"/>
      <c r="AX211" s="117"/>
      <c r="AZ211" s="57" t="str">
        <f t="shared" si="1167"/>
        <v/>
      </c>
      <c r="BA211" s="57" t="str">
        <f t="shared" si="1168"/>
        <v/>
      </c>
      <c r="BB211" s="57" t="str">
        <f t="shared" si="1169"/>
        <v/>
      </c>
      <c r="BC211" s="57" t="str">
        <f t="shared" si="1170"/>
        <v/>
      </c>
      <c r="BD211" s="57" t="str">
        <f t="shared" si="1171"/>
        <v/>
      </c>
      <c r="BE211" s="57" t="str">
        <f t="shared" si="1172"/>
        <v/>
      </c>
      <c r="BG211" s="39"/>
      <c r="BH211" s="58" t="str">
        <f t="shared" si="1328"/>
        <v>ACC</v>
      </c>
      <c r="BI211" s="93" t="str">
        <f t="shared" si="1329"/>
        <v/>
      </c>
      <c r="BJ211" s="88" t="str">
        <f t="shared" si="1239"/>
        <v/>
      </c>
      <c r="BK211" s="83" t="str">
        <f t="shared" si="1240"/>
        <v/>
      </c>
      <c r="BL211" s="84" t="str">
        <f t="shared" si="1241"/>
        <v/>
      </c>
      <c r="BM211" s="83" t="str">
        <f>IFERROR(IF(BH211="ACC"," ",IF('MAXES+CHART'!$D$16="lbs",MROUND(IF(BH211="SQUAT",'MAXES+CHART'!$D$17*BL211, IF(BH211="BENCH",'MAXES+CHART'!$D$18*BL211, IF(BH211="DEADLIFT",'MAXES+CHART'!$D$19*BL211,))),5),MROUND(IF(BH211="SQUAT",'MAXES+CHART'!$D$17*BL211, IF(BH211="BENCH",'MAXES+CHART'!$D$18*BL211, IF(BH211="DEADLIFT",'MAXES+CHART'!$D$19*BL211,))),2.5))),"")</f>
        <v xml:space="preserve"> </v>
      </c>
      <c r="BO211" s="96"/>
      <c r="BP211" s="55"/>
      <c r="BQ211" s="117"/>
      <c r="BS211" s="57" t="str">
        <f t="shared" si="1173"/>
        <v/>
      </c>
      <c r="BT211" s="57" t="str">
        <f t="shared" si="1174"/>
        <v/>
      </c>
      <c r="BU211" s="57" t="str">
        <f t="shared" si="1175"/>
        <v/>
      </c>
      <c r="BV211" s="57" t="str">
        <f t="shared" si="1176"/>
        <v/>
      </c>
      <c r="BW211" s="57" t="str">
        <f t="shared" si="1177"/>
        <v/>
      </c>
      <c r="BX211" s="57" t="str">
        <f t="shared" si="1178"/>
        <v/>
      </c>
      <c r="CA211" s="39"/>
      <c r="CB211" s="58" t="str">
        <f t="shared" si="1330"/>
        <v>ACC</v>
      </c>
      <c r="CC211" s="93" t="str">
        <f t="shared" si="1331"/>
        <v/>
      </c>
      <c r="CD211" s="88" t="str">
        <f t="shared" si="1244"/>
        <v/>
      </c>
      <c r="CE211" s="83" t="str">
        <f t="shared" si="1245"/>
        <v/>
      </c>
      <c r="CF211" s="84" t="str">
        <f t="shared" si="1246"/>
        <v/>
      </c>
      <c r="CG211" s="83" t="str">
        <f>IFERROR(IF(CB211="ACC"," ",IF('MAXES+CHART'!$D$16="lbs",MROUND(IF(CB211="SQUAT",'MAXES+CHART'!$D$17*CF211, IF(CB211="BENCH",'MAXES+CHART'!$D$18*CF211, IF(CB211="DEADLIFT",'MAXES+CHART'!$D$19*CF211,))),5),MROUND(IF(CB211="SQUAT",'MAXES+CHART'!$D$17*CF211, IF(CB211="BENCH",'MAXES+CHART'!$D$18*CF211, IF(CB211="DEADLIFT",'MAXES+CHART'!$D$19*CF211,))),2.5))),"")</f>
        <v xml:space="preserve"> </v>
      </c>
      <c r="CI211" s="96"/>
      <c r="CJ211" s="55"/>
      <c r="CK211" s="117"/>
      <c r="CM211" s="57" t="str">
        <f t="shared" si="1179"/>
        <v/>
      </c>
      <c r="CN211" s="57" t="str">
        <f t="shared" si="1180"/>
        <v/>
      </c>
      <c r="CO211" s="57" t="str">
        <f t="shared" si="1181"/>
        <v/>
      </c>
      <c r="CP211" s="57" t="str">
        <f t="shared" si="1182"/>
        <v/>
      </c>
      <c r="CQ211" s="57" t="str">
        <f t="shared" si="1183"/>
        <v/>
      </c>
      <c r="CR211" s="57" t="str">
        <f t="shared" si="1184"/>
        <v/>
      </c>
      <c r="CS211" s="39"/>
      <c r="CT211" s="58" t="str">
        <f t="shared" si="1332"/>
        <v>ACC</v>
      </c>
      <c r="CU211" s="93" t="str">
        <f t="shared" si="1333"/>
        <v/>
      </c>
      <c r="CV211" s="88" t="str">
        <f t="shared" si="916"/>
        <v/>
      </c>
      <c r="CW211" s="83" t="str">
        <f t="shared" si="917"/>
        <v/>
      </c>
      <c r="CX211" s="84" t="str">
        <f t="shared" si="918"/>
        <v/>
      </c>
      <c r="CY211" s="83" t="str">
        <f>IFERROR(IF(CT211="ACC"," ",IF('MAXES+CHART'!$D$16="lbs",MROUND(IF(CT211="SQUAT",'MAXES+CHART'!$D$17*CX211, IF(CT211="BENCH",'MAXES+CHART'!$D$18*CX211, IF(CT211="DEADLIFT",'MAXES+CHART'!$D$19*CX211,))),5),MROUND(IF(CT211="SQUAT",'MAXES+CHART'!$D$17*CX211, IF(CT211="BENCH",'MAXES+CHART'!$D$18*CX211, IF(CT211="DEADLIFT",'MAXES+CHART'!$D$19*CX211,))),2.5))),"")</f>
        <v xml:space="preserve"> </v>
      </c>
      <c r="DA211" s="96"/>
      <c r="DB211" s="55"/>
      <c r="DC211" s="117"/>
      <c r="DE211" s="57" t="str">
        <f t="shared" si="1185"/>
        <v/>
      </c>
      <c r="DF211" s="57" t="str">
        <f t="shared" si="1186"/>
        <v/>
      </c>
      <c r="DG211" s="57" t="str">
        <f t="shared" si="1187"/>
        <v/>
      </c>
      <c r="DH211" s="57" t="str">
        <f t="shared" si="1188"/>
        <v/>
      </c>
      <c r="DI211" s="57" t="str">
        <f t="shared" si="1189"/>
        <v/>
      </c>
      <c r="DJ211" s="57" t="str">
        <f t="shared" si="1190"/>
        <v/>
      </c>
      <c r="DL211" s="39"/>
      <c r="DM211" s="58" t="str">
        <f t="shared" si="1334"/>
        <v>ACC</v>
      </c>
      <c r="DN211" s="93" t="str">
        <f t="shared" si="1335"/>
        <v/>
      </c>
      <c r="DO211" s="88" t="str">
        <f t="shared" si="921"/>
        <v/>
      </c>
      <c r="DP211" s="83" t="str">
        <f t="shared" si="922"/>
        <v/>
      </c>
      <c r="DQ211" s="84" t="str">
        <f t="shared" si="923"/>
        <v/>
      </c>
      <c r="DR211" s="83" t="str">
        <f>IFERROR(IF(DM211="ACC"," ",IF('MAXES+CHART'!$D$16="lbs",MROUND(IF(DM211="SQUAT",'MAXES+CHART'!$D$17*DQ211, IF(DM211="BENCH",'MAXES+CHART'!$D$18*DQ211, IF(DM211="DEADLIFT",'MAXES+CHART'!$D$19*DQ211,))),5),MROUND(IF(DM211="SQUAT",'MAXES+CHART'!$D$17*DQ211, IF(DM211="BENCH",'MAXES+CHART'!$D$18*DQ211, IF(DM211="DEADLIFT",'MAXES+CHART'!$D$19*DQ211,))),2.5))),"")</f>
        <v xml:space="preserve"> </v>
      </c>
      <c r="DT211" s="96"/>
      <c r="DU211" s="55"/>
      <c r="DV211" s="117"/>
      <c r="DX211" s="57" t="str">
        <f t="shared" si="1191"/>
        <v/>
      </c>
      <c r="DY211" s="57" t="str">
        <f t="shared" si="1192"/>
        <v/>
      </c>
      <c r="DZ211" s="57" t="str">
        <f t="shared" si="1193"/>
        <v/>
      </c>
      <c r="EA211" s="57" t="str">
        <f t="shared" si="1194"/>
        <v/>
      </c>
      <c r="EB211" s="57" t="str">
        <f t="shared" si="1195"/>
        <v/>
      </c>
      <c r="EC211" s="57" t="str">
        <f t="shared" si="1196"/>
        <v/>
      </c>
      <c r="EE211" s="39"/>
      <c r="EF211" s="58" t="str">
        <f t="shared" si="1336"/>
        <v>ACC</v>
      </c>
      <c r="EG211" s="93" t="str">
        <f t="shared" si="1337"/>
        <v/>
      </c>
      <c r="EH211" s="88" t="str">
        <f t="shared" si="926"/>
        <v/>
      </c>
      <c r="EI211" s="83" t="str">
        <f t="shared" si="927"/>
        <v/>
      </c>
      <c r="EJ211" s="84" t="str">
        <f t="shared" si="928"/>
        <v/>
      </c>
      <c r="EK211" s="83" t="str">
        <f>IFERROR(IF(EF211="ACC"," ",IF('MAXES+CHART'!$D$16="lbs",MROUND(IF(EF211="SQUAT",'MAXES+CHART'!$D$17*EJ211, IF(EF211="BENCH",'MAXES+CHART'!$D$18*EJ211, IF(EF211="DEADLIFT",'MAXES+CHART'!$D$19*EJ211,))),5),MROUND(IF(EF211="SQUAT",'MAXES+CHART'!$D$17*EJ211, IF(EF211="BENCH",'MAXES+CHART'!$D$18*EJ211, IF(EF211="DEADLIFT",'MAXES+CHART'!$D$19*EJ211,))),2.5))),"")</f>
        <v xml:space="preserve"> </v>
      </c>
      <c r="EM211" s="96"/>
      <c r="EN211" s="55"/>
      <c r="EO211" s="117"/>
      <c r="EQ211" s="57" t="str">
        <f t="shared" si="1197"/>
        <v/>
      </c>
      <c r="ER211" s="57" t="str">
        <f t="shared" si="1198"/>
        <v/>
      </c>
      <c r="ES211" s="57" t="str">
        <f t="shared" si="1199"/>
        <v/>
      </c>
      <c r="ET211" s="57" t="str">
        <f t="shared" si="1200"/>
        <v/>
      </c>
      <c r="EU211" s="57" t="str">
        <f t="shared" si="1201"/>
        <v/>
      </c>
      <c r="EV211" s="57" t="str">
        <f t="shared" si="1202"/>
        <v/>
      </c>
      <c r="EY211" s="39"/>
      <c r="EZ211" s="58" t="str">
        <f t="shared" si="1338"/>
        <v>ACC</v>
      </c>
      <c r="FA211" s="93" t="str">
        <f t="shared" si="1339"/>
        <v/>
      </c>
      <c r="FB211" s="88" t="str">
        <f t="shared" si="1255"/>
        <v/>
      </c>
      <c r="FC211" s="83" t="str">
        <f t="shared" si="1256"/>
        <v/>
      </c>
      <c r="FD211" s="84" t="str">
        <f t="shared" si="1257"/>
        <v/>
      </c>
      <c r="FE211" s="83" t="str">
        <f>IFERROR(IF(EZ211="ACC"," ",IF('MAXES+CHART'!$D$16="lbs",MROUND(IF(EZ211="SQUAT",'MAXES+CHART'!$D$17*FD211, IF(EZ211="BENCH",'MAXES+CHART'!$D$18*FD211, IF(EZ211="DEADLIFT",'MAXES+CHART'!$D$19*FD211,))),5),MROUND(IF(EZ211="SQUAT",'MAXES+CHART'!$D$17*FD211, IF(EZ211="BENCH",'MAXES+CHART'!$D$18*FD211, IF(EZ211="DEADLIFT",'MAXES+CHART'!$D$19*FD211,))),2.5))),"")</f>
        <v xml:space="preserve"> </v>
      </c>
      <c r="FG211" s="125"/>
      <c r="FH211" s="55"/>
      <c r="FI211" s="117"/>
      <c r="FK211" s="57" t="str">
        <f t="shared" si="1203"/>
        <v/>
      </c>
      <c r="FL211" s="57" t="str">
        <f t="shared" si="1204"/>
        <v/>
      </c>
      <c r="FM211" s="57" t="str">
        <f t="shared" si="1205"/>
        <v/>
      </c>
      <c r="FN211" s="57" t="str">
        <f t="shared" si="1206"/>
        <v/>
      </c>
      <c r="FO211" s="57" t="str">
        <f t="shared" si="1207"/>
        <v/>
      </c>
      <c r="FP211" s="57" t="str">
        <f t="shared" si="1208"/>
        <v/>
      </c>
      <c r="FQ211" s="39"/>
      <c r="FR211" s="58" t="str">
        <f t="shared" si="1340"/>
        <v>ACC</v>
      </c>
      <c r="FS211" s="93" t="str">
        <f t="shared" si="1341"/>
        <v/>
      </c>
      <c r="FT211" s="88" t="str">
        <f t="shared" si="931"/>
        <v/>
      </c>
      <c r="FU211" s="83" t="str">
        <f t="shared" si="932"/>
        <v/>
      </c>
      <c r="FV211" s="84" t="str">
        <f t="shared" si="933"/>
        <v/>
      </c>
      <c r="FW211" s="83" t="str">
        <f>IFERROR(IF(FR211="ACC"," ",IF('MAXES+CHART'!$D$16="lbs",MROUND(IF(FR211="SQUAT",'MAXES+CHART'!$D$17*FV211, IF(FR211="BENCH",'MAXES+CHART'!$D$18*FV211, IF(FR211="DEADLIFT",'MAXES+CHART'!$D$19*FV211,))),5),MROUND(IF(FR211="SQUAT",'MAXES+CHART'!$D$17*FV211, IF(FR211="BENCH",'MAXES+CHART'!$D$18*FV211, IF(FR211="DEADLIFT",'MAXES+CHART'!$D$19*FV211,))),2.5))),"")</f>
        <v xml:space="preserve"> </v>
      </c>
      <c r="FY211" s="96"/>
      <c r="FZ211" s="55"/>
      <c r="GA211" s="117"/>
      <c r="GC211" s="57" t="str">
        <f t="shared" si="1209"/>
        <v/>
      </c>
      <c r="GD211" s="57" t="str">
        <f t="shared" si="1210"/>
        <v/>
      </c>
      <c r="GE211" s="57" t="str">
        <f t="shared" si="1211"/>
        <v/>
      </c>
      <c r="GF211" s="57" t="str">
        <f t="shared" si="1212"/>
        <v/>
      </c>
      <c r="GG211" s="57" t="str">
        <f t="shared" si="1213"/>
        <v/>
      </c>
      <c r="GH211" s="57" t="str">
        <f t="shared" si="1214"/>
        <v/>
      </c>
      <c r="GJ211" s="39"/>
      <c r="GK211" s="58" t="str">
        <f t="shared" si="1342"/>
        <v>ACC</v>
      </c>
      <c r="GL211" s="93" t="str">
        <f t="shared" si="1343"/>
        <v/>
      </c>
      <c r="GM211" s="88" t="str">
        <f t="shared" si="936"/>
        <v/>
      </c>
      <c r="GN211" s="83" t="str">
        <f t="shared" si="937"/>
        <v/>
      </c>
      <c r="GO211" s="84" t="str">
        <f t="shared" si="938"/>
        <v/>
      </c>
      <c r="GP211" s="83" t="str">
        <f>IFERROR(IF(GK211="ACC"," ",IF('MAXES+CHART'!$D$16="lbs",MROUND(IF(GK211="SQUAT",'MAXES+CHART'!$D$17*GO211, IF(GK211="BENCH",'MAXES+CHART'!$D$18*GO211, IF(GK211="DEADLIFT",'MAXES+CHART'!$D$19*GO211,))),5),MROUND(IF(GK211="SQUAT",'MAXES+CHART'!$D$17*GO211, IF(GK211="BENCH",'MAXES+CHART'!$D$18*GO211, IF(GK211="DEADLIFT",'MAXES+CHART'!$D$19*GO211,))),2.5))),"")</f>
        <v xml:space="preserve"> </v>
      </c>
      <c r="GR211" s="96"/>
      <c r="GS211" s="55"/>
      <c r="GT211" s="117"/>
      <c r="GV211" s="57" t="str">
        <f t="shared" si="1215"/>
        <v/>
      </c>
      <c r="GW211" s="57" t="str">
        <f t="shared" si="1216"/>
        <v/>
      </c>
      <c r="GX211" s="57" t="str">
        <f t="shared" si="1217"/>
        <v/>
      </c>
      <c r="GY211" s="57" t="str">
        <f t="shared" si="1218"/>
        <v/>
      </c>
      <c r="GZ211" s="57" t="str">
        <f t="shared" si="1219"/>
        <v/>
      </c>
      <c r="HA211" s="57" t="str">
        <f t="shared" si="1220"/>
        <v/>
      </c>
      <c r="HC211" s="39"/>
      <c r="HD211" s="58" t="str">
        <f t="shared" si="1344"/>
        <v>ACC</v>
      </c>
      <c r="HE211" s="93" t="str">
        <f t="shared" si="1345"/>
        <v/>
      </c>
      <c r="HF211" s="88" t="str">
        <f t="shared" si="941"/>
        <v/>
      </c>
      <c r="HG211" s="83" t="str">
        <f t="shared" si="942"/>
        <v/>
      </c>
      <c r="HH211" s="84" t="str">
        <f t="shared" si="943"/>
        <v/>
      </c>
      <c r="HI211" s="83" t="str">
        <f>IFERROR(IF(HD211="ACC"," ",IF('MAXES+CHART'!$D$16="lbs",MROUND(IF(HD211="SQUAT",'MAXES+CHART'!$D$17*HH211, IF(HD211="BENCH",'MAXES+CHART'!$D$18*HH211, IF(HD211="DEADLIFT",'MAXES+CHART'!$D$19*HH211,))),5),MROUND(IF(HD211="SQUAT",'MAXES+CHART'!$D$17*HH211, IF(HD211="BENCH",'MAXES+CHART'!$D$18*HH211, IF(HD211="DEADLIFT",'MAXES+CHART'!$D$19*HH211,))),2.5))),"")</f>
        <v xml:space="preserve"> </v>
      </c>
      <c r="HK211" s="96"/>
      <c r="HL211" s="55"/>
      <c r="HM211" s="117"/>
      <c r="HO211" s="57" t="str">
        <f t="shared" si="1221"/>
        <v/>
      </c>
      <c r="HP211" s="57" t="str">
        <f t="shared" si="1222"/>
        <v/>
      </c>
      <c r="HQ211" s="57" t="str">
        <f t="shared" si="1223"/>
        <v/>
      </c>
      <c r="HR211" s="57" t="str">
        <f t="shared" si="1224"/>
        <v/>
      </c>
      <c r="HS211" s="57" t="str">
        <f t="shared" si="1225"/>
        <v/>
      </c>
      <c r="HT211" s="57" t="str">
        <f t="shared" si="1226"/>
        <v/>
      </c>
    </row>
    <row r="212" spans="3:228" hidden="1" outlineLevel="2">
      <c r="C212" s="39"/>
      <c r="D212" s="58" t="str">
        <f t="shared" si="1346"/>
        <v>ACC</v>
      </c>
      <c r="E212" s="94">
        <f t="shared" si="1347"/>
        <v>0</v>
      </c>
      <c r="F212" s="87"/>
      <c r="G212" s="81"/>
      <c r="H212" s="82"/>
      <c r="I212" s="81" t="str">
        <f>IF(D212="ACC"," ",IF('MAXES+CHART'!$D$16="lbs",MROUND(IF(D212="SQUAT",'MAXES+CHART'!$D$17*H212, IF(D212="BENCH",'MAXES+CHART'!$D$18*H212, IF(D212="DEADLIFT",'MAXES+CHART'!$D$19*H212,))),5),MROUND(IF(D212="SQUAT",'MAXES+CHART'!$D$17*H212, IF(D212="BENCH",'MAXES+CHART'!$D$18*H212, IF(D212="DEADLIFT",'MAXES+CHART'!$D$19*H212,))),2.5)))</f>
        <v xml:space="preserve"> </v>
      </c>
      <c r="K212" s="96"/>
      <c r="L212" s="55"/>
      <c r="M212" s="120" t="str">
        <f ca="1">"e1RM: "&amp;IFERROR(MROUND(IF(H209="",  I208/VLOOKUP(K208,'MAXES+CHART'!$B$3:$N$11,G208+1,FALSE),  OFFSET(H208,MATCH(MAX(H209:H213),H209:H213,0),1)/VLOOKUP(OFFSET(H208,MATCH(MAX(H209:H213),H209:H213,0),3),'MAXES+CHART'!$B$3:$N$11,OFFSET(H208,MATCH(MAX(H209:H213),H209:H213,0),-1)+1,FALSE)),1),"")</f>
        <v xml:space="preserve">e1RM: </v>
      </c>
      <c r="O212" s="57" t="str">
        <f t="shared" si="1161"/>
        <v/>
      </c>
      <c r="P212" s="57" t="str">
        <f t="shared" si="1162"/>
        <v/>
      </c>
      <c r="Q212" s="57" t="str">
        <f t="shared" si="1163"/>
        <v/>
      </c>
      <c r="R212" s="57" t="str">
        <f t="shared" si="1164"/>
        <v/>
      </c>
      <c r="S212" s="57" t="str">
        <f t="shared" si="1165"/>
        <v/>
      </c>
      <c r="T212" s="57" t="str">
        <f t="shared" si="1166"/>
        <v/>
      </c>
      <c r="U212" s="39"/>
      <c r="V212" s="58" t="str">
        <f t="shared" si="1324"/>
        <v>ACC</v>
      </c>
      <c r="W212" s="94" t="str">
        <f t="shared" si="1325"/>
        <v/>
      </c>
      <c r="X212" s="87" t="str">
        <f t="shared" si="1229"/>
        <v/>
      </c>
      <c r="Y212" s="81" t="str">
        <f t="shared" si="1230"/>
        <v/>
      </c>
      <c r="Z212" s="82" t="str">
        <f t="shared" si="1231"/>
        <v/>
      </c>
      <c r="AA212" s="81" t="str">
        <f>IFERROR(IF(V212="ACC"," ",IF('MAXES+CHART'!$D$16="lbs",MROUND(IF(V212="SQUAT",'MAXES+CHART'!$D$17*Z212, IF(V212="BENCH",'MAXES+CHART'!$D$18*Z212, IF(V212="DEADLIFT",'MAXES+CHART'!$D$19*Z212,))),5),MROUND(IF(V212="SQUAT",'MAXES+CHART'!$D$17*Z212, IF(V212="BENCH",'MAXES+CHART'!$D$18*Z212, IF(V212="DEADLIFT",'MAXES+CHART'!$D$19*Z212,))),2.5))),"")</f>
        <v xml:space="preserve"> </v>
      </c>
      <c r="AC212" s="96"/>
      <c r="AD212" s="55"/>
      <c r="AE212" s="120" t="str">
        <f ca="1">"e1RM: "&amp;IFERROR(MROUND(IF(Z209="",  AA208/VLOOKUP(AC208,'MAXES+CHART'!$B$3:$N$11,Y208+1,FALSE),  OFFSET(Z208,MATCH(MAX(Z209:Z213),Z209:Z213,0),1)/VLOOKUP(OFFSET(Z208,MATCH(MAX(Z209:Z213),Z209:Z213,0),3),'MAXES+CHART'!$B$3:$N$11,OFFSET(Z208,MATCH(MAX(Z209:Z213),Z209:Z213,0),-1)+1,FALSE)),1),"")</f>
        <v xml:space="preserve">e1RM: </v>
      </c>
      <c r="AG212" s="57" t="str">
        <f t="shared" si="950"/>
        <v/>
      </c>
      <c r="AH212" s="57" t="str">
        <f t="shared" si="951"/>
        <v/>
      </c>
      <c r="AI212" s="57" t="str">
        <f t="shared" si="952"/>
        <v/>
      </c>
      <c r="AJ212" s="57" t="str">
        <f t="shared" si="953"/>
        <v/>
      </c>
      <c r="AK212" s="57" t="str">
        <f t="shared" si="954"/>
        <v/>
      </c>
      <c r="AL212" s="57" t="str">
        <f t="shared" si="955"/>
        <v/>
      </c>
      <c r="AN212" s="39"/>
      <c r="AO212" s="58" t="str">
        <f t="shared" si="1326"/>
        <v>ACC</v>
      </c>
      <c r="AP212" s="94" t="str">
        <f t="shared" si="1327"/>
        <v/>
      </c>
      <c r="AQ212" s="87" t="str">
        <f t="shared" si="1234"/>
        <v/>
      </c>
      <c r="AR212" s="81" t="str">
        <f t="shared" si="1235"/>
        <v/>
      </c>
      <c r="AS212" s="82" t="str">
        <f t="shared" si="1236"/>
        <v/>
      </c>
      <c r="AT212" s="81" t="str">
        <f>IFERROR(IF(AO212="ACC"," ",IF('MAXES+CHART'!$D$16="lbs",MROUND(IF(AO212="SQUAT",'MAXES+CHART'!$D$17*AS212, IF(AO212="BENCH",'MAXES+CHART'!$D$18*AS212, IF(AO212="DEADLIFT",'MAXES+CHART'!$D$19*AS212,))),5),MROUND(IF(AO212="SQUAT",'MAXES+CHART'!$D$17*AS212, IF(AO212="BENCH",'MAXES+CHART'!$D$18*AS212, IF(AO212="DEADLIFT",'MAXES+CHART'!$D$19*AS212,))),2.5))),"")</f>
        <v xml:space="preserve"> </v>
      </c>
      <c r="AV212" s="96"/>
      <c r="AW212" s="55"/>
      <c r="AX212" s="120" t="str">
        <f ca="1">"e1RM: "&amp;IFERROR(MROUND(IF(AS209="",  AT208/VLOOKUP(AV208,'MAXES+CHART'!$B$3:$N$11,AR208+1,FALSE),  OFFSET(AS208,MATCH(MAX(AS209:AS213),AS209:AS213,0),1)/VLOOKUP(OFFSET(AS208,MATCH(MAX(AS209:AS213),AS209:AS213,0),3),'MAXES+CHART'!$B$3:$N$11,OFFSET(AS208,MATCH(MAX(AS209:AS213),AS209:AS213,0),-1)+1,FALSE)),1),"")</f>
        <v xml:space="preserve">e1RM: </v>
      </c>
      <c r="AZ212" s="57" t="str">
        <f t="shared" si="1167"/>
        <v/>
      </c>
      <c r="BA212" s="57" t="str">
        <f t="shared" si="1168"/>
        <v/>
      </c>
      <c r="BB212" s="57" t="str">
        <f t="shared" si="1169"/>
        <v/>
      </c>
      <c r="BC212" s="57" t="str">
        <f t="shared" si="1170"/>
        <v/>
      </c>
      <c r="BD212" s="57" t="str">
        <f t="shared" si="1171"/>
        <v/>
      </c>
      <c r="BE212" s="57" t="str">
        <f t="shared" si="1172"/>
        <v/>
      </c>
      <c r="BG212" s="39"/>
      <c r="BH212" s="58" t="str">
        <f t="shared" si="1328"/>
        <v>ACC</v>
      </c>
      <c r="BI212" s="94" t="str">
        <f t="shared" si="1329"/>
        <v/>
      </c>
      <c r="BJ212" s="87" t="str">
        <f t="shared" si="1239"/>
        <v/>
      </c>
      <c r="BK212" s="81" t="str">
        <f t="shared" si="1240"/>
        <v/>
      </c>
      <c r="BL212" s="82" t="str">
        <f t="shared" si="1241"/>
        <v/>
      </c>
      <c r="BM212" s="81" t="str">
        <f>IFERROR(IF(BH212="ACC"," ",IF('MAXES+CHART'!$D$16="lbs",MROUND(IF(BH212="SQUAT",'MAXES+CHART'!$D$17*BL212, IF(BH212="BENCH",'MAXES+CHART'!$D$18*BL212, IF(BH212="DEADLIFT",'MAXES+CHART'!$D$19*BL212,))),5),MROUND(IF(BH212="SQUAT",'MAXES+CHART'!$D$17*BL212, IF(BH212="BENCH",'MAXES+CHART'!$D$18*BL212, IF(BH212="DEADLIFT",'MAXES+CHART'!$D$19*BL212,))),2.5))),"")</f>
        <v xml:space="preserve"> </v>
      </c>
      <c r="BO212" s="96"/>
      <c r="BP212" s="55"/>
      <c r="BQ212" s="120" t="str">
        <f ca="1">"e1RM: "&amp;IFERROR(MROUND(IF(BL209="",  BM208/VLOOKUP(BO208,'MAXES+CHART'!$B$3:$N$11,BK208+1,FALSE),  OFFSET(BL208,MATCH(MAX(BL209:BL213),BL209:BL213,0),1)/VLOOKUP(OFFSET(BL208,MATCH(MAX(BL209:BL213),BL209:BL213,0),3),'MAXES+CHART'!$B$3:$N$11,OFFSET(BL208,MATCH(MAX(BL209:BL213),BL209:BL213,0),-1)+1,FALSE)),1),"")</f>
        <v xml:space="preserve">e1RM: </v>
      </c>
      <c r="BS212" s="57" t="str">
        <f t="shared" si="1173"/>
        <v/>
      </c>
      <c r="BT212" s="57" t="str">
        <f t="shared" si="1174"/>
        <v/>
      </c>
      <c r="BU212" s="57" t="str">
        <f t="shared" si="1175"/>
        <v/>
      </c>
      <c r="BV212" s="57" t="str">
        <f t="shared" si="1176"/>
        <v/>
      </c>
      <c r="BW212" s="57" t="str">
        <f t="shared" si="1177"/>
        <v/>
      </c>
      <c r="BX212" s="57" t="str">
        <f t="shared" si="1178"/>
        <v/>
      </c>
      <c r="CA212" s="39"/>
      <c r="CB212" s="58" t="str">
        <f t="shared" si="1330"/>
        <v>ACC</v>
      </c>
      <c r="CC212" s="94" t="str">
        <f t="shared" si="1331"/>
        <v/>
      </c>
      <c r="CD212" s="87" t="str">
        <f t="shared" si="1244"/>
        <v/>
      </c>
      <c r="CE212" s="81" t="str">
        <f t="shared" si="1245"/>
        <v/>
      </c>
      <c r="CF212" s="82" t="str">
        <f t="shared" si="1246"/>
        <v/>
      </c>
      <c r="CG212" s="81" t="str">
        <f>IFERROR(IF(CB212="ACC"," ",IF('MAXES+CHART'!$D$16="lbs",MROUND(IF(CB212="SQUAT",'MAXES+CHART'!$D$17*CF212, IF(CB212="BENCH",'MAXES+CHART'!$D$18*CF212, IF(CB212="DEADLIFT",'MAXES+CHART'!$D$19*CF212,))),5),MROUND(IF(CB212="SQUAT",'MAXES+CHART'!$D$17*CF212, IF(CB212="BENCH",'MAXES+CHART'!$D$18*CF212, IF(CB212="DEADLIFT",'MAXES+CHART'!$D$19*CF212,))),2.5))),"")</f>
        <v xml:space="preserve"> </v>
      </c>
      <c r="CI212" s="96"/>
      <c r="CJ212" s="55"/>
      <c r="CK212" s="120" t="str">
        <f ca="1">"e1RM: "&amp;IFERROR(MROUND(IF(CF209="",  CG208/VLOOKUP(CI208,'MAXES+CHART'!$B$3:$N$11,CE208+1,FALSE),  OFFSET(CF208,MATCH(MAX(CF209:CF213),CF209:CF213,0),1)/VLOOKUP(OFFSET(CF208,MATCH(MAX(CF209:CF213),CF209:CF213,0),3),'MAXES+CHART'!$B$3:$N$11,OFFSET(CF208,MATCH(MAX(CF209:CF213),CF209:CF213,0),-1)+1,FALSE)),1),"")</f>
        <v xml:space="preserve">e1RM: </v>
      </c>
      <c r="CM212" s="57" t="str">
        <f t="shared" si="1179"/>
        <v/>
      </c>
      <c r="CN212" s="57" t="str">
        <f t="shared" si="1180"/>
        <v/>
      </c>
      <c r="CO212" s="57" t="str">
        <f t="shared" si="1181"/>
        <v/>
      </c>
      <c r="CP212" s="57" t="str">
        <f t="shared" si="1182"/>
        <v/>
      </c>
      <c r="CQ212" s="57" t="str">
        <f t="shared" si="1183"/>
        <v/>
      </c>
      <c r="CR212" s="57" t="str">
        <f t="shared" si="1184"/>
        <v/>
      </c>
      <c r="CS212" s="39"/>
      <c r="CT212" s="58" t="str">
        <f t="shared" si="1332"/>
        <v>ACC</v>
      </c>
      <c r="CU212" s="94" t="str">
        <f t="shared" si="1333"/>
        <v/>
      </c>
      <c r="CV212" s="87" t="str">
        <f t="shared" si="916"/>
        <v/>
      </c>
      <c r="CW212" s="81" t="str">
        <f t="shared" si="917"/>
        <v/>
      </c>
      <c r="CX212" s="82" t="str">
        <f t="shared" si="918"/>
        <v/>
      </c>
      <c r="CY212" s="81" t="str">
        <f>IFERROR(IF(CT212="ACC"," ",IF('MAXES+CHART'!$D$16="lbs",MROUND(IF(CT212="SQUAT",'MAXES+CHART'!$D$17*CX212, IF(CT212="BENCH",'MAXES+CHART'!$D$18*CX212, IF(CT212="DEADLIFT",'MAXES+CHART'!$D$19*CX212,))),5),MROUND(IF(CT212="SQUAT",'MAXES+CHART'!$D$17*CX212, IF(CT212="BENCH",'MAXES+CHART'!$D$18*CX212, IF(CT212="DEADLIFT",'MAXES+CHART'!$D$19*CX212,))),2.5))),"")</f>
        <v xml:space="preserve"> </v>
      </c>
      <c r="DA212" s="96"/>
      <c r="DB212" s="55"/>
      <c r="DC212" s="120" t="str">
        <f ca="1">"e1RM: "&amp;IFERROR(MROUND(IF(CX209="",  CY208/VLOOKUP(DA208,'MAXES+CHART'!$B$3:$N$11,CW208+1,FALSE),  OFFSET(CX208,MATCH(MAX(CX209:CX213),CX209:CX213,0),1)/VLOOKUP(OFFSET(CX208,MATCH(MAX(CX209:CX213),CX209:CX213,0),3),'MAXES+CHART'!$B$3:$N$11,OFFSET(CX208,MATCH(MAX(CX209:CX213),CX209:CX213,0),-1)+1,FALSE)),1),"")</f>
        <v xml:space="preserve">e1RM: </v>
      </c>
      <c r="DE212" s="57" t="str">
        <f t="shared" si="1185"/>
        <v/>
      </c>
      <c r="DF212" s="57" t="str">
        <f t="shared" si="1186"/>
        <v/>
      </c>
      <c r="DG212" s="57" t="str">
        <f t="shared" si="1187"/>
        <v/>
      </c>
      <c r="DH212" s="57" t="str">
        <f t="shared" si="1188"/>
        <v/>
      </c>
      <c r="DI212" s="57" t="str">
        <f t="shared" si="1189"/>
        <v/>
      </c>
      <c r="DJ212" s="57" t="str">
        <f t="shared" si="1190"/>
        <v/>
      </c>
      <c r="DL212" s="39"/>
      <c r="DM212" s="58" t="str">
        <f t="shared" si="1334"/>
        <v>ACC</v>
      </c>
      <c r="DN212" s="94" t="str">
        <f t="shared" si="1335"/>
        <v/>
      </c>
      <c r="DO212" s="87" t="str">
        <f t="shared" si="921"/>
        <v/>
      </c>
      <c r="DP212" s="81" t="str">
        <f t="shared" si="922"/>
        <v/>
      </c>
      <c r="DQ212" s="82" t="str">
        <f t="shared" si="923"/>
        <v/>
      </c>
      <c r="DR212" s="81" t="str">
        <f>IFERROR(IF(DM212="ACC"," ",IF('MAXES+CHART'!$D$16="lbs",MROUND(IF(DM212="SQUAT",'MAXES+CHART'!$D$17*DQ212, IF(DM212="BENCH",'MAXES+CHART'!$D$18*DQ212, IF(DM212="DEADLIFT",'MAXES+CHART'!$D$19*DQ212,))),5),MROUND(IF(DM212="SQUAT",'MAXES+CHART'!$D$17*DQ212, IF(DM212="BENCH",'MAXES+CHART'!$D$18*DQ212, IF(DM212="DEADLIFT",'MAXES+CHART'!$D$19*DQ212,))),2.5))),"")</f>
        <v xml:space="preserve"> </v>
      </c>
      <c r="DT212" s="96"/>
      <c r="DU212" s="55"/>
      <c r="DV212" s="120" t="str">
        <f ca="1">"e1RM: "&amp;IFERROR(MROUND(IF(DQ209="",  DR208/VLOOKUP(DT208,'MAXES+CHART'!$B$3:$N$11,DP208+1,FALSE),  OFFSET(DQ208,MATCH(MAX(DQ209:DQ213),DQ209:DQ213,0),1)/VLOOKUP(OFFSET(DQ208,MATCH(MAX(DQ209:DQ213),DQ209:DQ213,0),3),'MAXES+CHART'!$B$3:$N$11,OFFSET(DQ208,MATCH(MAX(DQ209:DQ213),DQ209:DQ213,0),-1)+1,FALSE)),1),"")</f>
        <v xml:space="preserve">e1RM: </v>
      </c>
      <c r="DX212" s="57" t="str">
        <f t="shared" si="1191"/>
        <v/>
      </c>
      <c r="DY212" s="57" t="str">
        <f t="shared" si="1192"/>
        <v/>
      </c>
      <c r="DZ212" s="57" t="str">
        <f t="shared" si="1193"/>
        <v/>
      </c>
      <c r="EA212" s="57" t="str">
        <f t="shared" si="1194"/>
        <v/>
      </c>
      <c r="EB212" s="57" t="str">
        <f t="shared" si="1195"/>
        <v/>
      </c>
      <c r="EC212" s="57" t="str">
        <f t="shared" si="1196"/>
        <v/>
      </c>
      <c r="EE212" s="39"/>
      <c r="EF212" s="58" t="str">
        <f t="shared" si="1336"/>
        <v>ACC</v>
      </c>
      <c r="EG212" s="94" t="str">
        <f t="shared" si="1337"/>
        <v/>
      </c>
      <c r="EH212" s="87" t="str">
        <f t="shared" si="926"/>
        <v/>
      </c>
      <c r="EI212" s="81" t="str">
        <f t="shared" si="927"/>
        <v/>
      </c>
      <c r="EJ212" s="82" t="str">
        <f t="shared" si="928"/>
        <v/>
      </c>
      <c r="EK212" s="81" t="str">
        <f>IFERROR(IF(EF212="ACC"," ",IF('MAXES+CHART'!$D$16="lbs",MROUND(IF(EF212="SQUAT",'MAXES+CHART'!$D$17*EJ212, IF(EF212="BENCH",'MAXES+CHART'!$D$18*EJ212, IF(EF212="DEADLIFT",'MAXES+CHART'!$D$19*EJ212,))),5),MROUND(IF(EF212="SQUAT",'MAXES+CHART'!$D$17*EJ212, IF(EF212="BENCH",'MAXES+CHART'!$D$18*EJ212, IF(EF212="DEADLIFT",'MAXES+CHART'!$D$19*EJ212,))),2.5))),"")</f>
        <v xml:space="preserve"> </v>
      </c>
      <c r="EM212" s="96"/>
      <c r="EN212" s="55"/>
      <c r="EO212" s="120" t="str">
        <f ca="1">"e1RM: "&amp;IFERROR(MROUND(IF(EJ209="",  EK208/VLOOKUP(EM208,'MAXES+CHART'!$B$3:$N$11,EI208+1,FALSE),  OFFSET(EJ208,MATCH(MAX(EJ209:EJ213),EJ209:EJ213,0),1)/VLOOKUP(OFFSET(EJ208,MATCH(MAX(EJ209:EJ213),EJ209:EJ213,0),3),'MAXES+CHART'!$B$3:$N$11,OFFSET(EJ208,MATCH(MAX(EJ209:EJ213),EJ209:EJ213,0),-1)+1,FALSE)),1),"")</f>
        <v xml:space="preserve">e1RM: </v>
      </c>
      <c r="EQ212" s="57" t="str">
        <f t="shared" si="1197"/>
        <v/>
      </c>
      <c r="ER212" s="57" t="str">
        <f t="shared" si="1198"/>
        <v/>
      </c>
      <c r="ES212" s="57" t="str">
        <f t="shared" si="1199"/>
        <v/>
      </c>
      <c r="ET212" s="57" t="str">
        <f t="shared" si="1200"/>
        <v/>
      </c>
      <c r="EU212" s="57" t="str">
        <f t="shared" si="1201"/>
        <v/>
      </c>
      <c r="EV212" s="57" t="str">
        <f t="shared" si="1202"/>
        <v/>
      </c>
      <c r="EY212" s="39"/>
      <c r="EZ212" s="58" t="str">
        <f t="shared" si="1338"/>
        <v>ACC</v>
      </c>
      <c r="FA212" s="94" t="str">
        <f t="shared" si="1339"/>
        <v/>
      </c>
      <c r="FB212" s="87" t="str">
        <f t="shared" si="1255"/>
        <v/>
      </c>
      <c r="FC212" s="81" t="str">
        <f t="shared" si="1256"/>
        <v/>
      </c>
      <c r="FD212" s="82" t="str">
        <f t="shared" si="1257"/>
        <v/>
      </c>
      <c r="FE212" s="81" t="str">
        <f>IFERROR(IF(EZ212="ACC"," ",IF('MAXES+CHART'!$D$16="lbs",MROUND(IF(EZ212="SQUAT",'MAXES+CHART'!$D$17*FD212, IF(EZ212="BENCH",'MAXES+CHART'!$D$18*FD212, IF(EZ212="DEADLIFT",'MAXES+CHART'!$D$19*FD212,))),5),MROUND(IF(EZ212="SQUAT",'MAXES+CHART'!$D$17*FD212, IF(EZ212="BENCH",'MAXES+CHART'!$D$18*FD212, IF(EZ212="DEADLIFT",'MAXES+CHART'!$D$19*FD212,))),2.5))),"")</f>
        <v xml:space="preserve"> </v>
      </c>
      <c r="FG212" s="125"/>
      <c r="FH212" s="55"/>
      <c r="FI212" s="120" t="str">
        <f ca="1">"e1RM: "&amp;IFERROR(MROUND(IF(FD209="",  FE208/VLOOKUP(FG208,'MAXES+CHART'!$B$3:$N$11,FC208+1,FALSE),  OFFSET(FD208,MATCH(MAX(FD209:FD213),FD209:FD213,0),1)/VLOOKUP(OFFSET(FD208,MATCH(MAX(FD209:FD213),FD209:FD213,0),3),'MAXES+CHART'!$B$3:$N$11,OFFSET(FD208,MATCH(MAX(FD209:FD213),FD209:FD213,0),-1)+1,FALSE)),1),"")</f>
        <v xml:space="preserve">e1RM: </v>
      </c>
      <c r="FK212" s="57" t="str">
        <f t="shared" si="1203"/>
        <v/>
      </c>
      <c r="FL212" s="57" t="str">
        <f t="shared" si="1204"/>
        <v/>
      </c>
      <c r="FM212" s="57" t="str">
        <f t="shared" si="1205"/>
        <v/>
      </c>
      <c r="FN212" s="57" t="str">
        <f t="shared" si="1206"/>
        <v/>
      </c>
      <c r="FO212" s="57" t="str">
        <f t="shared" si="1207"/>
        <v/>
      </c>
      <c r="FP212" s="57" t="str">
        <f t="shared" si="1208"/>
        <v/>
      </c>
      <c r="FQ212" s="39"/>
      <c r="FR212" s="58" t="str">
        <f t="shared" si="1340"/>
        <v>ACC</v>
      </c>
      <c r="FS212" s="94" t="str">
        <f t="shared" si="1341"/>
        <v/>
      </c>
      <c r="FT212" s="87" t="str">
        <f t="shared" si="931"/>
        <v/>
      </c>
      <c r="FU212" s="81" t="str">
        <f t="shared" si="932"/>
        <v/>
      </c>
      <c r="FV212" s="82" t="str">
        <f t="shared" si="933"/>
        <v/>
      </c>
      <c r="FW212" s="81" t="str">
        <f>IFERROR(IF(FR212="ACC"," ",IF('MAXES+CHART'!$D$16="lbs",MROUND(IF(FR212="SQUAT",'MAXES+CHART'!$D$17*FV212, IF(FR212="BENCH",'MAXES+CHART'!$D$18*FV212, IF(FR212="DEADLIFT",'MAXES+CHART'!$D$19*FV212,))),5),MROUND(IF(FR212="SQUAT",'MAXES+CHART'!$D$17*FV212, IF(FR212="BENCH",'MAXES+CHART'!$D$18*FV212, IF(FR212="DEADLIFT",'MAXES+CHART'!$D$19*FV212,))),2.5))),"")</f>
        <v xml:space="preserve"> </v>
      </c>
      <c r="FY212" s="96"/>
      <c r="FZ212" s="55"/>
      <c r="GA212" s="120" t="str">
        <f ca="1">"e1RM: "&amp;IFERROR(MROUND(IF(FV209="",  FW208/VLOOKUP(FY208,'MAXES+CHART'!$B$3:$N$11,FU208+1,FALSE),  OFFSET(FV208,MATCH(MAX(FV209:FV213),FV209:FV213,0),1)/VLOOKUP(OFFSET(FV208,MATCH(MAX(FV209:FV213),FV209:FV213,0),3),'MAXES+CHART'!$B$3:$N$11,OFFSET(FV208,MATCH(MAX(FV209:FV213),FV209:FV213,0),-1)+1,FALSE)),1),"")</f>
        <v xml:space="preserve">e1RM: </v>
      </c>
      <c r="GC212" s="57" t="str">
        <f t="shared" si="1209"/>
        <v/>
      </c>
      <c r="GD212" s="57" t="str">
        <f t="shared" si="1210"/>
        <v/>
      </c>
      <c r="GE212" s="57" t="str">
        <f t="shared" si="1211"/>
        <v/>
      </c>
      <c r="GF212" s="57" t="str">
        <f t="shared" si="1212"/>
        <v/>
      </c>
      <c r="GG212" s="57" t="str">
        <f t="shared" si="1213"/>
        <v/>
      </c>
      <c r="GH212" s="57" t="str">
        <f t="shared" si="1214"/>
        <v/>
      </c>
      <c r="GJ212" s="39"/>
      <c r="GK212" s="58" t="str">
        <f t="shared" si="1342"/>
        <v>ACC</v>
      </c>
      <c r="GL212" s="94" t="str">
        <f t="shared" si="1343"/>
        <v/>
      </c>
      <c r="GM212" s="87" t="str">
        <f t="shared" si="936"/>
        <v/>
      </c>
      <c r="GN212" s="81" t="str">
        <f t="shared" si="937"/>
        <v/>
      </c>
      <c r="GO212" s="82" t="str">
        <f t="shared" si="938"/>
        <v/>
      </c>
      <c r="GP212" s="81" t="str">
        <f>IFERROR(IF(GK212="ACC"," ",IF('MAXES+CHART'!$D$16="lbs",MROUND(IF(GK212="SQUAT",'MAXES+CHART'!$D$17*GO212, IF(GK212="BENCH",'MAXES+CHART'!$D$18*GO212, IF(GK212="DEADLIFT",'MAXES+CHART'!$D$19*GO212,))),5),MROUND(IF(GK212="SQUAT",'MAXES+CHART'!$D$17*GO212, IF(GK212="BENCH",'MAXES+CHART'!$D$18*GO212, IF(GK212="DEADLIFT",'MAXES+CHART'!$D$19*GO212,))),2.5))),"")</f>
        <v xml:space="preserve"> </v>
      </c>
      <c r="GR212" s="96"/>
      <c r="GS212" s="55"/>
      <c r="GT212" s="120" t="str">
        <f ca="1">"e1RM: "&amp;IFERROR(MROUND(IF(GO209="",  GP208/VLOOKUP(GR208,'MAXES+CHART'!$B$3:$N$11,GN208+1,FALSE),  OFFSET(GO208,MATCH(MAX(GO209:GO213),GO209:GO213,0),1)/VLOOKUP(OFFSET(GO208,MATCH(MAX(GO209:GO213),GO209:GO213,0),3),'MAXES+CHART'!$B$3:$N$11,OFFSET(GO208,MATCH(MAX(GO209:GO213),GO209:GO213,0),-1)+1,FALSE)),1),"")</f>
        <v xml:space="preserve">e1RM: </v>
      </c>
      <c r="GV212" s="57" t="str">
        <f t="shared" si="1215"/>
        <v/>
      </c>
      <c r="GW212" s="57" t="str">
        <f t="shared" si="1216"/>
        <v/>
      </c>
      <c r="GX212" s="57" t="str">
        <f t="shared" si="1217"/>
        <v/>
      </c>
      <c r="GY212" s="57" t="str">
        <f t="shared" si="1218"/>
        <v/>
      </c>
      <c r="GZ212" s="57" t="str">
        <f t="shared" si="1219"/>
        <v/>
      </c>
      <c r="HA212" s="57" t="str">
        <f t="shared" si="1220"/>
        <v/>
      </c>
      <c r="HC212" s="39"/>
      <c r="HD212" s="58" t="str">
        <f t="shared" si="1344"/>
        <v>ACC</v>
      </c>
      <c r="HE212" s="94" t="str">
        <f t="shared" si="1345"/>
        <v/>
      </c>
      <c r="HF212" s="87" t="str">
        <f t="shared" si="941"/>
        <v/>
      </c>
      <c r="HG212" s="81" t="str">
        <f t="shared" si="942"/>
        <v/>
      </c>
      <c r="HH212" s="82" t="str">
        <f t="shared" si="943"/>
        <v/>
      </c>
      <c r="HI212" s="81" t="str">
        <f>IFERROR(IF(HD212="ACC"," ",IF('MAXES+CHART'!$D$16="lbs",MROUND(IF(HD212="SQUAT",'MAXES+CHART'!$D$17*HH212, IF(HD212="BENCH",'MAXES+CHART'!$D$18*HH212, IF(HD212="DEADLIFT",'MAXES+CHART'!$D$19*HH212,))),5),MROUND(IF(HD212="SQUAT",'MAXES+CHART'!$D$17*HH212, IF(HD212="BENCH",'MAXES+CHART'!$D$18*HH212, IF(HD212="DEADLIFT",'MAXES+CHART'!$D$19*HH212,))),2.5))),"")</f>
        <v xml:space="preserve"> </v>
      </c>
      <c r="HK212" s="96"/>
      <c r="HL212" s="55"/>
      <c r="HM212" s="120" t="str">
        <f ca="1">"e1RM: "&amp;IFERROR(MROUND(IF(HH209="",  HI208/VLOOKUP(HK208,'MAXES+CHART'!$B$3:$N$11,HG208+1,FALSE),  OFFSET(HH208,MATCH(MAX(HH209:HH213),HH209:HH213,0),1)/VLOOKUP(OFFSET(HH208,MATCH(MAX(HH209:HH213),HH209:HH213,0),3),'MAXES+CHART'!$B$3:$N$11,OFFSET(HH208,MATCH(MAX(HH209:HH213),HH209:HH213,0),-1)+1,FALSE)),1),"")</f>
        <v xml:space="preserve">e1RM: </v>
      </c>
      <c r="HO212" s="57" t="str">
        <f t="shared" si="1221"/>
        <v/>
      </c>
      <c r="HP212" s="57" t="str">
        <f t="shared" si="1222"/>
        <v/>
      </c>
      <c r="HQ212" s="57" t="str">
        <f t="shared" si="1223"/>
        <v/>
      </c>
      <c r="HR212" s="57" t="str">
        <f t="shared" si="1224"/>
        <v/>
      </c>
      <c r="HS212" s="57" t="str">
        <f t="shared" si="1225"/>
        <v/>
      </c>
      <c r="HT212" s="57" t="str">
        <f t="shared" si="1226"/>
        <v/>
      </c>
    </row>
    <row r="213" spans="3:228" hidden="1" outlineLevel="2">
      <c r="C213" s="39"/>
      <c r="D213" s="58" t="str">
        <f t="shared" si="1346"/>
        <v>ACC</v>
      </c>
      <c r="E213" s="93">
        <f t="shared" si="1347"/>
        <v>0</v>
      </c>
      <c r="F213" s="88"/>
      <c r="G213" s="83"/>
      <c r="H213" s="84"/>
      <c r="I213" s="83" t="str">
        <f>IF(D213="ACC"," ",IF('MAXES+CHART'!$D$16="lbs",MROUND(IF(D213="SQUAT",'MAXES+CHART'!$D$17*H213, IF(D213="BENCH",'MAXES+CHART'!$D$18*H213, IF(D213="DEADLIFT",'MAXES+CHART'!$D$19*H213,))),5),MROUND(IF(D213="SQUAT",'MAXES+CHART'!$D$17*H213, IF(D213="BENCH",'MAXES+CHART'!$D$18*H213, IF(D213="DEADLIFT",'MAXES+CHART'!$D$19*H213,))),2.5)))</f>
        <v xml:space="preserve"> </v>
      </c>
      <c r="K213" s="96"/>
      <c r="L213" s="55"/>
      <c r="M213" s="118"/>
      <c r="O213" s="57" t="str">
        <f t="shared" si="1161"/>
        <v/>
      </c>
      <c r="P213" s="57" t="str">
        <f t="shared" si="1162"/>
        <v/>
      </c>
      <c r="Q213" s="57" t="str">
        <f t="shared" si="1163"/>
        <v/>
      </c>
      <c r="R213" s="57" t="str">
        <f t="shared" si="1164"/>
        <v/>
      </c>
      <c r="S213" s="57" t="str">
        <f t="shared" si="1165"/>
        <v/>
      </c>
      <c r="T213" s="57" t="str">
        <f t="shared" si="1166"/>
        <v/>
      </c>
      <c r="U213" s="39"/>
      <c r="V213" s="58" t="str">
        <f t="shared" si="1324"/>
        <v>ACC</v>
      </c>
      <c r="W213" s="93" t="str">
        <f t="shared" si="1325"/>
        <v/>
      </c>
      <c r="X213" s="88" t="str">
        <f t="shared" si="1229"/>
        <v/>
      </c>
      <c r="Y213" s="83" t="str">
        <f t="shared" si="1230"/>
        <v/>
      </c>
      <c r="Z213" s="84" t="str">
        <f t="shared" si="1231"/>
        <v/>
      </c>
      <c r="AA213" s="83" t="str">
        <f>IFERROR(IF(V213="ACC"," ",IF('MAXES+CHART'!$D$16="lbs",MROUND(IF(V213="SQUAT",'MAXES+CHART'!$D$17*Z213, IF(V213="BENCH",'MAXES+CHART'!$D$18*Z213, IF(V213="DEADLIFT",'MAXES+CHART'!$D$19*Z213,))),5),MROUND(IF(V213="SQUAT",'MAXES+CHART'!$D$17*Z213, IF(V213="BENCH",'MAXES+CHART'!$D$18*Z213, IF(V213="DEADLIFT",'MAXES+CHART'!$D$19*Z213,))),2.5))),"")</f>
        <v xml:space="preserve"> </v>
      </c>
      <c r="AC213" s="96"/>
      <c r="AD213" s="55"/>
      <c r="AE213" s="118"/>
      <c r="AG213" s="57" t="str">
        <f t="shared" si="950"/>
        <v/>
      </c>
      <c r="AH213" s="57" t="str">
        <f t="shared" si="951"/>
        <v/>
      </c>
      <c r="AI213" s="57" t="str">
        <f t="shared" si="952"/>
        <v/>
      </c>
      <c r="AJ213" s="57" t="str">
        <f t="shared" si="953"/>
        <v/>
      </c>
      <c r="AK213" s="57" t="str">
        <f t="shared" si="954"/>
        <v/>
      </c>
      <c r="AL213" s="57" t="str">
        <f t="shared" si="955"/>
        <v/>
      </c>
      <c r="AN213" s="39"/>
      <c r="AO213" s="58" t="str">
        <f t="shared" si="1326"/>
        <v>ACC</v>
      </c>
      <c r="AP213" s="93" t="str">
        <f t="shared" si="1327"/>
        <v/>
      </c>
      <c r="AQ213" s="88" t="str">
        <f t="shared" si="1234"/>
        <v/>
      </c>
      <c r="AR213" s="83" t="str">
        <f t="shared" si="1235"/>
        <v/>
      </c>
      <c r="AS213" s="84" t="str">
        <f t="shared" si="1236"/>
        <v/>
      </c>
      <c r="AT213" s="83" t="str">
        <f>IFERROR(IF(AO213="ACC"," ",IF('MAXES+CHART'!$D$16="lbs",MROUND(IF(AO213="SQUAT",'MAXES+CHART'!$D$17*AS213, IF(AO213="BENCH",'MAXES+CHART'!$D$18*AS213, IF(AO213="DEADLIFT",'MAXES+CHART'!$D$19*AS213,))),5),MROUND(IF(AO213="SQUAT",'MAXES+CHART'!$D$17*AS213, IF(AO213="BENCH",'MAXES+CHART'!$D$18*AS213, IF(AO213="DEADLIFT",'MAXES+CHART'!$D$19*AS213,))),2.5))),"")</f>
        <v xml:space="preserve"> </v>
      </c>
      <c r="AV213" s="96"/>
      <c r="AW213" s="55"/>
      <c r="AX213" s="118"/>
      <c r="AZ213" s="57" t="str">
        <f t="shared" si="1167"/>
        <v/>
      </c>
      <c r="BA213" s="57" t="str">
        <f t="shared" si="1168"/>
        <v/>
      </c>
      <c r="BB213" s="57" t="str">
        <f t="shared" si="1169"/>
        <v/>
      </c>
      <c r="BC213" s="57" t="str">
        <f t="shared" si="1170"/>
        <v/>
      </c>
      <c r="BD213" s="57" t="str">
        <f t="shared" si="1171"/>
        <v/>
      </c>
      <c r="BE213" s="57" t="str">
        <f t="shared" si="1172"/>
        <v/>
      </c>
      <c r="BG213" s="39"/>
      <c r="BH213" s="58" t="str">
        <f t="shared" si="1328"/>
        <v>ACC</v>
      </c>
      <c r="BI213" s="93" t="str">
        <f t="shared" si="1329"/>
        <v/>
      </c>
      <c r="BJ213" s="88" t="str">
        <f t="shared" si="1239"/>
        <v/>
      </c>
      <c r="BK213" s="83" t="str">
        <f t="shared" si="1240"/>
        <v/>
      </c>
      <c r="BL213" s="84" t="str">
        <f t="shared" si="1241"/>
        <v/>
      </c>
      <c r="BM213" s="83" t="str">
        <f>IFERROR(IF(BH213="ACC"," ",IF('MAXES+CHART'!$D$16="lbs",MROUND(IF(BH213="SQUAT",'MAXES+CHART'!$D$17*BL213, IF(BH213="BENCH",'MAXES+CHART'!$D$18*BL213, IF(BH213="DEADLIFT",'MAXES+CHART'!$D$19*BL213,))),5),MROUND(IF(BH213="SQUAT",'MAXES+CHART'!$D$17*BL213, IF(BH213="BENCH",'MAXES+CHART'!$D$18*BL213, IF(BH213="DEADLIFT",'MAXES+CHART'!$D$19*BL213,))),2.5))),"")</f>
        <v xml:space="preserve"> </v>
      </c>
      <c r="BO213" s="96"/>
      <c r="BP213" s="55"/>
      <c r="BQ213" s="118"/>
      <c r="BS213" s="57" t="str">
        <f t="shared" si="1173"/>
        <v/>
      </c>
      <c r="BT213" s="57" t="str">
        <f t="shared" si="1174"/>
        <v/>
      </c>
      <c r="BU213" s="57" t="str">
        <f t="shared" si="1175"/>
        <v/>
      </c>
      <c r="BV213" s="57" t="str">
        <f t="shared" si="1176"/>
        <v/>
      </c>
      <c r="BW213" s="57" t="str">
        <f t="shared" si="1177"/>
        <v/>
      </c>
      <c r="BX213" s="57" t="str">
        <f t="shared" si="1178"/>
        <v/>
      </c>
      <c r="CA213" s="39"/>
      <c r="CB213" s="58" t="str">
        <f t="shared" si="1330"/>
        <v>ACC</v>
      </c>
      <c r="CC213" s="93" t="str">
        <f t="shared" si="1331"/>
        <v/>
      </c>
      <c r="CD213" s="88" t="str">
        <f t="shared" si="1244"/>
        <v/>
      </c>
      <c r="CE213" s="83" t="str">
        <f t="shared" si="1245"/>
        <v/>
      </c>
      <c r="CF213" s="84" t="str">
        <f t="shared" si="1246"/>
        <v/>
      </c>
      <c r="CG213" s="83" t="str">
        <f>IFERROR(IF(CB213="ACC"," ",IF('MAXES+CHART'!$D$16="lbs",MROUND(IF(CB213="SQUAT",'MAXES+CHART'!$D$17*CF213, IF(CB213="BENCH",'MAXES+CHART'!$D$18*CF213, IF(CB213="DEADLIFT",'MAXES+CHART'!$D$19*CF213,))),5),MROUND(IF(CB213="SQUAT",'MAXES+CHART'!$D$17*CF213, IF(CB213="BENCH",'MAXES+CHART'!$D$18*CF213, IF(CB213="DEADLIFT",'MAXES+CHART'!$D$19*CF213,))),2.5))),"")</f>
        <v xml:space="preserve"> </v>
      </c>
      <c r="CI213" s="96"/>
      <c r="CJ213" s="55"/>
      <c r="CK213" s="118"/>
      <c r="CM213" s="57" t="str">
        <f t="shared" si="1179"/>
        <v/>
      </c>
      <c r="CN213" s="57" t="str">
        <f t="shared" si="1180"/>
        <v/>
      </c>
      <c r="CO213" s="57" t="str">
        <f t="shared" si="1181"/>
        <v/>
      </c>
      <c r="CP213" s="57" t="str">
        <f t="shared" si="1182"/>
        <v/>
      </c>
      <c r="CQ213" s="57" t="str">
        <f t="shared" si="1183"/>
        <v/>
      </c>
      <c r="CR213" s="57" t="str">
        <f t="shared" si="1184"/>
        <v/>
      </c>
      <c r="CS213" s="39"/>
      <c r="CT213" s="58" t="str">
        <f t="shared" si="1332"/>
        <v>ACC</v>
      </c>
      <c r="CU213" s="93" t="str">
        <f t="shared" si="1333"/>
        <v/>
      </c>
      <c r="CV213" s="88" t="str">
        <f t="shared" si="916"/>
        <v/>
      </c>
      <c r="CW213" s="83" t="str">
        <f t="shared" si="917"/>
        <v/>
      </c>
      <c r="CX213" s="84" t="str">
        <f t="shared" si="918"/>
        <v/>
      </c>
      <c r="CY213" s="83" t="str">
        <f>IFERROR(IF(CT213="ACC"," ",IF('MAXES+CHART'!$D$16="lbs",MROUND(IF(CT213="SQUAT",'MAXES+CHART'!$D$17*CX213, IF(CT213="BENCH",'MAXES+CHART'!$D$18*CX213, IF(CT213="DEADLIFT",'MAXES+CHART'!$D$19*CX213,))),5),MROUND(IF(CT213="SQUAT",'MAXES+CHART'!$D$17*CX213, IF(CT213="BENCH",'MAXES+CHART'!$D$18*CX213, IF(CT213="DEADLIFT",'MAXES+CHART'!$D$19*CX213,))),2.5))),"")</f>
        <v xml:space="preserve"> </v>
      </c>
      <c r="DA213" s="96"/>
      <c r="DB213" s="55"/>
      <c r="DC213" s="118"/>
      <c r="DE213" s="57" t="str">
        <f t="shared" si="1185"/>
        <v/>
      </c>
      <c r="DF213" s="57" t="str">
        <f t="shared" si="1186"/>
        <v/>
      </c>
      <c r="DG213" s="57" t="str">
        <f t="shared" si="1187"/>
        <v/>
      </c>
      <c r="DH213" s="57" t="str">
        <f t="shared" si="1188"/>
        <v/>
      </c>
      <c r="DI213" s="57" t="str">
        <f t="shared" si="1189"/>
        <v/>
      </c>
      <c r="DJ213" s="57" t="str">
        <f t="shared" si="1190"/>
        <v/>
      </c>
      <c r="DL213" s="39"/>
      <c r="DM213" s="58" t="str">
        <f t="shared" si="1334"/>
        <v>ACC</v>
      </c>
      <c r="DN213" s="93" t="str">
        <f t="shared" si="1335"/>
        <v/>
      </c>
      <c r="DO213" s="88" t="str">
        <f t="shared" si="921"/>
        <v/>
      </c>
      <c r="DP213" s="83" t="str">
        <f t="shared" si="922"/>
        <v/>
      </c>
      <c r="DQ213" s="84" t="str">
        <f t="shared" si="923"/>
        <v/>
      </c>
      <c r="DR213" s="83" t="str">
        <f>IFERROR(IF(DM213="ACC"," ",IF('MAXES+CHART'!$D$16="lbs",MROUND(IF(DM213="SQUAT",'MAXES+CHART'!$D$17*DQ213, IF(DM213="BENCH",'MAXES+CHART'!$D$18*DQ213, IF(DM213="DEADLIFT",'MAXES+CHART'!$D$19*DQ213,))),5),MROUND(IF(DM213="SQUAT",'MAXES+CHART'!$D$17*DQ213, IF(DM213="BENCH",'MAXES+CHART'!$D$18*DQ213, IF(DM213="DEADLIFT",'MAXES+CHART'!$D$19*DQ213,))),2.5))),"")</f>
        <v xml:space="preserve"> </v>
      </c>
      <c r="DT213" s="96"/>
      <c r="DU213" s="55"/>
      <c r="DV213" s="118"/>
      <c r="DX213" s="57" t="str">
        <f t="shared" si="1191"/>
        <v/>
      </c>
      <c r="DY213" s="57" t="str">
        <f t="shared" si="1192"/>
        <v/>
      </c>
      <c r="DZ213" s="57" t="str">
        <f t="shared" si="1193"/>
        <v/>
      </c>
      <c r="EA213" s="57" t="str">
        <f t="shared" si="1194"/>
        <v/>
      </c>
      <c r="EB213" s="57" t="str">
        <f t="shared" si="1195"/>
        <v/>
      </c>
      <c r="EC213" s="57" t="str">
        <f t="shared" si="1196"/>
        <v/>
      </c>
      <c r="EE213" s="39"/>
      <c r="EF213" s="58" t="str">
        <f t="shared" si="1336"/>
        <v>ACC</v>
      </c>
      <c r="EG213" s="93" t="str">
        <f t="shared" si="1337"/>
        <v/>
      </c>
      <c r="EH213" s="88" t="str">
        <f t="shared" si="926"/>
        <v/>
      </c>
      <c r="EI213" s="83" t="str">
        <f t="shared" si="927"/>
        <v/>
      </c>
      <c r="EJ213" s="84" t="str">
        <f t="shared" si="928"/>
        <v/>
      </c>
      <c r="EK213" s="83" t="str">
        <f>IFERROR(IF(EF213="ACC"," ",IF('MAXES+CHART'!$D$16="lbs",MROUND(IF(EF213="SQUAT",'MAXES+CHART'!$D$17*EJ213, IF(EF213="BENCH",'MAXES+CHART'!$D$18*EJ213, IF(EF213="DEADLIFT",'MAXES+CHART'!$D$19*EJ213,))),5),MROUND(IF(EF213="SQUAT",'MAXES+CHART'!$D$17*EJ213, IF(EF213="BENCH",'MAXES+CHART'!$D$18*EJ213, IF(EF213="DEADLIFT",'MAXES+CHART'!$D$19*EJ213,))),2.5))),"")</f>
        <v xml:space="preserve"> </v>
      </c>
      <c r="EM213" s="96"/>
      <c r="EN213" s="55"/>
      <c r="EO213" s="118"/>
      <c r="EQ213" s="57" t="str">
        <f t="shared" si="1197"/>
        <v/>
      </c>
      <c r="ER213" s="57" t="str">
        <f t="shared" si="1198"/>
        <v/>
      </c>
      <c r="ES213" s="57" t="str">
        <f t="shared" si="1199"/>
        <v/>
      </c>
      <c r="ET213" s="57" t="str">
        <f t="shared" si="1200"/>
        <v/>
      </c>
      <c r="EU213" s="57" t="str">
        <f t="shared" si="1201"/>
        <v/>
      </c>
      <c r="EV213" s="57" t="str">
        <f t="shared" si="1202"/>
        <v/>
      </c>
      <c r="EY213" s="39"/>
      <c r="EZ213" s="58" t="str">
        <f t="shared" si="1338"/>
        <v>ACC</v>
      </c>
      <c r="FA213" s="93" t="str">
        <f t="shared" si="1339"/>
        <v/>
      </c>
      <c r="FB213" s="88" t="str">
        <f t="shared" si="1255"/>
        <v/>
      </c>
      <c r="FC213" s="83" t="str">
        <f t="shared" si="1256"/>
        <v/>
      </c>
      <c r="FD213" s="84" t="str">
        <f t="shared" si="1257"/>
        <v/>
      </c>
      <c r="FE213" s="83" t="str">
        <f>IFERROR(IF(EZ213="ACC"," ",IF('MAXES+CHART'!$D$16="lbs",MROUND(IF(EZ213="SQUAT",'MAXES+CHART'!$D$17*FD213, IF(EZ213="BENCH",'MAXES+CHART'!$D$18*FD213, IF(EZ213="DEADLIFT",'MAXES+CHART'!$D$19*FD213,))),5),MROUND(IF(EZ213="SQUAT",'MAXES+CHART'!$D$17*FD213, IF(EZ213="BENCH",'MAXES+CHART'!$D$18*FD213, IF(EZ213="DEADLIFT",'MAXES+CHART'!$D$19*FD213,))),2.5))),"")</f>
        <v xml:space="preserve"> </v>
      </c>
      <c r="FG213" s="125"/>
      <c r="FH213" s="55"/>
      <c r="FI213" s="118"/>
      <c r="FK213" s="57" t="str">
        <f t="shared" si="1203"/>
        <v/>
      </c>
      <c r="FL213" s="57" t="str">
        <f t="shared" si="1204"/>
        <v/>
      </c>
      <c r="FM213" s="57" t="str">
        <f t="shared" si="1205"/>
        <v/>
      </c>
      <c r="FN213" s="57" t="str">
        <f t="shared" si="1206"/>
        <v/>
      </c>
      <c r="FO213" s="57" t="str">
        <f t="shared" si="1207"/>
        <v/>
      </c>
      <c r="FP213" s="57" t="str">
        <f t="shared" si="1208"/>
        <v/>
      </c>
      <c r="FQ213" s="39"/>
      <c r="FR213" s="58" t="str">
        <f t="shared" si="1340"/>
        <v>ACC</v>
      </c>
      <c r="FS213" s="93" t="str">
        <f t="shared" si="1341"/>
        <v/>
      </c>
      <c r="FT213" s="88" t="str">
        <f t="shared" si="931"/>
        <v/>
      </c>
      <c r="FU213" s="83" t="str">
        <f t="shared" si="932"/>
        <v/>
      </c>
      <c r="FV213" s="84" t="str">
        <f t="shared" si="933"/>
        <v/>
      </c>
      <c r="FW213" s="83" t="str">
        <f>IFERROR(IF(FR213="ACC"," ",IF('MAXES+CHART'!$D$16="lbs",MROUND(IF(FR213="SQUAT",'MAXES+CHART'!$D$17*FV213, IF(FR213="BENCH",'MAXES+CHART'!$D$18*FV213, IF(FR213="DEADLIFT",'MAXES+CHART'!$D$19*FV213,))),5),MROUND(IF(FR213="SQUAT",'MAXES+CHART'!$D$17*FV213, IF(FR213="BENCH",'MAXES+CHART'!$D$18*FV213, IF(FR213="DEADLIFT",'MAXES+CHART'!$D$19*FV213,))),2.5))),"")</f>
        <v xml:space="preserve"> </v>
      </c>
      <c r="FY213" s="96"/>
      <c r="FZ213" s="55"/>
      <c r="GA213" s="118"/>
      <c r="GC213" s="57" t="str">
        <f t="shared" si="1209"/>
        <v/>
      </c>
      <c r="GD213" s="57" t="str">
        <f t="shared" si="1210"/>
        <v/>
      </c>
      <c r="GE213" s="57" t="str">
        <f t="shared" si="1211"/>
        <v/>
      </c>
      <c r="GF213" s="57" t="str">
        <f t="shared" si="1212"/>
        <v/>
      </c>
      <c r="GG213" s="57" t="str">
        <f t="shared" si="1213"/>
        <v/>
      </c>
      <c r="GH213" s="57" t="str">
        <f t="shared" si="1214"/>
        <v/>
      </c>
      <c r="GJ213" s="39"/>
      <c r="GK213" s="58" t="str">
        <f t="shared" si="1342"/>
        <v>ACC</v>
      </c>
      <c r="GL213" s="93" t="str">
        <f t="shared" si="1343"/>
        <v/>
      </c>
      <c r="GM213" s="88" t="str">
        <f t="shared" si="936"/>
        <v/>
      </c>
      <c r="GN213" s="83" t="str">
        <f t="shared" si="937"/>
        <v/>
      </c>
      <c r="GO213" s="84" t="str">
        <f t="shared" si="938"/>
        <v/>
      </c>
      <c r="GP213" s="83" t="str">
        <f>IFERROR(IF(GK213="ACC"," ",IF('MAXES+CHART'!$D$16="lbs",MROUND(IF(GK213="SQUAT",'MAXES+CHART'!$D$17*GO213, IF(GK213="BENCH",'MAXES+CHART'!$D$18*GO213, IF(GK213="DEADLIFT",'MAXES+CHART'!$D$19*GO213,))),5),MROUND(IF(GK213="SQUAT",'MAXES+CHART'!$D$17*GO213, IF(GK213="BENCH",'MAXES+CHART'!$D$18*GO213, IF(GK213="DEADLIFT",'MAXES+CHART'!$D$19*GO213,))),2.5))),"")</f>
        <v xml:space="preserve"> </v>
      </c>
      <c r="GR213" s="96"/>
      <c r="GS213" s="55"/>
      <c r="GT213" s="118"/>
      <c r="GV213" s="57" t="str">
        <f t="shared" si="1215"/>
        <v/>
      </c>
      <c r="GW213" s="57" t="str">
        <f t="shared" si="1216"/>
        <v/>
      </c>
      <c r="GX213" s="57" t="str">
        <f t="shared" si="1217"/>
        <v/>
      </c>
      <c r="GY213" s="57" t="str">
        <f t="shared" si="1218"/>
        <v/>
      </c>
      <c r="GZ213" s="57" t="str">
        <f t="shared" si="1219"/>
        <v/>
      </c>
      <c r="HA213" s="57" t="str">
        <f t="shared" si="1220"/>
        <v/>
      </c>
      <c r="HC213" s="39"/>
      <c r="HD213" s="58" t="str">
        <f t="shared" si="1344"/>
        <v>ACC</v>
      </c>
      <c r="HE213" s="93" t="str">
        <f t="shared" si="1345"/>
        <v/>
      </c>
      <c r="HF213" s="88" t="str">
        <f t="shared" si="941"/>
        <v/>
      </c>
      <c r="HG213" s="83" t="str">
        <f t="shared" si="942"/>
        <v/>
      </c>
      <c r="HH213" s="84" t="str">
        <f t="shared" si="943"/>
        <v/>
      </c>
      <c r="HI213" s="83" t="str">
        <f>IFERROR(IF(HD213="ACC"," ",IF('MAXES+CHART'!$D$16="lbs",MROUND(IF(HD213="SQUAT",'MAXES+CHART'!$D$17*HH213, IF(HD213="BENCH",'MAXES+CHART'!$D$18*HH213, IF(HD213="DEADLIFT",'MAXES+CHART'!$D$19*HH213,))),5),MROUND(IF(HD213="SQUAT",'MAXES+CHART'!$D$17*HH213, IF(HD213="BENCH",'MAXES+CHART'!$D$18*HH213, IF(HD213="DEADLIFT",'MAXES+CHART'!$D$19*HH213,))),2.5))),"")</f>
        <v xml:space="preserve"> </v>
      </c>
      <c r="HK213" s="96"/>
      <c r="HL213" s="55"/>
      <c r="HM213" s="118"/>
      <c r="HO213" s="57" t="str">
        <f t="shared" si="1221"/>
        <v/>
      </c>
      <c r="HP213" s="57" t="str">
        <f t="shared" si="1222"/>
        <v/>
      </c>
      <c r="HQ213" s="57" t="str">
        <f t="shared" si="1223"/>
        <v/>
      </c>
      <c r="HR213" s="57" t="str">
        <f t="shared" si="1224"/>
        <v/>
      </c>
      <c r="HS213" s="57" t="str">
        <f t="shared" si="1225"/>
        <v/>
      </c>
      <c r="HT213" s="57" t="str">
        <f t="shared" si="1226"/>
        <v/>
      </c>
    </row>
    <row r="214" spans="3:228" hidden="1" outlineLevel="1">
      <c r="C214" s="39"/>
      <c r="D214" s="54" t="s">
        <v>14</v>
      </c>
      <c r="E214" s="89"/>
      <c r="F214" s="85"/>
      <c r="G214" s="76"/>
      <c r="H214" s="77"/>
      <c r="I214" s="76" t="str">
        <f>IF(D214="ACC"," ",IF('MAXES+CHART'!$D$16="lbs",MROUND(IF(D214="SQUAT",'MAXES+CHART'!$D$17*H214, IF(D214="BENCH",'MAXES+CHART'!$D$18*H214, IF(D214="DEADLIFT",'MAXES+CHART'!$D$19*H214,))),5),MROUND(IF(D214="SQUAT",'MAXES+CHART'!$D$17*H214, IF(D214="BENCH",'MAXES+CHART'!$D$18*H214, IF(D214="DEADLIFT",'MAXES+CHART'!$D$19*H214,))),2.5)))</f>
        <v xml:space="preserve"> </v>
      </c>
      <c r="K214" s="95"/>
      <c r="M214" s="200"/>
      <c r="O214" s="57" t="str">
        <f t="shared" si="1161"/>
        <v/>
      </c>
      <c r="P214" s="57" t="str">
        <f t="shared" si="1162"/>
        <v/>
      </c>
      <c r="Q214" s="57" t="str">
        <f t="shared" si="1163"/>
        <v/>
      </c>
      <c r="R214" s="57" t="str">
        <f t="shared" si="1164"/>
        <v/>
      </c>
      <c r="S214" s="57" t="str">
        <f t="shared" si="1165"/>
        <v/>
      </c>
      <c r="T214" s="57" t="str">
        <f t="shared" si="1166"/>
        <v/>
      </c>
      <c r="U214" s="39" t="str">
        <f>IF(ISBLANK($C214),"",$C214)</f>
        <v/>
      </c>
      <c r="V214" s="54" t="str">
        <f t="shared" si="1266"/>
        <v>ACC</v>
      </c>
      <c r="W214" s="89" t="str">
        <f t="shared" si="1267"/>
        <v/>
      </c>
      <c r="X214" s="85" t="str">
        <f t="shared" si="1229"/>
        <v/>
      </c>
      <c r="Y214" s="76" t="str">
        <f t="shared" si="1230"/>
        <v/>
      </c>
      <c r="Z214" s="77" t="str">
        <f t="shared" si="1231"/>
        <v/>
      </c>
      <c r="AA214" s="76" t="str">
        <f>IFERROR(IF(V214="ACC"," ",IF('MAXES+CHART'!$D$16="lbs",MROUND(IF(V214="SQUAT",'MAXES+CHART'!$D$17*Z214, IF(V214="BENCH",'MAXES+CHART'!$D$18*Z214, IF(V214="DEADLIFT",'MAXES+CHART'!$D$19*Z214,))),5),MROUND(IF(V214="SQUAT",'MAXES+CHART'!$D$17*Z214, IF(V214="BENCH",'MAXES+CHART'!$D$18*Z214, IF(V214="DEADLIFT",'MAXES+CHART'!$D$19*Z214,))),2.5))),"")</f>
        <v xml:space="preserve"> </v>
      </c>
      <c r="AC214" s="95"/>
      <c r="AE214" s="200"/>
      <c r="AG214" s="57" t="str">
        <f t="shared" si="950"/>
        <v/>
      </c>
      <c r="AH214" s="57" t="str">
        <f t="shared" si="951"/>
        <v/>
      </c>
      <c r="AI214" s="57" t="str">
        <f t="shared" si="952"/>
        <v/>
      </c>
      <c r="AJ214" s="57" t="str">
        <f t="shared" si="953"/>
        <v/>
      </c>
      <c r="AK214" s="57" t="str">
        <f t="shared" si="954"/>
        <v/>
      </c>
      <c r="AL214" s="57" t="str">
        <f t="shared" si="955"/>
        <v/>
      </c>
      <c r="AN214" s="39" t="str">
        <f>IF(ISBLANK($C214),"",$C214)</f>
        <v/>
      </c>
      <c r="AO214" s="54" t="str">
        <f t="shared" si="1268"/>
        <v>ACC</v>
      </c>
      <c r="AP214" s="89" t="str">
        <f t="shared" si="1269"/>
        <v/>
      </c>
      <c r="AQ214" s="85" t="str">
        <f t="shared" si="1234"/>
        <v/>
      </c>
      <c r="AR214" s="76" t="str">
        <f t="shared" si="1235"/>
        <v/>
      </c>
      <c r="AS214" s="77" t="str">
        <f t="shared" si="1236"/>
        <v/>
      </c>
      <c r="AT214" s="76" t="str">
        <f>IFERROR(IF(AO214="ACC"," ",IF('MAXES+CHART'!$D$16="lbs",MROUND(IF(AO214="SQUAT",'MAXES+CHART'!$D$17*AS214, IF(AO214="BENCH",'MAXES+CHART'!$D$18*AS214, IF(AO214="DEADLIFT",'MAXES+CHART'!$D$19*AS214,))),5),MROUND(IF(AO214="SQUAT",'MAXES+CHART'!$D$17*AS214, IF(AO214="BENCH",'MAXES+CHART'!$D$18*AS214, IF(AO214="DEADLIFT",'MAXES+CHART'!$D$19*AS214,))),2.5))),"")</f>
        <v xml:space="preserve"> </v>
      </c>
      <c r="AV214" s="95"/>
      <c r="AX214" s="200"/>
      <c r="AZ214" s="57" t="str">
        <f t="shared" si="1167"/>
        <v/>
      </c>
      <c r="BA214" s="57" t="str">
        <f t="shared" si="1168"/>
        <v/>
      </c>
      <c r="BB214" s="57" t="str">
        <f t="shared" si="1169"/>
        <v/>
      </c>
      <c r="BC214" s="57" t="str">
        <f t="shared" si="1170"/>
        <v/>
      </c>
      <c r="BD214" s="57" t="str">
        <f t="shared" si="1171"/>
        <v/>
      </c>
      <c r="BE214" s="57" t="str">
        <f t="shared" si="1172"/>
        <v/>
      </c>
      <c r="BG214" s="39" t="str">
        <f>IF(ISBLANK($C214),"",$C214)</f>
        <v/>
      </c>
      <c r="BH214" s="54" t="str">
        <f t="shared" si="1270"/>
        <v>ACC</v>
      </c>
      <c r="BI214" s="89" t="str">
        <f t="shared" si="1271"/>
        <v/>
      </c>
      <c r="BJ214" s="85" t="str">
        <f t="shared" si="1239"/>
        <v/>
      </c>
      <c r="BK214" s="76" t="str">
        <f t="shared" si="1240"/>
        <v/>
      </c>
      <c r="BL214" s="77" t="str">
        <f t="shared" si="1241"/>
        <v/>
      </c>
      <c r="BM214" s="76" t="str">
        <f>IFERROR(IF(BH214="ACC"," ",IF('MAXES+CHART'!$D$16="lbs",MROUND(IF(BH214="SQUAT",'MAXES+CHART'!$D$17*BL214, IF(BH214="BENCH",'MAXES+CHART'!$D$18*BL214, IF(BH214="DEADLIFT",'MAXES+CHART'!$D$19*BL214,))),5),MROUND(IF(BH214="SQUAT",'MAXES+CHART'!$D$17*BL214, IF(BH214="BENCH",'MAXES+CHART'!$D$18*BL214, IF(BH214="DEADLIFT",'MAXES+CHART'!$D$19*BL214,))),2.5))),"")</f>
        <v xml:space="preserve"> </v>
      </c>
      <c r="BO214" s="95"/>
      <c r="BQ214" s="200"/>
      <c r="BS214" s="57" t="str">
        <f t="shared" si="1173"/>
        <v/>
      </c>
      <c r="BT214" s="57" t="str">
        <f t="shared" si="1174"/>
        <v/>
      </c>
      <c r="BU214" s="57" t="str">
        <f t="shared" si="1175"/>
        <v/>
      </c>
      <c r="BV214" s="57" t="str">
        <f t="shared" si="1176"/>
        <v/>
      </c>
      <c r="BW214" s="57" t="str">
        <f t="shared" si="1177"/>
        <v/>
      </c>
      <c r="BX214" s="57" t="str">
        <f t="shared" si="1178"/>
        <v/>
      </c>
      <c r="CA214" s="39" t="str">
        <f>IF(ISBLANK($C214),"",$C214)</f>
        <v/>
      </c>
      <c r="CB214" s="54" t="str">
        <f t="shared" si="1272"/>
        <v>ACC</v>
      </c>
      <c r="CC214" s="89" t="str">
        <f t="shared" si="1273"/>
        <v/>
      </c>
      <c r="CD214" s="85" t="str">
        <f t="shared" si="1244"/>
        <v/>
      </c>
      <c r="CE214" s="76" t="str">
        <f t="shared" si="1245"/>
        <v/>
      </c>
      <c r="CF214" s="77" t="str">
        <f t="shared" si="1246"/>
        <v/>
      </c>
      <c r="CG214" s="76" t="str">
        <f>IFERROR(IF(CB214="ACC"," ",IF('MAXES+CHART'!$D$16="lbs",MROUND(IF(CB214="SQUAT",'MAXES+CHART'!$D$17*CF214, IF(CB214="BENCH",'MAXES+CHART'!$D$18*CF214, IF(CB214="DEADLIFT",'MAXES+CHART'!$D$19*CF214,))),5),MROUND(IF(CB214="SQUAT",'MAXES+CHART'!$D$17*CF214, IF(CB214="BENCH",'MAXES+CHART'!$D$18*CF214, IF(CB214="DEADLIFT",'MAXES+CHART'!$D$19*CF214,))),2.5))),"")</f>
        <v xml:space="preserve"> </v>
      </c>
      <c r="CI214" s="95"/>
      <c r="CK214" s="200"/>
      <c r="CM214" s="57" t="str">
        <f t="shared" si="1179"/>
        <v/>
      </c>
      <c r="CN214" s="57" t="str">
        <f t="shared" si="1180"/>
        <v/>
      </c>
      <c r="CO214" s="57" t="str">
        <f t="shared" si="1181"/>
        <v/>
      </c>
      <c r="CP214" s="57" t="str">
        <f t="shared" si="1182"/>
        <v/>
      </c>
      <c r="CQ214" s="57" t="str">
        <f t="shared" si="1183"/>
        <v/>
      </c>
      <c r="CR214" s="57" t="str">
        <f t="shared" si="1184"/>
        <v/>
      </c>
      <c r="CS214" s="39" t="str">
        <f>IF(ISBLANK($C214),"",$C214)</f>
        <v/>
      </c>
      <c r="CT214" s="54" t="str">
        <f t="shared" si="914"/>
        <v>ACC</v>
      </c>
      <c r="CU214" s="89" t="str">
        <f t="shared" si="915"/>
        <v/>
      </c>
      <c r="CV214" s="85" t="str">
        <f t="shared" si="916"/>
        <v/>
      </c>
      <c r="CW214" s="76" t="str">
        <f t="shared" si="917"/>
        <v/>
      </c>
      <c r="CX214" s="77" t="str">
        <f t="shared" si="918"/>
        <v/>
      </c>
      <c r="CY214" s="76" t="str">
        <f>IFERROR(IF(CT214="ACC"," ",IF('MAXES+CHART'!$D$16="lbs",MROUND(IF(CT214="SQUAT",'MAXES+CHART'!$D$17*CX214, IF(CT214="BENCH",'MAXES+CHART'!$D$18*CX214, IF(CT214="DEADLIFT",'MAXES+CHART'!$D$19*CX214,))),5),MROUND(IF(CT214="SQUAT",'MAXES+CHART'!$D$17*CX214, IF(CT214="BENCH",'MAXES+CHART'!$D$18*CX214, IF(CT214="DEADLIFT",'MAXES+CHART'!$D$19*CX214,))),2.5))),"")</f>
        <v xml:space="preserve"> </v>
      </c>
      <c r="DA214" s="95"/>
      <c r="DC214" s="200"/>
      <c r="DE214" s="57" t="str">
        <f t="shared" si="1185"/>
        <v/>
      </c>
      <c r="DF214" s="57" t="str">
        <f t="shared" si="1186"/>
        <v/>
      </c>
      <c r="DG214" s="57" t="str">
        <f t="shared" si="1187"/>
        <v/>
      </c>
      <c r="DH214" s="57" t="str">
        <f t="shared" si="1188"/>
        <v/>
      </c>
      <c r="DI214" s="57" t="str">
        <f t="shared" si="1189"/>
        <v/>
      </c>
      <c r="DJ214" s="57" t="str">
        <f t="shared" si="1190"/>
        <v/>
      </c>
      <c r="DL214" s="39" t="str">
        <f>IF(ISBLANK($C214),"",$C214)</f>
        <v/>
      </c>
      <c r="DM214" s="54" t="str">
        <f t="shared" si="919"/>
        <v>ACC</v>
      </c>
      <c r="DN214" s="89" t="str">
        <f t="shared" si="920"/>
        <v/>
      </c>
      <c r="DO214" s="85" t="str">
        <f t="shared" si="921"/>
        <v/>
      </c>
      <c r="DP214" s="76" t="str">
        <f t="shared" si="922"/>
        <v/>
      </c>
      <c r="DQ214" s="77" t="str">
        <f t="shared" si="923"/>
        <v/>
      </c>
      <c r="DR214" s="76" t="str">
        <f>IFERROR(IF(DM214="ACC"," ",IF('MAXES+CHART'!$D$16="lbs",MROUND(IF(DM214="SQUAT",'MAXES+CHART'!$D$17*DQ214, IF(DM214="BENCH",'MAXES+CHART'!$D$18*DQ214, IF(DM214="DEADLIFT",'MAXES+CHART'!$D$19*DQ214,))),5),MROUND(IF(DM214="SQUAT",'MAXES+CHART'!$D$17*DQ214, IF(DM214="BENCH",'MAXES+CHART'!$D$18*DQ214, IF(DM214="DEADLIFT",'MAXES+CHART'!$D$19*DQ214,))),2.5))),"")</f>
        <v xml:space="preserve"> </v>
      </c>
      <c r="DT214" s="95"/>
      <c r="DV214" s="200"/>
      <c r="DX214" s="57" t="str">
        <f t="shared" si="1191"/>
        <v/>
      </c>
      <c r="DY214" s="57" t="str">
        <f t="shared" si="1192"/>
        <v/>
      </c>
      <c r="DZ214" s="57" t="str">
        <f t="shared" si="1193"/>
        <v/>
      </c>
      <c r="EA214" s="57" t="str">
        <f t="shared" si="1194"/>
        <v/>
      </c>
      <c r="EB214" s="57" t="str">
        <f t="shared" si="1195"/>
        <v/>
      </c>
      <c r="EC214" s="57" t="str">
        <f t="shared" si="1196"/>
        <v/>
      </c>
      <c r="EE214" s="39" t="str">
        <f>IF(ISBLANK($C214),"",$C214)</f>
        <v/>
      </c>
      <c r="EF214" s="54" t="str">
        <f t="shared" si="924"/>
        <v>ACC</v>
      </c>
      <c r="EG214" s="89" t="str">
        <f t="shared" si="925"/>
        <v/>
      </c>
      <c r="EH214" s="85" t="str">
        <f t="shared" si="926"/>
        <v/>
      </c>
      <c r="EI214" s="76" t="str">
        <f t="shared" si="927"/>
        <v/>
      </c>
      <c r="EJ214" s="77" t="str">
        <f t="shared" si="928"/>
        <v/>
      </c>
      <c r="EK214" s="76" t="str">
        <f>IFERROR(IF(EF214="ACC"," ",IF('MAXES+CHART'!$D$16="lbs",MROUND(IF(EF214="SQUAT",'MAXES+CHART'!$D$17*EJ214, IF(EF214="BENCH",'MAXES+CHART'!$D$18*EJ214, IF(EF214="DEADLIFT",'MAXES+CHART'!$D$19*EJ214,))),5),MROUND(IF(EF214="SQUAT",'MAXES+CHART'!$D$17*EJ214, IF(EF214="BENCH",'MAXES+CHART'!$D$18*EJ214, IF(EF214="DEADLIFT",'MAXES+CHART'!$D$19*EJ214,))),2.5))),"")</f>
        <v xml:space="preserve"> </v>
      </c>
      <c r="EM214" s="95"/>
      <c r="EO214" s="200"/>
      <c r="EQ214" s="57" t="str">
        <f t="shared" si="1197"/>
        <v/>
      </c>
      <c r="ER214" s="57" t="str">
        <f t="shared" si="1198"/>
        <v/>
      </c>
      <c r="ES214" s="57" t="str">
        <f t="shared" si="1199"/>
        <v/>
      </c>
      <c r="ET214" s="57" t="str">
        <f t="shared" si="1200"/>
        <v/>
      </c>
      <c r="EU214" s="57" t="str">
        <f t="shared" si="1201"/>
        <v/>
      </c>
      <c r="EV214" s="57" t="str">
        <f t="shared" si="1202"/>
        <v/>
      </c>
      <c r="EY214" s="39" t="str">
        <f>IF(ISBLANK($C214),"",$C214)</f>
        <v/>
      </c>
      <c r="EZ214" s="54" t="str">
        <f t="shared" si="1274"/>
        <v>ACC</v>
      </c>
      <c r="FA214" s="89" t="str">
        <f t="shared" si="1275"/>
        <v/>
      </c>
      <c r="FB214" s="85" t="str">
        <f t="shared" si="1255"/>
        <v/>
      </c>
      <c r="FC214" s="76" t="str">
        <f t="shared" si="1256"/>
        <v/>
      </c>
      <c r="FD214" s="77" t="str">
        <f t="shared" si="1257"/>
        <v/>
      </c>
      <c r="FE214" s="76" t="str">
        <f>IFERROR(IF(EZ214="ACC"," ",IF('MAXES+CHART'!$D$16="lbs",MROUND(IF(EZ214="SQUAT",'MAXES+CHART'!$D$17*FD214, IF(EZ214="BENCH",'MAXES+CHART'!$D$18*FD214, IF(EZ214="DEADLIFT",'MAXES+CHART'!$D$19*FD214,))),5),MROUND(IF(EZ214="SQUAT",'MAXES+CHART'!$D$17*FD214, IF(EZ214="BENCH",'MAXES+CHART'!$D$18*FD214, IF(EZ214="DEADLIFT",'MAXES+CHART'!$D$19*FD214,))),2.5))),"")</f>
        <v xml:space="preserve"> </v>
      </c>
      <c r="FG214" s="124"/>
      <c r="FI214" s="200"/>
      <c r="FK214" s="57" t="str">
        <f t="shared" si="1203"/>
        <v/>
      </c>
      <c r="FL214" s="57" t="str">
        <f t="shared" si="1204"/>
        <v/>
      </c>
      <c r="FM214" s="57" t="str">
        <f t="shared" si="1205"/>
        <v/>
      </c>
      <c r="FN214" s="57" t="str">
        <f t="shared" si="1206"/>
        <v/>
      </c>
      <c r="FO214" s="57" t="str">
        <f t="shared" si="1207"/>
        <v/>
      </c>
      <c r="FP214" s="57" t="str">
        <f t="shared" si="1208"/>
        <v/>
      </c>
      <c r="FQ214" s="39" t="str">
        <f>IF(ISBLANK($C214),"",$C214)</f>
        <v/>
      </c>
      <c r="FR214" s="54" t="str">
        <f t="shared" si="929"/>
        <v>ACC</v>
      </c>
      <c r="FS214" s="89" t="str">
        <f t="shared" si="930"/>
        <v/>
      </c>
      <c r="FT214" s="85" t="str">
        <f t="shared" si="931"/>
        <v/>
      </c>
      <c r="FU214" s="76" t="str">
        <f t="shared" si="932"/>
        <v/>
      </c>
      <c r="FV214" s="77" t="str">
        <f t="shared" si="933"/>
        <v/>
      </c>
      <c r="FW214" s="76" t="str">
        <f>IFERROR(IF(FR214="ACC"," ",IF('MAXES+CHART'!$D$16="lbs",MROUND(IF(FR214="SQUAT",'MAXES+CHART'!$D$17*FV214, IF(FR214="BENCH",'MAXES+CHART'!$D$18*FV214, IF(FR214="DEADLIFT",'MAXES+CHART'!$D$19*FV214,))),5),MROUND(IF(FR214="SQUAT",'MAXES+CHART'!$D$17*FV214, IF(FR214="BENCH",'MAXES+CHART'!$D$18*FV214, IF(FR214="DEADLIFT",'MAXES+CHART'!$D$19*FV214,))),2.5))),"")</f>
        <v xml:space="preserve"> </v>
      </c>
      <c r="FY214" s="95"/>
      <c r="GA214" s="200"/>
      <c r="GC214" s="57" t="str">
        <f t="shared" si="1209"/>
        <v/>
      </c>
      <c r="GD214" s="57" t="str">
        <f t="shared" si="1210"/>
        <v/>
      </c>
      <c r="GE214" s="57" t="str">
        <f t="shared" si="1211"/>
        <v/>
      </c>
      <c r="GF214" s="57" t="str">
        <f t="shared" si="1212"/>
        <v/>
      </c>
      <c r="GG214" s="57" t="str">
        <f t="shared" si="1213"/>
        <v/>
      </c>
      <c r="GH214" s="57" t="str">
        <f t="shared" si="1214"/>
        <v/>
      </c>
      <c r="GJ214" s="39" t="str">
        <f>IF(ISBLANK($C214),"",$C214)</f>
        <v/>
      </c>
      <c r="GK214" s="54" t="str">
        <f t="shared" si="934"/>
        <v>ACC</v>
      </c>
      <c r="GL214" s="89" t="str">
        <f t="shared" si="935"/>
        <v/>
      </c>
      <c r="GM214" s="85" t="str">
        <f t="shared" si="936"/>
        <v/>
      </c>
      <c r="GN214" s="76" t="str">
        <f t="shared" si="937"/>
        <v/>
      </c>
      <c r="GO214" s="77" t="str">
        <f t="shared" si="938"/>
        <v/>
      </c>
      <c r="GP214" s="76" t="str">
        <f>IFERROR(IF(GK214="ACC"," ",IF('MAXES+CHART'!$D$16="lbs",MROUND(IF(GK214="SQUAT",'MAXES+CHART'!$D$17*GO214, IF(GK214="BENCH",'MAXES+CHART'!$D$18*GO214, IF(GK214="DEADLIFT",'MAXES+CHART'!$D$19*GO214,))),5),MROUND(IF(GK214="SQUAT",'MAXES+CHART'!$D$17*GO214, IF(GK214="BENCH",'MAXES+CHART'!$D$18*GO214, IF(GK214="DEADLIFT",'MAXES+CHART'!$D$19*GO214,))),2.5))),"")</f>
        <v xml:space="preserve"> </v>
      </c>
      <c r="GR214" s="95"/>
      <c r="GT214" s="200"/>
      <c r="GV214" s="57" t="str">
        <f t="shared" si="1215"/>
        <v/>
      </c>
      <c r="GW214" s="57" t="str">
        <f t="shared" si="1216"/>
        <v/>
      </c>
      <c r="GX214" s="57" t="str">
        <f t="shared" si="1217"/>
        <v/>
      </c>
      <c r="GY214" s="57" t="str">
        <f t="shared" si="1218"/>
        <v/>
      </c>
      <c r="GZ214" s="57" t="str">
        <f t="shared" si="1219"/>
        <v/>
      </c>
      <c r="HA214" s="57" t="str">
        <f t="shared" si="1220"/>
        <v/>
      </c>
      <c r="HC214" s="39" t="str">
        <f>IF(ISBLANK($C214),"",$C214)</f>
        <v/>
      </c>
      <c r="HD214" s="54" t="str">
        <f t="shared" si="939"/>
        <v>ACC</v>
      </c>
      <c r="HE214" s="89" t="str">
        <f t="shared" si="940"/>
        <v/>
      </c>
      <c r="HF214" s="85" t="str">
        <f t="shared" si="941"/>
        <v/>
      </c>
      <c r="HG214" s="76" t="str">
        <f t="shared" si="942"/>
        <v/>
      </c>
      <c r="HH214" s="77" t="str">
        <f t="shared" si="943"/>
        <v/>
      </c>
      <c r="HI214" s="76" t="str">
        <f>IFERROR(IF(HD214="ACC"," ",IF('MAXES+CHART'!$D$16="lbs",MROUND(IF(HD214="SQUAT",'MAXES+CHART'!$D$17*HH214, IF(HD214="BENCH",'MAXES+CHART'!$D$18*HH214, IF(HD214="DEADLIFT",'MAXES+CHART'!$D$19*HH214,))),5),MROUND(IF(HD214="SQUAT",'MAXES+CHART'!$D$17*HH214, IF(HD214="BENCH",'MAXES+CHART'!$D$18*HH214, IF(HD214="DEADLIFT",'MAXES+CHART'!$D$19*HH214,))),2.5))),"")</f>
        <v xml:space="preserve"> </v>
      </c>
      <c r="HK214" s="95"/>
      <c r="HM214" s="200"/>
      <c r="HO214" s="57" t="str">
        <f t="shared" si="1221"/>
        <v/>
      </c>
      <c r="HP214" s="57" t="str">
        <f t="shared" si="1222"/>
        <v/>
      </c>
      <c r="HQ214" s="57" t="str">
        <f t="shared" si="1223"/>
        <v/>
      </c>
      <c r="HR214" s="57" t="str">
        <f t="shared" si="1224"/>
        <v/>
      </c>
      <c r="HS214" s="57" t="str">
        <f t="shared" si="1225"/>
        <v/>
      </c>
      <c r="HT214" s="57" t="str">
        <f t="shared" si="1226"/>
        <v/>
      </c>
    </row>
    <row r="215" spans="3:228" hidden="1" outlineLevel="2">
      <c r="C215" s="39"/>
      <c r="D215" s="58" t="str">
        <f>$D$214</f>
        <v>ACC</v>
      </c>
      <c r="E215" s="90">
        <f>$E214</f>
        <v>0</v>
      </c>
      <c r="F215" s="86"/>
      <c r="G215" s="78"/>
      <c r="H215" s="79"/>
      <c r="I215" s="78" t="str">
        <f>IF(D215="ACC"," ",IF('MAXES+CHART'!$D$16="lbs",MROUND(IF(D215="SQUAT",'MAXES+CHART'!$D$17*H215, IF(D215="BENCH",'MAXES+CHART'!$D$18*H215, IF(D215="DEADLIFT",'MAXES+CHART'!$D$19*H215,))),5),MROUND(IF(D215="SQUAT",'MAXES+CHART'!$D$17*H215, IF(D215="BENCH",'MAXES+CHART'!$D$18*H215, IF(D215="DEADLIFT",'MAXES+CHART'!$D$19*H215,))),2.5)))</f>
        <v xml:space="preserve"> </v>
      </c>
      <c r="K215" s="95"/>
      <c r="M215" s="201"/>
      <c r="O215" s="57" t="str">
        <f t="shared" si="1161"/>
        <v/>
      </c>
      <c r="P215" s="57" t="str">
        <f t="shared" si="1162"/>
        <v/>
      </c>
      <c r="Q215" s="57" t="str">
        <f t="shared" si="1163"/>
        <v/>
      </c>
      <c r="R215" s="57" t="str">
        <f t="shared" si="1164"/>
        <v/>
      </c>
      <c r="S215" s="57" t="str">
        <f t="shared" si="1165"/>
        <v/>
      </c>
      <c r="T215" s="57" t="str">
        <f t="shared" si="1166"/>
        <v/>
      </c>
      <c r="U215" s="39"/>
      <c r="V215" s="58" t="str">
        <f t="shared" ref="V215:V219" si="1348">$V$214</f>
        <v>ACC</v>
      </c>
      <c r="W215" s="90" t="str">
        <f t="shared" ref="W215:W219" si="1349">$W$214</f>
        <v/>
      </c>
      <c r="X215" s="86" t="str">
        <f t="shared" si="1229"/>
        <v/>
      </c>
      <c r="Y215" s="78" t="str">
        <f t="shared" si="1230"/>
        <v/>
      </c>
      <c r="Z215" s="79" t="str">
        <f t="shared" si="1231"/>
        <v/>
      </c>
      <c r="AA215" s="78" t="str">
        <f>IFERROR(IF(V215="ACC"," ",IF('MAXES+CHART'!$D$16="lbs",MROUND(IF(V215="SQUAT",'MAXES+CHART'!$D$17*Z215, IF(V215="BENCH",'MAXES+CHART'!$D$18*Z215, IF(V215="DEADLIFT",'MAXES+CHART'!$D$19*Z215,))),5),MROUND(IF(V215="SQUAT",'MAXES+CHART'!$D$17*Z215, IF(V215="BENCH",'MAXES+CHART'!$D$18*Z215, IF(V215="DEADLIFT",'MAXES+CHART'!$D$19*Z215,))),2.5))),"")</f>
        <v xml:space="preserve"> </v>
      </c>
      <c r="AC215" s="95"/>
      <c r="AE215" s="201"/>
      <c r="AG215" s="57" t="str">
        <f t="shared" si="950"/>
        <v/>
      </c>
      <c r="AH215" s="57" t="str">
        <f t="shared" si="951"/>
        <v/>
      </c>
      <c r="AI215" s="57" t="str">
        <f t="shared" si="952"/>
        <v/>
      </c>
      <c r="AJ215" s="57" t="str">
        <f t="shared" si="953"/>
        <v/>
      </c>
      <c r="AK215" s="57" t="str">
        <f t="shared" si="954"/>
        <v/>
      </c>
      <c r="AL215" s="57" t="str">
        <f t="shared" si="955"/>
        <v/>
      </c>
      <c r="AN215" s="39"/>
      <c r="AO215" s="58" t="str">
        <f t="shared" ref="AO215:AO219" si="1350">$AO$214</f>
        <v>ACC</v>
      </c>
      <c r="AP215" s="90" t="str">
        <f t="shared" ref="AP215:AP219" si="1351">$AP$214</f>
        <v/>
      </c>
      <c r="AQ215" s="86" t="str">
        <f t="shared" si="1234"/>
        <v/>
      </c>
      <c r="AR215" s="78" t="str">
        <f t="shared" si="1235"/>
        <v/>
      </c>
      <c r="AS215" s="79" t="str">
        <f t="shared" si="1236"/>
        <v/>
      </c>
      <c r="AT215" s="78" t="str">
        <f>IFERROR(IF(AO215="ACC"," ",IF('MAXES+CHART'!$D$16="lbs",MROUND(IF(AO215="SQUAT",'MAXES+CHART'!$D$17*AS215, IF(AO215="BENCH",'MAXES+CHART'!$D$18*AS215, IF(AO215="DEADLIFT",'MAXES+CHART'!$D$19*AS215,))),5),MROUND(IF(AO215="SQUAT",'MAXES+CHART'!$D$17*AS215, IF(AO215="BENCH",'MAXES+CHART'!$D$18*AS215, IF(AO215="DEADLIFT",'MAXES+CHART'!$D$19*AS215,))),2.5))),"")</f>
        <v xml:space="preserve"> </v>
      </c>
      <c r="AV215" s="95"/>
      <c r="AX215" s="201"/>
      <c r="AZ215" s="57" t="str">
        <f t="shared" si="1167"/>
        <v/>
      </c>
      <c r="BA215" s="57" t="str">
        <f t="shared" si="1168"/>
        <v/>
      </c>
      <c r="BB215" s="57" t="str">
        <f t="shared" si="1169"/>
        <v/>
      </c>
      <c r="BC215" s="57" t="str">
        <f t="shared" si="1170"/>
        <v/>
      </c>
      <c r="BD215" s="57" t="str">
        <f t="shared" si="1171"/>
        <v/>
      </c>
      <c r="BE215" s="57" t="str">
        <f t="shared" si="1172"/>
        <v/>
      </c>
      <c r="BG215" s="39"/>
      <c r="BH215" s="58" t="str">
        <f t="shared" ref="BH215:BH219" si="1352">$BH$214</f>
        <v>ACC</v>
      </c>
      <c r="BI215" s="90" t="str">
        <f t="shared" ref="BI215:BI219" si="1353">$BI$214</f>
        <v/>
      </c>
      <c r="BJ215" s="86" t="str">
        <f t="shared" si="1239"/>
        <v/>
      </c>
      <c r="BK215" s="78" t="str">
        <f t="shared" si="1240"/>
        <v/>
      </c>
      <c r="BL215" s="79" t="str">
        <f t="shared" si="1241"/>
        <v/>
      </c>
      <c r="BM215" s="78" t="str">
        <f>IFERROR(IF(BH215="ACC"," ",IF('MAXES+CHART'!$D$16="lbs",MROUND(IF(BH215="SQUAT",'MAXES+CHART'!$D$17*BL215, IF(BH215="BENCH",'MAXES+CHART'!$D$18*BL215, IF(BH215="DEADLIFT",'MAXES+CHART'!$D$19*BL215,))),5),MROUND(IF(BH215="SQUAT",'MAXES+CHART'!$D$17*BL215, IF(BH215="BENCH",'MAXES+CHART'!$D$18*BL215, IF(BH215="DEADLIFT",'MAXES+CHART'!$D$19*BL215,))),2.5))),"")</f>
        <v xml:space="preserve"> </v>
      </c>
      <c r="BO215" s="95"/>
      <c r="BQ215" s="201"/>
      <c r="BS215" s="57" t="str">
        <f t="shared" si="1173"/>
        <v/>
      </c>
      <c r="BT215" s="57" t="str">
        <f t="shared" si="1174"/>
        <v/>
      </c>
      <c r="BU215" s="57" t="str">
        <f t="shared" si="1175"/>
        <v/>
      </c>
      <c r="BV215" s="57" t="str">
        <f t="shared" si="1176"/>
        <v/>
      </c>
      <c r="BW215" s="57" t="str">
        <f t="shared" si="1177"/>
        <v/>
      </c>
      <c r="BX215" s="57" t="str">
        <f t="shared" si="1178"/>
        <v/>
      </c>
      <c r="CA215" s="39"/>
      <c r="CB215" s="58" t="str">
        <f t="shared" ref="CB215:CB219" si="1354">$CB$214</f>
        <v>ACC</v>
      </c>
      <c r="CC215" s="90" t="str">
        <f t="shared" ref="CC215:CC219" si="1355">$CC$214</f>
        <v/>
      </c>
      <c r="CD215" s="86" t="str">
        <f t="shared" si="1244"/>
        <v/>
      </c>
      <c r="CE215" s="78" t="str">
        <f t="shared" si="1245"/>
        <v/>
      </c>
      <c r="CF215" s="79" t="str">
        <f t="shared" si="1246"/>
        <v/>
      </c>
      <c r="CG215" s="78" t="str">
        <f>IFERROR(IF(CB215="ACC"," ",IF('MAXES+CHART'!$D$16="lbs",MROUND(IF(CB215="SQUAT",'MAXES+CHART'!$D$17*CF215, IF(CB215="BENCH",'MAXES+CHART'!$D$18*CF215, IF(CB215="DEADLIFT",'MAXES+CHART'!$D$19*CF215,))),5),MROUND(IF(CB215="SQUAT",'MAXES+CHART'!$D$17*CF215, IF(CB215="BENCH",'MAXES+CHART'!$D$18*CF215, IF(CB215="DEADLIFT",'MAXES+CHART'!$D$19*CF215,))),2.5))),"")</f>
        <v xml:space="preserve"> </v>
      </c>
      <c r="CI215" s="95"/>
      <c r="CK215" s="201"/>
      <c r="CM215" s="57" t="str">
        <f t="shared" si="1179"/>
        <v/>
      </c>
      <c r="CN215" s="57" t="str">
        <f t="shared" si="1180"/>
        <v/>
      </c>
      <c r="CO215" s="57" t="str">
        <f t="shared" si="1181"/>
        <v/>
      </c>
      <c r="CP215" s="57" t="str">
        <f t="shared" si="1182"/>
        <v/>
      </c>
      <c r="CQ215" s="57" t="str">
        <f t="shared" si="1183"/>
        <v/>
      </c>
      <c r="CR215" s="57" t="str">
        <f t="shared" si="1184"/>
        <v/>
      </c>
      <c r="CS215" s="39"/>
      <c r="CT215" s="58" t="str">
        <f t="shared" ref="CT215:CT219" si="1356">$CT$214</f>
        <v>ACC</v>
      </c>
      <c r="CU215" s="90" t="str">
        <f t="shared" ref="CU215:CU219" si="1357">$CU$214</f>
        <v/>
      </c>
      <c r="CV215" s="86" t="str">
        <f t="shared" si="916"/>
        <v/>
      </c>
      <c r="CW215" s="78" t="str">
        <f t="shared" si="917"/>
        <v/>
      </c>
      <c r="CX215" s="79" t="str">
        <f t="shared" si="918"/>
        <v/>
      </c>
      <c r="CY215" s="78" t="str">
        <f>IFERROR(IF(CT215="ACC"," ",IF('MAXES+CHART'!$D$16="lbs",MROUND(IF(CT215="SQUAT",'MAXES+CHART'!$D$17*CX215, IF(CT215="BENCH",'MAXES+CHART'!$D$18*CX215, IF(CT215="DEADLIFT",'MAXES+CHART'!$D$19*CX215,))),5),MROUND(IF(CT215="SQUAT",'MAXES+CHART'!$D$17*CX215, IF(CT215="BENCH",'MAXES+CHART'!$D$18*CX215, IF(CT215="DEADLIFT",'MAXES+CHART'!$D$19*CX215,))),2.5))),"")</f>
        <v xml:space="preserve"> </v>
      </c>
      <c r="DA215" s="95"/>
      <c r="DC215" s="201"/>
      <c r="DE215" s="57" t="str">
        <f t="shared" si="1185"/>
        <v/>
      </c>
      <c r="DF215" s="57" t="str">
        <f t="shared" si="1186"/>
        <v/>
      </c>
      <c r="DG215" s="57" t="str">
        <f t="shared" si="1187"/>
        <v/>
      </c>
      <c r="DH215" s="57" t="str">
        <f t="shared" si="1188"/>
        <v/>
      </c>
      <c r="DI215" s="57" t="str">
        <f t="shared" si="1189"/>
        <v/>
      </c>
      <c r="DJ215" s="57" t="str">
        <f t="shared" si="1190"/>
        <v/>
      </c>
      <c r="DL215" s="39"/>
      <c r="DM215" s="58" t="str">
        <f t="shared" ref="DM215:DM219" si="1358">$DM$214</f>
        <v>ACC</v>
      </c>
      <c r="DN215" s="90" t="str">
        <f t="shared" ref="DN215:DN219" si="1359">$DN$214</f>
        <v/>
      </c>
      <c r="DO215" s="86" t="str">
        <f t="shared" si="921"/>
        <v/>
      </c>
      <c r="DP215" s="78" t="str">
        <f t="shared" si="922"/>
        <v/>
      </c>
      <c r="DQ215" s="79" t="str">
        <f t="shared" si="923"/>
        <v/>
      </c>
      <c r="DR215" s="78" t="str">
        <f>IFERROR(IF(DM215="ACC"," ",IF('MAXES+CHART'!$D$16="lbs",MROUND(IF(DM215="SQUAT",'MAXES+CHART'!$D$17*DQ215, IF(DM215="BENCH",'MAXES+CHART'!$D$18*DQ215, IF(DM215="DEADLIFT",'MAXES+CHART'!$D$19*DQ215,))),5),MROUND(IF(DM215="SQUAT",'MAXES+CHART'!$D$17*DQ215, IF(DM215="BENCH",'MAXES+CHART'!$D$18*DQ215, IF(DM215="DEADLIFT",'MAXES+CHART'!$D$19*DQ215,))),2.5))),"")</f>
        <v xml:space="preserve"> </v>
      </c>
      <c r="DT215" s="95"/>
      <c r="DV215" s="201"/>
      <c r="DX215" s="57" t="str">
        <f t="shared" si="1191"/>
        <v/>
      </c>
      <c r="DY215" s="57" t="str">
        <f t="shared" si="1192"/>
        <v/>
      </c>
      <c r="DZ215" s="57" t="str">
        <f t="shared" si="1193"/>
        <v/>
      </c>
      <c r="EA215" s="57" t="str">
        <f t="shared" si="1194"/>
        <v/>
      </c>
      <c r="EB215" s="57" t="str">
        <f t="shared" si="1195"/>
        <v/>
      </c>
      <c r="EC215" s="57" t="str">
        <f t="shared" si="1196"/>
        <v/>
      </c>
      <c r="EE215" s="39"/>
      <c r="EF215" s="58" t="str">
        <f t="shared" ref="EF215:EF219" si="1360">$EF$214</f>
        <v>ACC</v>
      </c>
      <c r="EG215" s="90" t="str">
        <f t="shared" ref="EG215:EG219" si="1361">$EG$214</f>
        <v/>
      </c>
      <c r="EH215" s="86" t="str">
        <f t="shared" si="926"/>
        <v/>
      </c>
      <c r="EI215" s="78" t="str">
        <f t="shared" si="927"/>
        <v/>
      </c>
      <c r="EJ215" s="79" t="str">
        <f t="shared" si="928"/>
        <v/>
      </c>
      <c r="EK215" s="78" t="str">
        <f>IFERROR(IF(EF215="ACC"," ",IF('MAXES+CHART'!$D$16="lbs",MROUND(IF(EF215="SQUAT",'MAXES+CHART'!$D$17*EJ215, IF(EF215="BENCH",'MAXES+CHART'!$D$18*EJ215, IF(EF215="DEADLIFT",'MAXES+CHART'!$D$19*EJ215,))),5),MROUND(IF(EF215="SQUAT",'MAXES+CHART'!$D$17*EJ215, IF(EF215="BENCH",'MAXES+CHART'!$D$18*EJ215, IF(EF215="DEADLIFT",'MAXES+CHART'!$D$19*EJ215,))),2.5))),"")</f>
        <v xml:space="preserve"> </v>
      </c>
      <c r="EM215" s="95"/>
      <c r="EO215" s="201"/>
      <c r="EQ215" s="57" t="str">
        <f t="shared" si="1197"/>
        <v/>
      </c>
      <c r="ER215" s="57" t="str">
        <f t="shared" si="1198"/>
        <v/>
      </c>
      <c r="ES215" s="57" t="str">
        <f t="shared" si="1199"/>
        <v/>
      </c>
      <c r="ET215" s="57" t="str">
        <f t="shared" si="1200"/>
        <v/>
      </c>
      <c r="EU215" s="57" t="str">
        <f t="shared" si="1201"/>
        <v/>
      </c>
      <c r="EV215" s="57" t="str">
        <f t="shared" si="1202"/>
        <v/>
      </c>
      <c r="EY215" s="39"/>
      <c r="EZ215" s="58" t="str">
        <f t="shared" ref="EZ215:EZ219" si="1362">$EZ$214</f>
        <v>ACC</v>
      </c>
      <c r="FA215" s="90" t="str">
        <f t="shared" ref="FA215:FA219" si="1363">$FA$214</f>
        <v/>
      </c>
      <c r="FB215" s="86" t="str">
        <f t="shared" si="1255"/>
        <v/>
      </c>
      <c r="FC215" s="78" t="str">
        <f t="shared" si="1256"/>
        <v/>
      </c>
      <c r="FD215" s="79" t="str">
        <f t="shared" si="1257"/>
        <v/>
      </c>
      <c r="FE215" s="78" t="str">
        <f>IFERROR(IF(EZ215="ACC"," ",IF('MAXES+CHART'!$D$16="lbs",MROUND(IF(EZ215="SQUAT",'MAXES+CHART'!$D$17*FD215, IF(EZ215="BENCH",'MAXES+CHART'!$D$18*FD215, IF(EZ215="DEADLIFT",'MAXES+CHART'!$D$19*FD215,))),5),MROUND(IF(EZ215="SQUAT",'MAXES+CHART'!$D$17*FD215, IF(EZ215="BENCH",'MAXES+CHART'!$D$18*FD215, IF(EZ215="DEADLIFT",'MAXES+CHART'!$D$19*FD215,))),2.5))),"")</f>
        <v xml:space="preserve"> </v>
      </c>
      <c r="FG215" s="124"/>
      <c r="FI215" s="201"/>
      <c r="FK215" s="57" t="str">
        <f t="shared" si="1203"/>
        <v/>
      </c>
      <c r="FL215" s="57" t="str">
        <f t="shared" si="1204"/>
        <v/>
      </c>
      <c r="FM215" s="57" t="str">
        <f t="shared" si="1205"/>
        <v/>
      </c>
      <c r="FN215" s="57" t="str">
        <f t="shared" si="1206"/>
        <v/>
      </c>
      <c r="FO215" s="57" t="str">
        <f t="shared" si="1207"/>
        <v/>
      </c>
      <c r="FP215" s="57" t="str">
        <f t="shared" si="1208"/>
        <v/>
      </c>
      <c r="FQ215" s="39"/>
      <c r="FR215" s="58" t="str">
        <f t="shared" ref="FR215:FR219" si="1364">$FR$214</f>
        <v>ACC</v>
      </c>
      <c r="FS215" s="90" t="str">
        <f t="shared" ref="FS215:FS219" si="1365">$FS$214</f>
        <v/>
      </c>
      <c r="FT215" s="86" t="str">
        <f t="shared" si="931"/>
        <v/>
      </c>
      <c r="FU215" s="78" t="str">
        <f t="shared" si="932"/>
        <v/>
      </c>
      <c r="FV215" s="79" t="str">
        <f t="shared" si="933"/>
        <v/>
      </c>
      <c r="FW215" s="78" t="str">
        <f>IFERROR(IF(FR215="ACC"," ",IF('MAXES+CHART'!$D$16="lbs",MROUND(IF(FR215="SQUAT",'MAXES+CHART'!$D$17*FV215, IF(FR215="BENCH",'MAXES+CHART'!$D$18*FV215, IF(FR215="DEADLIFT",'MAXES+CHART'!$D$19*FV215,))),5),MROUND(IF(FR215="SQUAT",'MAXES+CHART'!$D$17*FV215, IF(FR215="BENCH",'MAXES+CHART'!$D$18*FV215, IF(FR215="DEADLIFT",'MAXES+CHART'!$D$19*FV215,))),2.5))),"")</f>
        <v xml:space="preserve"> </v>
      </c>
      <c r="FY215" s="95"/>
      <c r="GA215" s="201"/>
      <c r="GC215" s="57" t="str">
        <f t="shared" si="1209"/>
        <v/>
      </c>
      <c r="GD215" s="57" t="str">
        <f t="shared" si="1210"/>
        <v/>
      </c>
      <c r="GE215" s="57" t="str">
        <f t="shared" si="1211"/>
        <v/>
      </c>
      <c r="GF215" s="57" t="str">
        <f t="shared" si="1212"/>
        <v/>
      </c>
      <c r="GG215" s="57" t="str">
        <f t="shared" si="1213"/>
        <v/>
      </c>
      <c r="GH215" s="57" t="str">
        <f t="shared" si="1214"/>
        <v/>
      </c>
      <c r="GJ215" s="39"/>
      <c r="GK215" s="58" t="str">
        <f t="shared" ref="GK215:GK219" si="1366">$GK$214</f>
        <v>ACC</v>
      </c>
      <c r="GL215" s="90" t="str">
        <f t="shared" ref="GL215:GL219" si="1367">$GL$214</f>
        <v/>
      </c>
      <c r="GM215" s="86" t="str">
        <f t="shared" si="936"/>
        <v/>
      </c>
      <c r="GN215" s="78" t="str">
        <f t="shared" si="937"/>
        <v/>
      </c>
      <c r="GO215" s="79" t="str">
        <f t="shared" si="938"/>
        <v/>
      </c>
      <c r="GP215" s="78" t="str">
        <f>IFERROR(IF(GK215="ACC"," ",IF('MAXES+CHART'!$D$16="lbs",MROUND(IF(GK215="SQUAT",'MAXES+CHART'!$D$17*GO215, IF(GK215="BENCH",'MAXES+CHART'!$D$18*GO215, IF(GK215="DEADLIFT",'MAXES+CHART'!$D$19*GO215,))),5),MROUND(IF(GK215="SQUAT",'MAXES+CHART'!$D$17*GO215, IF(GK215="BENCH",'MAXES+CHART'!$D$18*GO215, IF(GK215="DEADLIFT",'MAXES+CHART'!$D$19*GO215,))),2.5))),"")</f>
        <v xml:space="preserve"> </v>
      </c>
      <c r="GR215" s="95"/>
      <c r="GT215" s="201"/>
      <c r="GV215" s="57" t="str">
        <f t="shared" si="1215"/>
        <v/>
      </c>
      <c r="GW215" s="57" t="str">
        <f t="shared" si="1216"/>
        <v/>
      </c>
      <c r="GX215" s="57" t="str">
        <f t="shared" si="1217"/>
        <v/>
      </c>
      <c r="GY215" s="57" t="str">
        <f t="shared" si="1218"/>
        <v/>
      </c>
      <c r="GZ215" s="57" t="str">
        <f t="shared" si="1219"/>
        <v/>
      </c>
      <c r="HA215" s="57" t="str">
        <f t="shared" si="1220"/>
        <v/>
      </c>
      <c r="HC215" s="39"/>
      <c r="HD215" s="58" t="str">
        <f t="shared" ref="HD215:HD219" si="1368">$HD$214</f>
        <v>ACC</v>
      </c>
      <c r="HE215" s="90" t="str">
        <f t="shared" ref="HE215:HE219" si="1369">$HE$214</f>
        <v/>
      </c>
      <c r="HF215" s="86" t="str">
        <f t="shared" si="941"/>
        <v/>
      </c>
      <c r="HG215" s="78" t="str">
        <f t="shared" si="942"/>
        <v/>
      </c>
      <c r="HH215" s="79" t="str">
        <f t="shared" si="943"/>
        <v/>
      </c>
      <c r="HI215" s="78" t="str">
        <f>IFERROR(IF(HD215="ACC"," ",IF('MAXES+CHART'!$D$16="lbs",MROUND(IF(HD215="SQUAT",'MAXES+CHART'!$D$17*HH215, IF(HD215="BENCH",'MAXES+CHART'!$D$18*HH215, IF(HD215="DEADLIFT",'MAXES+CHART'!$D$19*HH215,))),5),MROUND(IF(HD215="SQUAT",'MAXES+CHART'!$D$17*HH215, IF(HD215="BENCH",'MAXES+CHART'!$D$18*HH215, IF(HD215="DEADLIFT",'MAXES+CHART'!$D$19*HH215,))),2.5))),"")</f>
        <v xml:space="preserve"> </v>
      </c>
      <c r="HK215" s="95"/>
      <c r="HM215" s="201"/>
      <c r="HO215" s="57" t="str">
        <f t="shared" si="1221"/>
        <v/>
      </c>
      <c r="HP215" s="57" t="str">
        <f t="shared" si="1222"/>
        <v/>
      </c>
      <c r="HQ215" s="57" t="str">
        <f t="shared" si="1223"/>
        <v/>
      </c>
      <c r="HR215" s="57" t="str">
        <f t="shared" si="1224"/>
        <v/>
      </c>
      <c r="HS215" s="57" t="str">
        <f t="shared" si="1225"/>
        <v/>
      </c>
      <c r="HT215" s="57" t="str">
        <f t="shared" si="1226"/>
        <v/>
      </c>
    </row>
    <row r="216" spans="3:228" hidden="1" outlineLevel="2">
      <c r="C216" s="39"/>
      <c r="D216" s="58" t="str">
        <f t="shared" ref="D216:D219" si="1370">$D$214</f>
        <v>ACC</v>
      </c>
      <c r="E216" s="91">
        <f t="shared" ref="E216:E219" si="1371">$E215</f>
        <v>0</v>
      </c>
      <c r="F216" s="85"/>
      <c r="G216" s="76"/>
      <c r="H216" s="77"/>
      <c r="I216" s="76" t="str">
        <f>IF(D216="ACC"," ",IF('MAXES+CHART'!$D$16="lbs",MROUND(IF(D216="SQUAT",'MAXES+CHART'!$D$17*H216, IF(D216="BENCH",'MAXES+CHART'!$D$18*H216, IF(D216="DEADLIFT",'MAXES+CHART'!$D$19*H216,))),5),MROUND(IF(D216="SQUAT",'MAXES+CHART'!$D$17*H216, IF(D216="BENCH",'MAXES+CHART'!$D$18*H216, IF(D216="DEADLIFT",'MAXES+CHART'!$D$19*H216,))),2.5)))</f>
        <v xml:space="preserve"> </v>
      </c>
      <c r="K216" s="95"/>
      <c r="M216" s="202"/>
      <c r="O216" s="57" t="str">
        <f t="shared" si="1161"/>
        <v/>
      </c>
      <c r="P216" s="57" t="str">
        <f t="shared" si="1162"/>
        <v/>
      </c>
      <c r="Q216" s="57" t="str">
        <f t="shared" si="1163"/>
        <v/>
      </c>
      <c r="R216" s="57" t="str">
        <f t="shared" si="1164"/>
        <v/>
      </c>
      <c r="S216" s="57" t="str">
        <f t="shared" si="1165"/>
        <v/>
      </c>
      <c r="T216" s="57" t="str">
        <f t="shared" si="1166"/>
        <v/>
      </c>
      <c r="U216" s="39"/>
      <c r="V216" s="58" t="str">
        <f t="shared" si="1348"/>
        <v>ACC</v>
      </c>
      <c r="W216" s="91" t="str">
        <f t="shared" si="1349"/>
        <v/>
      </c>
      <c r="X216" s="85" t="str">
        <f t="shared" si="1229"/>
        <v/>
      </c>
      <c r="Y216" s="76" t="str">
        <f t="shared" si="1230"/>
        <v/>
      </c>
      <c r="Z216" s="77" t="str">
        <f t="shared" si="1231"/>
        <v/>
      </c>
      <c r="AA216" s="76" t="str">
        <f>IFERROR(IF(V216="ACC"," ",IF('MAXES+CHART'!$D$16="lbs",MROUND(IF(V216="SQUAT",'MAXES+CHART'!$D$17*Z216, IF(V216="BENCH",'MAXES+CHART'!$D$18*Z216, IF(V216="DEADLIFT",'MAXES+CHART'!$D$19*Z216,))),5),MROUND(IF(V216="SQUAT",'MAXES+CHART'!$D$17*Z216, IF(V216="BENCH",'MAXES+CHART'!$D$18*Z216, IF(V216="DEADLIFT",'MAXES+CHART'!$D$19*Z216,))),2.5))),"")</f>
        <v xml:space="preserve"> </v>
      </c>
      <c r="AC216" s="95"/>
      <c r="AE216" s="202"/>
      <c r="AG216" s="57" t="str">
        <f t="shared" si="950"/>
        <v/>
      </c>
      <c r="AH216" s="57" t="str">
        <f t="shared" si="951"/>
        <v/>
      </c>
      <c r="AI216" s="57" t="str">
        <f t="shared" si="952"/>
        <v/>
      </c>
      <c r="AJ216" s="57" t="str">
        <f t="shared" si="953"/>
        <v/>
      </c>
      <c r="AK216" s="57" t="str">
        <f t="shared" si="954"/>
        <v/>
      </c>
      <c r="AL216" s="57" t="str">
        <f t="shared" si="955"/>
        <v/>
      </c>
      <c r="AN216" s="39"/>
      <c r="AO216" s="58" t="str">
        <f t="shared" si="1350"/>
        <v>ACC</v>
      </c>
      <c r="AP216" s="91" t="str">
        <f t="shared" si="1351"/>
        <v/>
      </c>
      <c r="AQ216" s="85" t="str">
        <f t="shared" si="1234"/>
        <v/>
      </c>
      <c r="AR216" s="76" t="str">
        <f t="shared" si="1235"/>
        <v/>
      </c>
      <c r="AS216" s="77" t="str">
        <f t="shared" si="1236"/>
        <v/>
      </c>
      <c r="AT216" s="76" t="str">
        <f>IFERROR(IF(AO216="ACC"," ",IF('MAXES+CHART'!$D$16="lbs",MROUND(IF(AO216="SQUAT",'MAXES+CHART'!$D$17*AS216, IF(AO216="BENCH",'MAXES+CHART'!$D$18*AS216, IF(AO216="DEADLIFT",'MAXES+CHART'!$D$19*AS216,))),5),MROUND(IF(AO216="SQUAT",'MAXES+CHART'!$D$17*AS216, IF(AO216="BENCH",'MAXES+CHART'!$D$18*AS216, IF(AO216="DEADLIFT",'MAXES+CHART'!$D$19*AS216,))),2.5))),"")</f>
        <v xml:space="preserve"> </v>
      </c>
      <c r="AV216" s="95"/>
      <c r="AX216" s="202"/>
      <c r="AZ216" s="57" t="str">
        <f t="shared" si="1167"/>
        <v/>
      </c>
      <c r="BA216" s="57" t="str">
        <f t="shared" si="1168"/>
        <v/>
      </c>
      <c r="BB216" s="57" t="str">
        <f t="shared" si="1169"/>
        <v/>
      </c>
      <c r="BC216" s="57" t="str">
        <f t="shared" si="1170"/>
        <v/>
      </c>
      <c r="BD216" s="57" t="str">
        <f t="shared" si="1171"/>
        <v/>
      </c>
      <c r="BE216" s="57" t="str">
        <f t="shared" si="1172"/>
        <v/>
      </c>
      <c r="BG216" s="39"/>
      <c r="BH216" s="58" t="str">
        <f t="shared" si="1352"/>
        <v>ACC</v>
      </c>
      <c r="BI216" s="91" t="str">
        <f t="shared" si="1353"/>
        <v/>
      </c>
      <c r="BJ216" s="85" t="str">
        <f t="shared" si="1239"/>
        <v/>
      </c>
      <c r="BK216" s="76" t="str">
        <f t="shared" si="1240"/>
        <v/>
      </c>
      <c r="BL216" s="77" t="str">
        <f t="shared" si="1241"/>
        <v/>
      </c>
      <c r="BM216" s="76" t="str">
        <f>IFERROR(IF(BH216="ACC"," ",IF('MAXES+CHART'!$D$16="lbs",MROUND(IF(BH216="SQUAT",'MAXES+CHART'!$D$17*BL216, IF(BH216="BENCH",'MAXES+CHART'!$D$18*BL216, IF(BH216="DEADLIFT",'MAXES+CHART'!$D$19*BL216,))),5),MROUND(IF(BH216="SQUAT",'MAXES+CHART'!$D$17*BL216, IF(BH216="BENCH",'MAXES+CHART'!$D$18*BL216, IF(BH216="DEADLIFT",'MAXES+CHART'!$D$19*BL216,))),2.5))),"")</f>
        <v xml:space="preserve"> </v>
      </c>
      <c r="BO216" s="95"/>
      <c r="BQ216" s="202"/>
      <c r="BS216" s="57" t="str">
        <f t="shared" si="1173"/>
        <v/>
      </c>
      <c r="BT216" s="57" t="str">
        <f t="shared" si="1174"/>
        <v/>
      </c>
      <c r="BU216" s="57" t="str">
        <f t="shared" si="1175"/>
        <v/>
      </c>
      <c r="BV216" s="57" t="str">
        <f t="shared" si="1176"/>
        <v/>
      </c>
      <c r="BW216" s="57" t="str">
        <f t="shared" si="1177"/>
        <v/>
      </c>
      <c r="BX216" s="57" t="str">
        <f t="shared" si="1178"/>
        <v/>
      </c>
      <c r="CA216" s="39"/>
      <c r="CB216" s="58" t="str">
        <f t="shared" si="1354"/>
        <v>ACC</v>
      </c>
      <c r="CC216" s="91" t="str">
        <f t="shared" si="1355"/>
        <v/>
      </c>
      <c r="CD216" s="85" t="str">
        <f t="shared" si="1244"/>
        <v/>
      </c>
      <c r="CE216" s="76" t="str">
        <f t="shared" si="1245"/>
        <v/>
      </c>
      <c r="CF216" s="77" t="str">
        <f t="shared" si="1246"/>
        <v/>
      </c>
      <c r="CG216" s="76" t="str">
        <f>IFERROR(IF(CB216="ACC"," ",IF('MAXES+CHART'!$D$16="lbs",MROUND(IF(CB216="SQUAT",'MAXES+CHART'!$D$17*CF216, IF(CB216="BENCH",'MAXES+CHART'!$D$18*CF216, IF(CB216="DEADLIFT",'MAXES+CHART'!$D$19*CF216,))),5),MROUND(IF(CB216="SQUAT",'MAXES+CHART'!$D$17*CF216, IF(CB216="BENCH",'MAXES+CHART'!$D$18*CF216, IF(CB216="DEADLIFT",'MAXES+CHART'!$D$19*CF216,))),2.5))),"")</f>
        <v xml:space="preserve"> </v>
      </c>
      <c r="CI216" s="95"/>
      <c r="CK216" s="202"/>
      <c r="CM216" s="57" t="str">
        <f t="shared" si="1179"/>
        <v/>
      </c>
      <c r="CN216" s="57" t="str">
        <f t="shared" si="1180"/>
        <v/>
      </c>
      <c r="CO216" s="57" t="str">
        <f t="shared" si="1181"/>
        <v/>
      </c>
      <c r="CP216" s="57" t="str">
        <f t="shared" si="1182"/>
        <v/>
      </c>
      <c r="CQ216" s="57" t="str">
        <f t="shared" si="1183"/>
        <v/>
      </c>
      <c r="CR216" s="57" t="str">
        <f t="shared" si="1184"/>
        <v/>
      </c>
      <c r="CS216" s="39"/>
      <c r="CT216" s="58" t="str">
        <f t="shared" si="1356"/>
        <v>ACC</v>
      </c>
      <c r="CU216" s="91" t="str">
        <f t="shared" si="1357"/>
        <v/>
      </c>
      <c r="CV216" s="85" t="str">
        <f t="shared" si="916"/>
        <v/>
      </c>
      <c r="CW216" s="76" t="str">
        <f t="shared" si="917"/>
        <v/>
      </c>
      <c r="CX216" s="77" t="str">
        <f t="shared" si="918"/>
        <v/>
      </c>
      <c r="CY216" s="76" t="str">
        <f>IFERROR(IF(CT216="ACC"," ",IF('MAXES+CHART'!$D$16="lbs",MROUND(IF(CT216="SQUAT",'MAXES+CHART'!$D$17*CX216, IF(CT216="BENCH",'MAXES+CHART'!$D$18*CX216, IF(CT216="DEADLIFT",'MAXES+CHART'!$D$19*CX216,))),5),MROUND(IF(CT216="SQUAT",'MAXES+CHART'!$D$17*CX216, IF(CT216="BENCH",'MAXES+CHART'!$D$18*CX216, IF(CT216="DEADLIFT",'MAXES+CHART'!$D$19*CX216,))),2.5))),"")</f>
        <v xml:space="preserve"> </v>
      </c>
      <c r="DA216" s="95"/>
      <c r="DC216" s="202"/>
      <c r="DE216" s="57" t="str">
        <f t="shared" si="1185"/>
        <v/>
      </c>
      <c r="DF216" s="57" t="str">
        <f t="shared" si="1186"/>
        <v/>
      </c>
      <c r="DG216" s="57" t="str">
        <f t="shared" si="1187"/>
        <v/>
      </c>
      <c r="DH216" s="57" t="str">
        <f t="shared" si="1188"/>
        <v/>
      </c>
      <c r="DI216" s="57" t="str">
        <f t="shared" si="1189"/>
        <v/>
      </c>
      <c r="DJ216" s="57" t="str">
        <f t="shared" si="1190"/>
        <v/>
      </c>
      <c r="DL216" s="39"/>
      <c r="DM216" s="58" t="str">
        <f t="shared" si="1358"/>
        <v>ACC</v>
      </c>
      <c r="DN216" s="91" t="str">
        <f t="shared" si="1359"/>
        <v/>
      </c>
      <c r="DO216" s="85" t="str">
        <f t="shared" si="921"/>
        <v/>
      </c>
      <c r="DP216" s="76" t="str">
        <f t="shared" si="922"/>
        <v/>
      </c>
      <c r="DQ216" s="77" t="str">
        <f t="shared" si="923"/>
        <v/>
      </c>
      <c r="DR216" s="76" t="str">
        <f>IFERROR(IF(DM216="ACC"," ",IF('MAXES+CHART'!$D$16="lbs",MROUND(IF(DM216="SQUAT",'MAXES+CHART'!$D$17*DQ216, IF(DM216="BENCH",'MAXES+CHART'!$D$18*DQ216, IF(DM216="DEADLIFT",'MAXES+CHART'!$D$19*DQ216,))),5),MROUND(IF(DM216="SQUAT",'MAXES+CHART'!$D$17*DQ216, IF(DM216="BENCH",'MAXES+CHART'!$D$18*DQ216, IF(DM216="DEADLIFT",'MAXES+CHART'!$D$19*DQ216,))),2.5))),"")</f>
        <v xml:space="preserve"> </v>
      </c>
      <c r="DT216" s="95"/>
      <c r="DV216" s="202"/>
      <c r="DX216" s="57" t="str">
        <f t="shared" si="1191"/>
        <v/>
      </c>
      <c r="DY216" s="57" t="str">
        <f t="shared" si="1192"/>
        <v/>
      </c>
      <c r="DZ216" s="57" t="str">
        <f t="shared" si="1193"/>
        <v/>
      </c>
      <c r="EA216" s="57" t="str">
        <f t="shared" si="1194"/>
        <v/>
      </c>
      <c r="EB216" s="57" t="str">
        <f t="shared" si="1195"/>
        <v/>
      </c>
      <c r="EC216" s="57" t="str">
        <f t="shared" si="1196"/>
        <v/>
      </c>
      <c r="EE216" s="39"/>
      <c r="EF216" s="58" t="str">
        <f t="shared" si="1360"/>
        <v>ACC</v>
      </c>
      <c r="EG216" s="91" t="str">
        <f t="shared" si="1361"/>
        <v/>
      </c>
      <c r="EH216" s="85" t="str">
        <f t="shared" si="926"/>
        <v/>
      </c>
      <c r="EI216" s="76" t="str">
        <f t="shared" si="927"/>
        <v/>
      </c>
      <c r="EJ216" s="77" t="str">
        <f t="shared" si="928"/>
        <v/>
      </c>
      <c r="EK216" s="76" t="str">
        <f>IFERROR(IF(EF216="ACC"," ",IF('MAXES+CHART'!$D$16="lbs",MROUND(IF(EF216="SQUAT",'MAXES+CHART'!$D$17*EJ216, IF(EF216="BENCH",'MAXES+CHART'!$D$18*EJ216, IF(EF216="DEADLIFT",'MAXES+CHART'!$D$19*EJ216,))),5),MROUND(IF(EF216="SQUAT",'MAXES+CHART'!$D$17*EJ216, IF(EF216="BENCH",'MAXES+CHART'!$D$18*EJ216, IF(EF216="DEADLIFT",'MAXES+CHART'!$D$19*EJ216,))),2.5))),"")</f>
        <v xml:space="preserve"> </v>
      </c>
      <c r="EM216" s="95"/>
      <c r="EO216" s="202"/>
      <c r="EQ216" s="57" t="str">
        <f t="shared" si="1197"/>
        <v/>
      </c>
      <c r="ER216" s="57" t="str">
        <f t="shared" si="1198"/>
        <v/>
      </c>
      <c r="ES216" s="57" t="str">
        <f t="shared" si="1199"/>
        <v/>
      </c>
      <c r="ET216" s="57" t="str">
        <f t="shared" si="1200"/>
        <v/>
      </c>
      <c r="EU216" s="57" t="str">
        <f t="shared" si="1201"/>
        <v/>
      </c>
      <c r="EV216" s="57" t="str">
        <f t="shared" si="1202"/>
        <v/>
      </c>
      <c r="EY216" s="39"/>
      <c r="EZ216" s="58" t="str">
        <f t="shared" si="1362"/>
        <v>ACC</v>
      </c>
      <c r="FA216" s="91" t="str">
        <f t="shared" si="1363"/>
        <v/>
      </c>
      <c r="FB216" s="85" t="str">
        <f t="shared" si="1255"/>
        <v/>
      </c>
      <c r="FC216" s="76" t="str">
        <f t="shared" si="1256"/>
        <v/>
      </c>
      <c r="FD216" s="77" t="str">
        <f t="shared" si="1257"/>
        <v/>
      </c>
      <c r="FE216" s="76" t="str">
        <f>IFERROR(IF(EZ216="ACC"," ",IF('MAXES+CHART'!$D$16="lbs",MROUND(IF(EZ216="SQUAT",'MAXES+CHART'!$D$17*FD216, IF(EZ216="BENCH",'MAXES+CHART'!$D$18*FD216, IF(EZ216="DEADLIFT",'MAXES+CHART'!$D$19*FD216,))),5),MROUND(IF(EZ216="SQUAT",'MAXES+CHART'!$D$17*FD216, IF(EZ216="BENCH",'MAXES+CHART'!$D$18*FD216, IF(EZ216="DEADLIFT",'MAXES+CHART'!$D$19*FD216,))),2.5))),"")</f>
        <v xml:space="preserve"> </v>
      </c>
      <c r="FG216" s="124"/>
      <c r="FI216" s="202"/>
      <c r="FK216" s="57" t="str">
        <f t="shared" si="1203"/>
        <v/>
      </c>
      <c r="FL216" s="57" t="str">
        <f t="shared" si="1204"/>
        <v/>
      </c>
      <c r="FM216" s="57" t="str">
        <f t="shared" si="1205"/>
        <v/>
      </c>
      <c r="FN216" s="57" t="str">
        <f t="shared" si="1206"/>
        <v/>
      </c>
      <c r="FO216" s="57" t="str">
        <f t="shared" si="1207"/>
        <v/>
      </c>
      <c r="FP216" s="57" t="str">
        <f t="shared" si="1208"/>
        <v/>
      </c>
      <c r="FQ216" s="39"/>
      <c r="FR216" s="58" t="str">
        <f t="shared" si="1364"/>
        <v>ACC</v>
      </c>
      <c r="FS216" s="91" t="str">
        <f t="shared" si="1365"/>
        <v/>
      </c>
      <c r="FT216" s="85" t="str">
        <f t="shared" si="931"/>
        <v/>
      </c>
      <c r="FU216" s="76" t="str">
        <f t="shared" si="932"/>
        <v/>
      </c>
      <c r="FV216" s="77" t="str">
        <f t="shared" si="933"/>
        <v/>
      </c>
      <c r="FW216" s="76" t="str">
        <f>IFERROR(IF(FR216="ACC"," ",IF('MAXES+CHART'!$D$16="lbs",MROUND(IF(FR216="SQUAT",'MAXES+CHART'!$D$17*FV216, IF(FR216="BENCH",'MAXES+CHART'!$D$18*FV216, IF(FR216="DEADLIFT",'MAXES+CHART'!$D$19*FV216,))),5),MROUND(IF(FR216="SQUAT",'MAXES+CHART'!$D$17*FV216, IF(FR216="BENCH",'MAXES+CHART'!$D$18*FV216, IF(FR216="DEADLIFT",'MAXES+CHART'!$D$19*FV216,))),2.5))),"")</f>
        <v xml:space="preserve"> </v>
      </c>
      <c r="FY216" s="95"/>
      <c r="GA216" s="202"/>
      <c r="GC216" s="57" t="str">
        <f t="shared" si="1209"/>
        <v/>
      </c>
      <c r="GD216" s="57" t="str">
        <f t="shared" si="1210"/>
        <v/>
      </c>
      <c r="GE216" s="57" t="str">
        <f t="shared" si="1211"/>
        <v/>
      </c>
      <c r="GF216" s="57" t="str">
        <f t="shared" si="1212"/>
        <v/>
      </c>
      <c r="GG216" s="57" t="str">
        <f t="shared" si="1213"/>
        <v/>
      </c>
      <c r="GH216" s="57" t="str">
        <f t="shared" si="1214"/>
        <v/>
      </c>
      <c r="GJ216" s="39"/>
      <c r="GK216" s="58" t="str">
        <f t="shared" si="1366"/>
        <v>ACC</v>
      </c>
      <c r="GL216" s="91" t="str">
        <f t="shared" si="1367"/>
        <v/>
      </c>
      <c r="GM216" s="85" t="str">
        <f t="shared" si="936"/>
        <v/>
      </c>
      <c r="GN216" s="76" t="str">
        <f t="shared" si="937"/>
        <v/>
      </c>
      <c r="GO216" s="77" t="str">
        <f t="shared" si="938"/>
        <v/>
      </c>
      <c r="GP216" s="76" t="str">
        <f>IFERROR(IF(GK216="ACC"," ",IF('MAXES+CHART'!$D$16="lbs",MROUND(IF(GK216="SQUAT",'MAXES+CHART'!$D$17*GO216, IF(GK216="BENCH",'MAXES+CHART'!$D$18*GO216, IF(GK216="DEADLIFT",'MAXES+CHART'!$D$19*GO216,))),5),MROUND(IF(GK216="SQUAT",'MAXES+CHART'!$D$17*GO216, IF(GK216="BENCH",'MAXES+CHART'!$D$18*GO216, IF(GK216="DEADLIFT",'MAXES+CHART'!$D$19*GO216,))),2.5))),"")</f>
        <v xml:space="preserve"> </v>
      </c>
      <c r="GR216" s="95"/>
      <c r="GT216" s="202"/>
      <c r="GV216" s="57" t="str">
        <f t="shared" si="1215"/>
        <v/>
      </c>
      <c r="GW216" s="57" t="str">
        <f t="shared" si="1216"/>
        <v/>
      </c>
      <c r="GX216" s="57" t="str">
        <f t="shared" si="1217"/>
        <v/>
      </c>
      <c r="GY216" s="57" t="str">
        <f t="shared" si="1218"/>
        <v/>
      </c>
      <c r="GZ216" s="57" t="str">
        <f t="shared" si="1219"/>
        <v/>
      </c>
      <c r="HA216" s="57" t="str">
        <f t="shared" si="1220"/>
        <v/>
      </c>
      <c r="HC216" s="39"/>
      <c r="HD216" s="58" t="str">
        <f t="shared" si="1368"/>
        <v>ACC</v>
      </c>
      <c r="HE216" s="91" t="str">
        <f t="shared" si="1369"/>
        <v/>
      </c>
      <c r="HF216" s="85" t="str">
        <f t="shared" si="941"/>
        <v/>
      </c>
      <c r="HG216" s="76" t="str">
        <f t="shared" si="942"/>
        <v/>
      </c>
      <c r="HH216" s="77" t="str">
        <f t="shared" si="943"/>
        <v/>
      </c>
      <c r="HI216" s="76" t="str">
        <f>IFERROR(IF(HD216="ACC"," ",IF('MAXES+CHART'!$D$16="lbs",MROUND(IF(HD216="SQUAT",'MAXES+CHART'!$D$17*HH216, IF(HD216="BENCH",'MAXES+CHART'!$D$18*HH216, IF(HD216="DEADLIFT",'MAXES+CHART'!$D$19*HH216,))),5),MROUND(IF(HD216="SQUAT",'MAXES+CHART'!$D$17*HH216, IF(HD216="BENCH",'MAXES+CHART'!$D$18*HH216, IF(HD216="DEADLIFT",'MAXES+CHART'!$D$19*HH216,))),2.5))),"")</f>
        <v xml:space="preserve"> </v>
      </c>
      <c r="HK216" s="95"/>
      <c r="HM216" s="202"/>
      <c r="HO216" s="57" t="str">
        <f t="shared" si="1221"/>
        <v/>
      </c>
      <c r="HP216" s="57" t="str">
        <f t="shared" si="1222"/>
        <v/>
      </c>
      <c r="HQ216" s="57" t="str">
        <f t="shared" si="1223"/>
        <v/>
      </c>
      <c r="HR216" s="57" t="str">
        <f t="shared" si="1224"/>
        <v/>
      </c>
      <c r="HS216" s="57" t="str">
        <f t="shared" si="1225"/>
        <v/>
      </c>
      <c r="HT216" s="57" t="str">
        <f t="shared" si="1226"/>
        <v/>
      </c>
    </row>
    <row r="217" spans="3:228" hidden="1" outlineLevel="2">
      <c r="C217" s="39"/>
      <c r="D217" s="58" t="str">
        <f t="shared" si="1370"/>
        <v>ACC</v>
      </c>
      <c r="E217" s="90">
        <f t="shared" si="1371"/>
        <v>0</v>
      </c>
      <c r="F217" s="86"/>
      <c r="G217" s="78"/>
      <c r="H217" s="79"/>
      <c r="I217" s="78" t="str">
        <f>IF(D217="ACC"," ",IF('MAXES+CHART'!$D$16="lbs",MROUND(IF(D217="SQUAT",'MAXES+CHART'!$D$17*H217, IF(D217="BENCH",'MAXES+CHART'!$D$18*H217, IF(D217="DEADLIFT",'MAXES+CHART'!$D$19*H217,))),5),MROUND(IF(D217="SQUAT",'MAXES+CHART'!$D$17*H217, IF(D217="BENCH",'MAXES+CHART'!$D$18*H217, IF(D217="DEADLIFT",'MAXES+CHART'!$D$19*H217,))),2.5)))</f>
        <v xml:space="preserve"> </v>
      </c>
      <c r="K217" s="95"/>
      <c r="M217" s="117"/>
      <c r="O217" s="57" t="str">
        <f t="shared" si="1161"/>
        <v/>
      </c>
      <c r="P217" s="57" t="str">
        <f t="shared" si="1162"/>
        <v/>
      </c>
      <c r="Q217" s="57" t="str">
        <f t="shared" si="1163"/>
        <v/>
      </c>
      <c r="R217" s="57" t="str">
        <f t="shared" si="1164"/>
        <v/>
      </c>
      <c r="S217" s="57" t="str">
        <f t="shared" si="1165"/>
        <v/>
      </c>
      <c r="T217" s="57" t="str">
        <f t="shared" si="1166"/>
        <v/>
      </c>
      <c r="U217" s="39"/>
      <c r="V217" s="58" t="str">
        <f t="shared" si="1348"/>
        <v>ACC</v>
      </c>
      <c r="W217" s="90" t="str">
        <f t="shared" si="1349"/>
        <v/>
      </c>
      <c r="X217" s="86" t="str">
        <f t="shared" si="1229"/>
        <v/>
      </c>
      <c r="Y217" s="78" t="str">
        <f t="shared" si="1230"/>
        <v/>
      </c>
      <c r="Z217" s="79" t="str">
        <f t="shared" si="1231"/>
        <v/>
      </c>
      <c r="AA217" s="78" t="str">
        <f>IFERROR(IF(V217="ACC"," ",IF('MAXES+CHART'!$D$16="lbs",MROUND(IF(V217="SQUAT",'MAXES+CHART'!$D$17*Z217, IF(V217="BENCH",'MAXES+CHART'!$D$18*Z217, IF(V217="DEADLIFT",'MAXES+CHART'!$D$19*Z217,))),5),MROUND(IF(V217="SQUAT",'MAXES+CHART'!$D$17*Z217, IF(V217="BENCH",'MAXES+CHART'!$D$18*Z217, IF(V217="DEADLIFT",'MAXES+CHART'!$D$19*Z217,))),2.5))),"")</f>
        <v xml:space="preserve"> </v>
      </c>
      <c r="AC217" s="95"/>
      <c r="AE217" s="117"/>
      <c r="AG217" s="57" t="str">
        <f t="shared" si="950"/>
        <v/>
      </c>
      <c r="AH217" s="57" t="str">
        <f t="shared" si="951"/>
        <v/>
      </c>
      <c r="AI217" s="57" t="str">
        <f t="shared" si="952"/>
        <v/>
      </c>
      <c r="AJ217" s="57" t="str">
        <f t="shared" si="953"/>
        <v/>
      </c>
      <c r="AK217" s="57" t="str">
        <f t="shared" si="954"/>
        <v/>
      </c>
      <c r="AL217" s="57" t="str">
        <f t="shared" si="955"/>
        <v/>
      </c>
      <c r="AN217" s="39"/>
      <c r="AO217" s="58" t="str">
        <f t="shared" si="1350"/>
        <v>ACC</v>
      </c>
      <c r="AP217" s="90" t="str">
        <f t="shared" si="1351"/>
        <v/>
      </c>
      <c r="AQ217" s="86" t="str">
        <f t="shared" si="1234"/>
        <v/>
      </c>
      <c r="AR217" s="78" t="str">
        <f t="shared" si="1235"/>
        <v/>
      </c>
      <c r="AS217" s="79" t="str">
        <f t="shared" si="1236"/>
        <v/>
      </c>
      <c r="AT217" s="78" t="str">
        <f>IFERROR(IF(AO217="ACC"," ",IF('MAXES+CHART'!$D$16="lbs",MROUND(IF(AO217="SQUAT",'MAXES+CHART'!$D$17*AS217, IF(AO217="BENCH",'MAXES+CHART'!$D$18*AS217, IF(AO217="DEADLIFT",'MAXES+CHART'!$D$19*AS217,))),5),MROUND(IF(AO217="SQUAT",'MAXES+CHART'!$D$17*AS217, IF(AO217="BENCH",'MAXES+CHART'!$D$18*AS217, IF(AO217="DEADLIFT",'MAXES+CHART'!$D$19*AS217,))),2.5))),"")</f>
        <v xml:space="preserve"> </v>
      </c>
      <c r="AV217" s="95"/>
      <c r="AX217" s="117"/>
      <c r="AZ217" s="57" t="str">
        <f t="shared" si="1167"/>
        <v/>
      </c>
      <c r="BA217" s="57" t="str">
        <f t="shared" si="1168"/>
        <v/>
      </c>
      <c r="BB217" s="57" t="str">
        <f t="shared" si="1169"/>
        <v/>
      </c>
      <c r="BC217" s="57" t="str">
        <f t="shared" si="1170"/>
        <v/>
      </c>
      <c r="BD217" s="57" t="str">
        <f t="shared" si="1171"/>
        <v/>
      </c>
      <c r="BE217" s="57" t="str">
        <f t="shared" si="1172"/>
        <v/>
      </c>
      <c r="BG217" s="39"/>
      <c r="BH217" s="58" t="str">
        <f t="shared" si="1352"/>
        <v>ACC</v>
      </c>
      <c r="BI217" s="90" t="str">
        <f t="shared" si="1353"/>
        <v/>
      </c>
      <c r="BJ217" s="86" t="str">
        <f t="shared" si="1239"/>
        <v/>
      </c>
      <c r="BK217" s="78" t="str">
        <f t="shared" si="1240"/>
        <v/>
      </c>
      <c r="BL217" s="79" t="str">
        <f t="shared" si="1241"/>
        <v/>
      </c>
      <c r="BM217" s="78" t="str">
        <f>IFERROR(IF(BH217="ACC"," ",IF('MAXES+CHART'!$D$16="lbs",MROUND(IF(BH217="SQUAT",'MAXES+CHART'!$D$17*BL217, IF(BH217="BENCH",'MAXES+CHART'!$D$18*BL217, IF(BH217="DEADLIFT",'MAXES+CHART'!$D$19*BL217,))),5),MROUND(IF(BH217="SQUAT",'MAXES+CHART'!$D$17*BL217, IF(BH217="BENCH",'MAXES+CHART'!$D$18*BL217, IF(BH217="DEADLIFT",'MAXES+CHART'!$D$19*BL217,))),2.5))),"")</f>
        <v xml:space="preserve"> </v>
      </c>
      <c r="BO217" s="95"/>
      <c r="BQ217" s="117"/>
      <c r="BS217" s="57" t="str">
        <f t="shared" si="1173"/>
        <v/>
      </c>
      <c r="BT217" s="57" t="str">
        <f t="shared" si="1174"/>
        <v/>
      </c>
      <c r="BU217" s="57" t="str">
        <f t="shared" si="1175"/>
        <v/>
      </c>
      <c r="BV217" s="57" t="str">
        <f t="shared" si="1176"/>
        <v/>
      </c>
      <c r="BW217" s="57" t="str">
        <f t="shared" si="1177"/>
        <v/>
      </c>
      <c r="BX217" s="57" t="str">
        <f t="shared" si="1178"/>
        <v/>
      </c>
      <c r="CA217" s="39"/>
      <c r="CB217" s="58" t="str">
        <f t="shared" si="1354"/>
        <v>ACC</v>
      </c>
      <c r="CC217" s="90" t="str">
        <f t="shared" si="1355"/>
        <v/>
      </c>
      <c r="CD217" s="86" t="str">
        <f t="shared" si="1244"/>
        <v/>
      </c>
      <c r="CE217" s="78" t="str">
        <f t="shared" si="1245"/>
        <v/>
      </c>
      <c r="CF217" s="79" t="str">
        <f t="shared" si="1246"/>
        <v/>
      </c>
      <c r="CG217" s="78" t="str">
        <f>IFERROR(IF(CB217="ACC"," ",IF('MAXES+CHART'!$D$16="lbs",MROUND(IF(CB217="SQUAT",'MAXES+CHART'!$D$17*CF217, IF(CB217="BENCH",'MAXES+CHART'!$D$18*CF217, IF(CB217="DEADLIFT",'MAXES+CHART'!$D$19*CF217,))),5),MROUND(IF(CB217="SQUAT",'MAXES+CHART'!$D$17*CF217, IF(CB217="BENCH",'MAXES+CHART'!$D$18*CF217, IF(CB217="DEADLIFT",'MAXES+CHART'!$D$19*CF217,))),2.5))),"")</f>
        <v xml:space="preserve"> </v>
      </c>
      <c r="CI217" s="95"/>
      <c r="CK217" s="117"/>
      <c r="CM217" s="57" t="str">
        <f t="shared" si="1179"/>
        <v/>
      </c>
      <c r="CN217" s="57" t="str">
        <f t="shared" si="1180"/>
        <v/>
      </c>
      <c r="CO217" s="57" t="str">
        <f t="shared" si="1181"/>
        <v/>
      </c>
      <c r="CP217" s="57" t="str">
        <f t="shared" si="1182"/>
        <v/>
      </c>
      <c r="CQ217" s="57" t="str">
        <f t="shared" si="1183"/>
        <v/>
      </c>
      <c r="CR217" s="57" t="str">
        <f t="shared" si="1184"/>
        <v/>
      </c>
      <c r="CS217" s="39"/>
      <c r="CT217" s="58" t="str">
        <f t="shared" si="1356"/>
        <v>ACC</v>
      </c>
      <c r="CU217" s="90" t="str">
        <f t="shared" si="1357"/>
        <v/>
      </c>
      <c r="CV217" s="86" t="str">
        <f t="shared" si="916"/>
        <v/>
      </c>
      <c r="CW217" s="78" t="str">
        <f t="shared" si="917"/>
        <v/>
      </c>
      <c r="CX217" s="79" t="str">
        <f t="shared" si="918"/>
        <v/>
      </c>
      <c r="CY217" s="78" t="str">
        <f>IFERROR(IF(CT217="ACC"," ",IF('MAXES+CHART'!$D$16="lbs",MROUND(IF(CT217="SQUAT",'MAXES+CHART'!$D$17*CX217, IF(CT217="BENCH",'MAXES+CHART'!$D$18*CX217, IF(CT217="DEADLIFT",'MAXES+CHART'!$D$19*CX217,))),5),MROUND(IF(CT217="SQUAT",'MAXES+CHART'!$D$17*CX217, IF(CT217="BENCH",'MAXES+CHART'!$D$18*CX217, IF(CT217="DEADLIFT",'MAXES+CHART'!$D$19*CX217,))),2.5))),"")</f>
        <v xml:space="preserve"> </v>
      </c>
      <c r="DA217" s="95"/>
      <c r="DC217" s="117"/>
      <c r="DE217" s="57" t="str">
        <f t="shared" si="1185"/>
        <v/>
      </c>
      <c r="DF217" s="57" t="str">
        <f t="shared" si="1186"/>
        <v/>
      </c>
      <c r="DG217" s="57" t="str">
        <f t="shared" si="1187"/>
        <v/>
      </c>
      <c r="DH217" s="57" t="str">
        <f t="shared" si="1188"/>
        <v/>
      </c>
      <c r="DI217" s="57" t="str">
        <f t="shared" si="1189"/>
        <v/>
      </c>
      <c r="DJ217" s="57" t="str">
        <f t="shared" si="1190"/>
        <v/>
      </c>
      <c r="DL217" s="39"/>
      <c r="DM217" s="58" t="str">
        <f t="shared" si="1358"/>
        <v>ACC</v>
      </c>
      <c r="DN217" s="90" t="str">
        <f t="shared" si="1359"/>
        <v/>
      </c>
      <c r="DO217" s="86" t="str">
        <f t="shared" si="921"/>
        <v/>
      </c>
      <c r="DP217" s="78" t="str">
        <f t="shared" si="922"/>
        <v/>
      </c>
      <c r="DQ217" s="79" t="str">
        <f t="shared" si="923"/>
        <v/>
      </c>
      <c r="DR217" s="78" t="str">
        <f>IFERROR(IF(DM217="ACC"," ",IF('MAXES+CHART'!$D$16="lbs",MROUND(IF(DM217="SQUAT",'MAXES+CHART'!$D$17*DQ217, IF(DM217="BENCH",'MAXES+CHART'!$D$18*DQ217, IF(DM217="DEADLIFT",'MAXES+CHART'!$D$19*DQ217,))),5),MROUND(IF(DM217="SQUAT",'MAXES+CHART'!$D$17*DQ217, IF(DM217="BENCH",'MAXES+CHART'!$D$18*DQ217, IF(DM217="DEADLIFT",'MAXES+CHART'!$D$19*DQ217,))),2.5))),"")</f>
        <v xml:space="preserve"> </v>
      </c>
      <c r="DT217" s="95"/>
      <c r="DV217" s="117"/>
      <c r="DX217" s="57" t="str">
        <f t="shared" si="1191"/>
        <v/>
      </c>
      <c r="DY217" s="57" t="str">
        <f t="shared" si="1192"/>
        <v/>
      </c>
      <c r="DZ217" s="57" t="str">
        <f t="shared" si="1193"/>
        <v/>
      </c>
      <c r="EA217" s="57" t="str">
        <f t="shared" si="1194"/>
        <v/>
      </c>
      <c r="EB217" s="57" t="str">
        <f t="shared" si="1195"/>
        <v/>
      </c>
      <c r="EC217" s="57" t="str">
        <f t="shared" si="1196"/>
        <v/>
      </c>
      <c r="EE217" s="39"/>
      <c r="EF217" s="58" t="str">
        <f t="shared" si="1360"/>
        <v>ACC</v>
      </c>
      <c r="EG217" s="90" t="str">
        <f t="shared" si="1361"/>
        <v/>
      </c>
      <c r="EH217" s="86" t="str">
        <f t="shared" si="926"/>
        <v/>
      </c>
      <c r="EI217" s="78" t="str">
        <f t="shared" si="927"/>
        <v/>
      </c>
      <c r="EJ217" s="79" t="str">
        <f t="shared" si="928"/>
        <v/>
      </c>
      <c r="EK217" s="78" t="str">
        <f>IFERROR(IF(EF217="ACC"," ",IF('MAXES+CHART'!$D$16="lbs",MROUND(IF(EF217="SQUAT",'MAXES+CHART'!$D$17*EJ217, IF(EF217="BENCH",'MAXES+CHART'!$D$18*EJ217, IF(EF217="DEADLIFT",'MAXES+CHART'!$D$19*EJ217,))),5),MROUND(IF(EF217="SQUAT",'MAXES+CHART'!$D$17*EJ217, IF(EF217="BENCH",'MAXES+CHART'!$D$18*EJ217, IF(EF217="DEADLIFT",'MAXES+CHART'!$D$19*EJ217,))),2.5))),"")</f>
        <v xml:space="preserve"> </v>
      </c>
      <c r="EM217" s="95"/>
      <c r="EO217" s="117"/>
      <c r="EQ217" s="57" t="str">
        <f t="shared" si="1197"/>
        <v/>
      </c>
      <c r="ER217" s="57" t="str">
        <f t="shared" si="1198"/>
        <v/>
      </c>
      <c r="ES217" s="57" t="str">
        <f t="shared" si="1199"/>
        <v/>
      </c>
      <c r="ET217" s="57" t="str">
        <f t="shared" si="1200"/>
        <v/>
      </c>
      <c r="EU217" s="57" t="str">
        <f t="shared" si="1201"/>
        <v/>
      </c>
      <c r="EV217" s="57" t="str">
        <f t="shared" si="1202"/>
        <v/>
      </c>
      <c r="EY217" s="39"/>
      <c r="EZ217" s="58" t="str">
        <f t="shared" si="1362"/>
        <v>ACC</v>
      </c>
      <c r="FA217" s="90" t="str">
        <f t="shared" si="1363"/>
        <v/>
      </c>
      <c r="FB217" s="86" t="str">
        <f t="shared" si="1255"/>
        <v/>
      </c>
      <c r="FC217" s="78" t="str">
        <f t="shared" si="1256"/>
        <v/>
      </c>
      <c r="FD217" s="79" t="str">
        <f t="shared" si="1257"/>
        <v/>
      </c>
      <c r="FE217" s="78" t="str">
        <f>IFERROR(IF(EZ217="ACC"," ",IF('MAXES+CHART'!$D$16="lbs",MROUND(IF(EZ217="SQUAT",'MAXES+CHART'!$D$17*FD217, IF(EZ217="BENCH",'MAXES+CHART'!$D$18*FD217, IF(EZ217="DEADLIFT",'MAXES+CHART'!$D$19*FD217,))),5),MROUND(IF(EZ217="SQUAT",'MAXES+CHART'!$D$17*FD217, IF(EZ217="BENCH",'MAXES+CHART'!$D$18*FD217, IF(EZ217="DEADLIFT",'MAXES+CHART'!$D$19*FD217,))),2.5))),"")</f>
        <v xml:space="preserve"> </v>
      </c>
      <c r="FG217" s="124"/>
      <c r="FI217" s="117"/>
      <c r="FK217" s="57" t="str">
        <f t="shared" si="1203"/>
        <v/>
      </c>
      <c r="FL217" s="57" t="str">
        <f t="shared" si="1204"/>
        <v/>
      </c>
      <c r="FM217" s="57" t="str">
        <f t="shared" si="1205"/>
        <v/>
      </c>
      <c r="FN217" s="57" t="str">
        <f t="shared" si="1206"/>
        <v/>
      </c>
      <c r="FO217" s="57" t="str">
        <f t="shared" si="1207"/>
        <v/>
      </c>
      <c r="FP217" s="57" t="str">
        <f t="shared" si="1208"/>
        <v/>
      </c>
      <c r="FQ217" s="39"/>
      <c r="FR217" s="58" t="str">
        <f t="shared" si="1364"/>
        <v>ACC</v>
      </c>
      <c r="FS217" s="90" t="str">
        <f t="shared" si="1365"/>
        <v/>
      </c>
      <c r="FT217" s="86" t="str">
        <f t="shared" si="931"/>
        <v/>
      </c>
      <c r="FU217" s="78" t="str">
        <f t="shared" si="932"/>
        <v/>
      </c>
      <c r="FV217" s="79" t="str">
        <f t="shared" si="933"/>
        <v/>
      </c>
      <c r="FW217" s="78" t="str">
        <f>IFERROR(IF(FR217="ACC"," ",IF('MAXES+CHART'!$D$16="lbs",MROUND(IF(FR217="SQUAT",'MAXES+CHART'!$D$17*FV217, IF(FR217="BENCH",'MAXES+CHART'!$D$18*FV217, IF(FR217="DEADLIFT",'MAXES+CHART'!$D$19*FV217,))),5),MROUND(IF(FR217="SQUAT",'MAXES+CHART'!$D$17*FV217, IF(FR217="BENCH",'MAXES+CHART'!$D$18*FV217, IF(FR217="DEADLIFT",'MAXES+CHART'!$D$19*FV217,))),2.5))),"")</f>
        <v xml:space="preserve"> </v>
      </c>
      <c r="FY217" s="95"/>
      <c r="GA217" s="117"/>
      <c r="GC217" s="57" t="str">
        <f t="shared" si="1209"/>
        <v/>
      </c>
      <c r="GD217" s="57" t="str">
        <f t="shared" si="1210"/>
        <v/>
      </c>
      <c r="GE217" s="57" t="str">
        <f t="shared" si="1211"/>
        <v/>
      </c>
      <c r="GF217" s="57" t="str">
        <f t="shared" si="1212"/>
        <v/>
      </c>
      <c r="GG217" s="57" t="str">
        <f t="shared" si="1213"/>
        <v/>
      </c>
      <c r="GH217" s="57" t="str">
        <f t="shared" si="1214"/>
        <v/>
      </c>
      <c r="GJ217" s="39"/>
      <c r="GK217" s="58" t="str">
        <f t="shared" si="1366"/>
        <v>ACC</v>
      </c>
      <c r="GL217" s="90" t="str">
        <f t="shared" si="1367"/>
        <v/>
      </c>
      <c r="GM217" s="86" t="str">
        <f t="shared" si="936"/>
        <v/>
      </c>
      <c r="GN217" s="78" t="str">
        <f t="shared" si="937"/>
        <v/>
      </c>
      <c r="GO217" s="79" t="str">
        <f t="shared" si="938"/>
        <v/>
      </c>
      <c r="GP217" s="78" t="str">
        <f>IFERROR(IF(GK217="ACC"," ",IF('MAXES+CHART'!$D$16="lbs",MROUND(IF(GK217="SQUAT",'MAXES+CHART'!$D$17*GO217, IF(GK217="BENCH",'MAXES+CHART'!$D$18*GO217, IF(GK217="DEADLIFT",'MAXES+CHART'!$D$19*GO217,))),5),MROUND(IF(GK217="SQUAT",'MAXES+CHART'!$D$17*GO217, IF(GK217="BENCH",'MAXES+CHART'!$D$18*GO217, IF(GK217="DEADLIFT",'MAXES+CHART'!$D$19*GO217,))),2.5))),"")</f>
        <v xml:space="preserve"> </v>
      </c>
      <c r="GR217" s="95"/>
      <c r="GT217" s="117"/>
      <c r="GV217" s="57" t="str">
        <f t="shared" si="1215"/>
        <v/>
      </c>
      <c r="GW217" s="57" t="str">
        <f t="shared" si="1216"/>
        <v/>
      </c>
      <c r="GX217" s="57" t="str">
        <f t="shared" si="1217"/>
        <v/>
      </c>
      <c r="GY217" s="57" t="str">
        <f t="shared" si="1218"/>
        <v/>
      </c>
      <c r="GZ217" s="57" t="str">
        <f t="shared" si="1219"/>
        <v/>
      </c>
      <c r="HA217" s="57" t="str">
        <f t="shared" si="1220"/>
        <v/>
      </c>
      <c r="HC217" s="39"/>
      <c r="HD217" s="58" t="str">
        <f t="shared" si="1368"/>
        <v>ACC</v>
      </c>
      <c r="HE217" s="90" t="str">
        <f t="shared" si="1369"/>
        <v/>
      </c>
      <c r="HF217" s="86" t="str">
        <f t="shared" si="941"/>
        <v/>
      </c>
      <c r="HG217" s="78" t="str">
        <f t="shared" si="942"/>
        <v/>
      </c>
      <c r="HH217" s="79" t="str">
        <f t="shared" si="943"/>
        <v/>
      </c>
      <c r="HI217" s="78" t="str">
        <f>IFERROR(IF(HD217="ACC"," ",IF('MAXES+CHART'!$D$16="lbs",MROUND(IF(HD217="SQUAT",'MAXES+CHART'!$D$17*HH217, IF(HD217="BENCH",'MAXES+CHART'!$D$18*HH217, IF(HD217="DEADLIFT",'MAXES+CHART'!$D$19*HH217,))),5),MROUND(IF(HD217="SQUAT",'MAXES+CHART'!$D$17*HH217, IF(HD217="BENCH",'MAXES+CHART'!$D$18*HH217, IF(HD217="DEADLIFT",'MAXES+CHART'!$D$19*HH217,))),2.5))),"")</f>
        <v xml:space="preserve"> </v>
      </c>
      <c r="HK217" s="95"/>
      <c r="HM217" s="117"/>
      <c r="HO217" s="57" t="str">
        <f t="shared" si="1221"/>
        <v/>
      </c>
      <c r="HP217" s="57" t="str">
        <f t="shared" si="1222"/>
        <v/>
      </c>
      <c r="HQ217" s="57" t="str">
        <f t="shared" si="1223"/>
        <v/>
      </c>
      <c r="HR217" s="57" t="str">
        <f t="shared" si="1224"/>
        <v/>
      </c>
      <c r="HS217" s="57" t="str">
        <f t="shared" si="1225"/>
        <v/>
      </c>
      <c r="HT217" s="57" t="str">
        <f t="shared" si="1226"/>
        <v/>
      </c>
    </row>
    <row r="218" spans="3:228" hidden="1" outlineLevel="2">
      <c r="C218" s="39"/>
      <c r="D218" s="58" t="str">
        <f t="shared" si="1370"/>
        <v>ACC</v>
      </c>
      <c r="E218" s="91">
        <f t="shared" si="1371"/>
        <v>0</v>
      </c>
      <c r="F218" s="85"/>
      <c r="G218" s="76"/>
      <c r="H218" s="77"/>
      <c r="I218" s="76" t="str">
        <f>IF(D218="ACC"," ",IF('MAXES+CHART'!$D$16="lbs",MROUND(IF(D218="SQUAT",'MAXES+CHART'!$D$17*H218, IF(D218="BENCH",'MAXES+CHART'!$D$18*H218, IF(D218="DEADLIFT",'MAXES+CHART'!$D$19*H218,))),5),MROUND(IF(D218="SQUAT",'MAXES+CHART'!$D$17*H218, IF(D218="BENCH",'MAXES+CHART'!$D$18*H218, IF(D218="DEADLIFT",'MAXES+CHART'!$D$19*H218,))),2.5)))</f>
        <v xml:space="preserve"> </v>
      </c>
      <c r="K218" s="95"/>
      <c r="M218" s="119" t="str">
        <f ca="1">"e1RM: "&amp;IFERROR(MROUND(IF(H215="",  I214/VLOOKUP(K214,'MAXES+CHART'!$B$3:$N$11,G214+1,FALSE),  OFFSET(H214,MATCH(MAX(H215:H219),H215:H219,0),1)/VLOOKUP(OFFSET(H214,MATCH(MAX(H215:H219),H215:H219,0),3),'MAXES+CHART'!$B$3:$N$11,OFFSET(H214,MATCH(MAX(H215:H219),H215:H219,0),-1)+1,FALSE)),1),"")</f>
        <v xml:space="preserve">e1RM: </v>
      </c>
      <c r="O218" s="57" t="str">
        <f t="shared" si="1161"/>
        <v/>
      </c>
      <c r="P218" s="57" t="str">
        <f t="shared" si="1162"/>
        <v/>
      </c>
      <c r="Q218" s="57" t="str">
        <f t="shared" si="1163"/>
        <v/>
      </c>
      <c r="R218" s="57" t="str">
        <f t="shared" si="1164"/>
        <v/>
      </c>
      <c r="S218" s="57" t="str">
        <f t="shared" si="1165"/>
        <v/>
      </c>
      <c r="T218" s="57" t="str">
        <f t="shared" si="1166"/>
        <v/>
      </c>
      <c r="U218" s="39"/>
      <c r="V218" s="58" t="str">
        <f t="shared" si="1348"/>
        <v>ACC</v>
      </c>
      <c r="W218" s="91" t="str">
        <f t="shared" si="1349"/>
        <v/>
      </c>
      <c r="X218" s="85" t="str">
        <f t="shared" si="1229"/>
        <v/>
      </c>
      <c r="Y218" s="76" t="str">
        <f t="shared" si="1230"/>
        <v/>
      </c>
      <c r="Z218" s="77" t="str">
        <f t="shared" si="1231"/>
        <v/>
      </c>
      <c r="AA218" s="76" t="str">
        <f>IFERROR(IF(V218="ACC"," ",IF('MAXES+CHART'!$D$16="lbs",MROUND(IF(V218="SQUAT",'MAXES+CHART'!$D$17*Z218, IF(V218="BENCH",'MAXES+CHART'!$D$18*Z218, IF(V218="DEADLIFT",'MAXES+CHART'!$D$19*Z218,))),5),MROUND(IF(V218="SQUAT",'MAXES+CHART'!$D$17*Z218, IF(V218="BENCH",'MAXES+CHART'!$D$18*Z218, IF(V218="DEADLIFT",'MAXES+CHART'!$D$19*Z218,))),2.5))),"")</f>
        <v xml:space="preserve"> </v>
      </c>
      <c r="AC218" s="95"/>
      <c r="AE218" s="119" t="str">
        <f ca="1">"e1RM: "&amp;IFERROR(MROUND(IF(Z215="",  AA214/VLOOKUP(AC214,'MAXES+CHART'!$B$3:$N$11,Y214+1,FALSE),  OFFSET(Z214,MATCH(MAX(Z215:Z219),Z215:Z219,0),1)/VLOOKUP(OFFSET(Z214,MATCH(MAX(Z215:Z219),Z215:Z219,0),3),'MAXES+CHART'!$B$3:$N$11,OFFSET(Z214,MATCH(MAX(Z215:Z219),Z215:Z219,0),-1)+1,FALSE)),1),"")</f>
        <v xml:space="preserve">e1RM: </v>
      </c>
      <c r="AG218" s="57" t="str">
        <f t="shared" si="950"/>
        <v/>
      </c>
      <c r="AH218" s="57" t="str">
        <f t="shared" si="951"/>
        <v/>
      </c>
      <c r="AI218" s="57" t="str">
        <f t="shared" si="952"/>
        <v/>
      </c>
      <c r="AJ218" s="57" t="str">
        <f t="shared" si="953"/>
        <v/>
      </c>
      <c r="AK218" s="57" t="str">
        <f t="shared" si="954"/>
        <v/>
      </c>
      <c r="AL218" s="57" t="str">
        <f t="shared" si="955"/>
        <v/>
      </c>
      <c r="AN218" s="39"/>
      <c r="AO218" s="58" t="str">
        <f t="shared" si="1350"/>
        <v>ACC</v>
      </c>
      <c r="AP218" s="91" t="str">
        <f t="shared" si="1351"/>
        <v/>
      </c>
      <c r="AQ218" s="85" t="str">
        <f t="shared" si="1234"/>
        <v/>
      </c>
      <c r="AR218" s="76" t="str">
        <f t="shared" si="1235"/>
        <v/>
      </c>
      <c r="AS218" s="77" t="str">
        <f t="shared" si="1236"/>
        <v/>
      </c>
      <c r="AT218" s="76" t="str">
        <f>IFERROR(IF(AO218="ACC"," ",IF('MAXES+CHART'!$D$16="lbs",MROUND(IF(AO218="SQUAT",'MAXES+CHART'!$D$17*AS218, IF(AO218="BENCH",'MAXES+CHART'!$D$18*AS218, IF(AO218="DEADLIFT",'MAXES+CHART'!$D$19*AS218,))),5),MROUND(IF(AO218="SQUAT",'MAXES+CHART'!$D$17*AS218, IF(AO218="BENCH",'MAXES+CHART'!$D$18*AS218, IF(AO218="DEADLIFT",'MAXES+CHART'!$D$19*AS218,))),2.5))),"")</f>
        <v xml:space="preserve"> </v>
      </c>
      <c r="AV218" s="95"/>
      <c r="AX218" s="119" t="str">
        <f ca="1">"e1RM: "&amp;IFERROR(MROUND(IF(AS215="",  AT214/VLOOKUP(AV214,'MAXES+CHART'!$B$3:$N$11,AR214+1,FALSE),  OFFSET(AS214,MATCH(MAX(AS215:AS219),AS215:AS219,0),1)/VLOOKUP(OFFSET(AS214,MATCH(MAX(AS215:AS219),AS215:AS219,0),3),'MAXES+CHART'!$B$3:$N$11,OFFSET(AS214,MATCH(MAX(AS215:AS219),AS215:AS219,0),-1)+1,FALSE)),1),"")</f>
        <v xml:space="preserve">e1RM: </v>
      </c>
      <c r="AZ218" s="57" t="str">
        <f t="shared" si="1167"/>
        <v/>
      </c>
      <c r="BA218" s="57" t="str">
        <f t="shared" si="1168"/>
        <v/>
      </c>
      <c r="BB218" s="57" t="str">
        <f t="shared" si="1169"/>
        <v/>
      </c>
      <c r="BC218" s="57" t="str">
        <f t="shared" si="1170"/>
        <v/>
      </c>
      <c r="BD218" s="57" t="str">
        <f t="shared" si="1171"/>
        <v/>
      </c>
      <c r="BE218" s="57" t="str">
        <f t="shared" si="1172"/>
        <v/>
      </c>
      <c r="BG218" s="39"/>
      <c r="BH218" s="58" t="str">
        <f t="shared" si="1352"/>
        <v>ACC</v>
      </c>
      <c r="BI218" s="91" t="str">
        <f t="shared" si="1353"/>
        <v/>
      </c>
      <c r="BJ218" s="85" t="str">
        <f t="shared" si="1239"/>
        <v/>
      </c>
      <c r="BK218" s="76" t="str">
        <f t="shared" si="1240"/>
        <v/>
      </c>
      <c r="BL218" s="77" t="str">
        <f t="shared" si="1241"/>
        <v/>
      </c>
      <c r="BM218" s="76" t="str">
        <f>IFERROR(IF(BH218="ACC"," ",IF('MAXES+CHART'!$D$16="lbs",MROUND(IF(BH218="SQUAT",'MAXES+CHART'!$D$17*BL218, IF(BH218="BENCH",'MAXES+CHART'!$D$18*BL218, IF(BH218="DEADLIFT",'MAXES+CHART'!$D$19*BL218,))),5),MROUND(IF(BH218="SQUAT",'MAXES+CHART'!$D$17*BL218, IF(BH218="BENCH",'MAXES+CHART'!$D$18*BL218, IF(BH218="DEADLIFT",'MAXES+CHART'!$D$19*BL218,))),2.5))),"")</f>
        <v xml:space="preserve"> </v>
      </c>
      <c r="BO218" s="95"/>
      <c r="BQ218" s="119" t="str">
        <f ca="1">"e1RM: "&amp;IFERROR(MROUND(IF(BL215="",  BM214/VLOOKUP(BO214,'MAXES+CHART'!$B$3:$N$11,BK214+1,FALSE),  OFFSET(BL214,MATCH(MAX(BL215:BL219),BL215:BL219,0),1)/VLOOKUP(OFFSET(BL214,MATCH(MAX(BL215:BL219),BL215:BL219,0),3),'MAXES+CHART'!$B$3:$N$11,OFFSET(BL214,MATCH(MAX(BL215:BL219),BL215:BL219,0),-1)+1,FALSE)),1),"")</f>
        <v xml:space="preserve">e1RM: </v>
      </c>
      <c r="BS218" s="57" t="str">
        <f t="shared" si="1173"/>
        <v/>
      </c>
      <c r="BT218" s="57" t="str">
        <f t="shared" si="1174"/>
        <v/>
      </c>
      <c r="BU218" s="57" t="str">
        <f t="shared" si="1175"/>
        <v/>
      </c>
      <c r="BV218" s="57" t="str">
        <f t="shared" si="1176"/>
        <v/>
      </c>
      <c r="BW218" s="57" t="str">
        <f t="shared" si="1177"/>
        <v/>
      </c>
      <c r="BX218" s="57" t="str">
        <f t="shared" si="1178"/>
        <v/>
      </c>
      <c r="CA218" s="39"/>
      <c r="CB218" s="58" t="str">
        <f t="shared" si="1354"/>
        <v>ACC</v>
      </c>
      <c r="CC218" s="91" t="str">
        <f t="shared" si="1355"/>
        <v/>
      </c>
      <c r="CD218" s="85" t="str">
        <f t="shared" si="1244"/>
        <v/>
      </c>
      <c r="CE218" s="76" t="str">
        <f t="shared" si="1245"/>
        <v/>
      </c>
      <c r="CF218" s="77" t="str">
        <f t="shared" si="1246"/>
        <v/>
      </c>
      <c r="CG218" s="76" t="str">
        <f>IFERROR(IF(CB218="ACC"," ",IF('MAXES+CHART'!$D$16="lbs",MROUND(IF(CB218="SQUAT",'MAXES+CHART'!$D$17*CF218, IF(CB218="BENCH",'MAXES+CHART'!$D$18*CF218, IF(CB218="DEADLIFT",'MAXES+CHART'!$D$19*CF218,))),5),MROUND(IF(CB218="SQUAT",'MAXES+CHART'!$D$17*CF218, IF(CB218="BENCH",'MAXES+CHART'!$D$18*CF218, IF(CB218="DEADLIFT",'MAXES+CHART'!$D$19*CF218,))),2.5))),"")</f>
        <v xml:space="preserve"> </v>
      </c>
      <c r="CI218" s="95"/>
      <c r="CK218" s="119" t="str">
        <f ca="1">"e1RM: "&amp;IFERROR(MROUND(IF(CF215="",  CG214/VLOOKUP(CI214,'MAXES+CHART'!$B$3:$N$11,CE214+1,FALSE),  OFFSET(CF214,MATCH(MAX(CF215:CF219),CF215:CF219,0),1)/VLOOKUP(OFFSET(CF214,MATCH(MAX(CF215:CF219),CF215:CF219,0),3),'MAXES+CHART'!$B$3:$N$11,OFFSET(CF214,MATCH(MAX(CF215:CF219),CF215:CF219,0),-1)+1,FALSE)),1),"")</f>
        <v xml:space="preserve">e1RM: </v>
      </c>
      <c r="CM218" s="57" t="str">
        <f t="shared" si="1179"/>
        <v/>
      </c>
      <c r="CN218" s="57" t="str">
        <f t="shared" si="1180"/>
        <v/>
      </c>
      <c r="CO218" s="57" t="str">
        <f t="shared" si="1181"/>
        <v/>
      </c>
      <c r="CP218" s="57" t="str">
        <f t="shared" si="1182"/>
        <v/>
      </c>
      <c r="CQ218" s="57" t="str">
        <f t="shared" si="1183"/>
        <v/>
      </c>
      <c r="CR218" s="57" t="str">
        <f t="shared" si="1184"/>
        <v/>
      </c>
      <c r="CS218" s="39"/>
      <c r="CT218" s="58" t="str">
        <f t="shared" si="1356"/>
        <v>ACC</v>
      </c>
      <c r="CU218" s="91" t="str">
        <f t="shared" si="1357"/>
        <v/>
      </c>
      <c r="CV218" s="85" t="str">
        <f t="shared" ref="CV218:CV219" si="1372">IF(ISBLANK($CD218),"",$CD218)</f>
        <v/>
      </c>
      <c r="CW218" s="76" t="str">
        <f t="shared" ref="CW218:CW219" si="1373">IF(ISBLANK($CE218),"",$CE218)</f>
        <v/>
      </c>
      <c r="CX218" s="77" t="str">
        <f t="shared" ref="CX218:CX219" si="1374">IF(ISBLANK($CF218),"",$CF218)</f>
        <v/>
      </c>
      <c r="CY218" s="76" t="str">
        <f>IFERROR(IF(CT218="ACC"," ",IF('MAXES+CHART'!$D$16="lbs",MROUND(IF(CT218="SQUAT",'MAXES+CHART'!$D$17*CX218, IF(CT218="BENCH",'MAXES+CHART'!$D$18*CX218, IF(CT218="DEADLIFT",'MAXES+CHART'!$D$19*CX218,))),5),MROUND(IF(CT218="SQUAT",'MAXES+CHART'!$D$17*CX218, IF(CT218="BENCH",'MAXES+CHART'!$D$18*CX218, IF(CT218="DEADLIFT",'MAXES+CHART'!$D$19*CX218,))),2.5))),"")</f>
        <v xml:space="preserve"> </v>
      </c>
      <c r="DA218" s="95"/>
      <c r="DC218" s="119" t="str">
        <f ca="1">"e1RM: "&amp;IFERROR(MROUND(IF(CX215="",  CY214/VLOOKUP(DA214,'MAXES+CHART'!$B$3:$N$11,CW214+1,FALSE),  OFFSET(CX214,MATCH(MAX(CX215:CX219),CX215:CX219,0),1)/VLOOKUP(OFFSET(CX214,MATCH(MAX(CX215:CX219),CX215:CX219,0),3),'MAXES+CHART'!$B$3:$N$11,OFFSET(CX214,MATCH(MAX(CX215:CX219),CX215:CX219,0),-1)+1,FALSE)),1),"")</f>
        <v xml:space="preserve">e1RM: </v>
      </c>
      <c r="DE218" s="57" t="str">
        <f t="shared" si="1185"/>
        <v/>
      </c>
      <c r="DF218" s="57" t="str">
        <f t="shared" si="1186"/>
        <v/>
      </c>
      <c r="DG218" s="57" t="str">
        <f t="shared" si="1187"/>
        <v/>
      </c>
      <c r="DH218" s="57" t="str">
        <f t="shared" si="1188"/>
        <v/>
      </c>
      <c r="DI218" s="57" t="str">
        <f t="shared" si="1189"/>
        <v/>
      </c>
      <c r="DJ218" s="57" t="str">
        <f t="shared" si="1190"/>
        <v/>
      </c>
      <c r="DL218" s="39"/>
      <c r="DM218" s="58" t="str">
        <f t="shared" si="1358"/>
        <v>ACC</v>
      </c>
      <c r="DN218" s="91" t="str">
        <f t="shared" si="1359"/>
        <v/>
      </c>
      <c r="DO218" s="85" t="str">
        <f t="shared" ref="DO218:DO219" si="1375">IF(ISBLANK($CD218),"",$CD218)</f>
        <v/>
      </c>
      <c r="DP218" s="76" t="str">
        <f t="shared" ref="DP218:DP219" si="1376">IF(ISBLANK($CE218),"",$CE218)</f>
        <v/>
      </c>
      <c r="DQ218" s="77" t="str">
        <f t="shared" ref="DQ218:DQ219" si="1377">IF(ISBLANK($CF218),"",$CF218)</f>
        <v/>
      </c>
      <c r="DR218" s="76" t="str">
        <f>IFERROR(IF(DM218="ACC"," ",IF('MAXES+CHART'!$D$16="lbs",MROUND(IF(DM218="SQUAT",'MAXES+CHART'!$D$17*DQ218, IF(DM218="BENCH",'MAXES+CHART'!$D$18*DQ218, IF(DM218="DEADLIFT",'MAXES+CHART'!$D$19*DQ218,))),5),MROUND(IF(DM218="SQUAT",'MAXES+CHART'!$D$17*DQ218, IF(DM218="BENCH",'MAXES+CHART'!$D$18*DQ218, IF(DM218="DEADLIFT",'MAXES+CHART'!$D$19*DQ218,))),2.5))),"")</f>
        <v xml:space="preserve"> </v>
      </c>
      <c r="DT218" s="95"/>
      <c r="DV218" s="119" t="str">
        <f ca="1">"e1RM: "&amp;IFERROR(MROUND(IF(DQ215="",  DR214/VLOOKUP(DT214,'MAXES+CHART'!$B$3:$N$11,DP214+1,FALSE),  OFFSET(DQ214,MATCH(MAX(DQ215:DQ219),DQ215:DQ219,0),1)/VLOOKUP(OFFSET(DQ214,MATCH(MAX(DQ215:DQ219),DQ215:DQ219,0),3),'MAXES+CHART'!$B$3:$N$11,OFFSET(DQ214,MATCH(MAX(DQ215:DQ219),DQ215:DQ219,0),-1)+1,FALSE)),1),"")</f>
        <v xml:space="preserve">e1RM: </v>
      </c>
      <c r="DX218" s="57" t="str">
        <f t="shared" si="1191"/>
        <v/>
      </c>
      <c r="DY218" s="57" t="str">
        <f t="shared" si="1192"/>
        <v/>
      </c>
      <c r="DZ218" s="57" t="str">
        <f t="shared" si="1193"/>
        <v/>
      </c>
      <c r="EA218" s="57" t="str">
        <f t="shared" si="1194"/>
        <v/>
      </c>
      <c r="EB218" s="57" t="str">
        <f t="shared" si="1195"/>
        <v/>
      </c>
      <c r="EC218" s="57" t="str">
        <f t="shared" si="1196"/>
        <v/>
      </c>
      <c r="EE218" s="39"/>
      <c r="EF218" s="58" t="str">
        <f t="shared" si="1360"/>
        <v>ACC</v>
      </c>
      <c r="EG218" s="91" t="str">
        <f t="shared" si="1361"/>
        <v/>
      </c>
      <c r="EH218" s="85" t="str">
        <f t="shared" ref="EH218:EH219" si="1378">IF(ISBLANK($CD218),"",$CD218)</f>
        <v/>
      </c>
      <c r="EI218" s="76" t="str">
        <f t="shared" ref="EI218:EI219" si="1379">IF(ISBLANK($CE218),"",$CE218)</f>
        <v/>
      </c>
      <c r="EJ218" s="77" t="str">
        <f t="shared" ref="EJ218:EJ219" si="1380">IF(ISBLANK($CF218),"",$CF218)</f>
        <v/>
      </c>
      <c r="EK218" s="76" t="str">
        <f>IFERROR(IF(EF218="ACC"," ",IF('MAXES+CHART'!$D$16="lbs",MROUND(IF(EF218="SQUAT",'MAXES+CHART'!$D$17*EJ218, IF(EF218="BENCH",'MAXES+CHART'!$D$18*EJ218, IF(EF218="DEADLIFT",'MAXES+CHART'!$D$19*EJ218,))),5),MROUND(IF(EF218="SQUAT",'MAXES+CHART'!$D$17*EJ218, IF(EF218="BENCH",'MAXES+CHART'!$D$18*EJ218, IF(EF218="DEADLIFT",'MAXES+CHART'!$D$19*EJ218,))),2.5))),"")</f>
        <v xml:space="preserve"> </v>
      </c>
      <c r="EM218" s="95"/>
      <c r="EO218" s="119" t="str">
        <f ca="1">"e1RM: "&amp;IFERROR(MROUND(IF(EJ215="",  EK214/VLOOKUP(EM214,'MAXES+CHART'!$B$3:$N$11,EI214+1,FALSE),  OFFSET(EJ214,MATCH(MAX(EJ215:EJ219),EJ215:EJ219,0),1)/VLOOKUP(OFFSET(EJ214,MATCH(MAX(EJ215:EJ219),EJ215:EJ219,0),3),'MAXES+CHART'!$B$3:$N$11,OFFSET(EJ214,MATCH(MAX(EJ215:EJ219),EJ215:EJ219,0),-1)+1,FALSE)),1),"")</f>
        <v xml:space="preserve">e1RM: </v>
      </c>
      <c r="EQ218" s="57" t="str">
        <f t="shared" si="1197"/>
        <v/>
      </c>
      <c r="ER218" s="57" t="str">
        <f t="shared" si="1198"/>
        <v/>
      </c>
      <c r="ES218" s="57" t="str">
        <f t="shared" si="1199"/>
        <v/>
      </c>
      <c r="ET218" s="57" t="str">
        <f t="shared" si="1200"/>
        <v/>
      </c>
      <c r="EU218" s="57" t="str">
        <f t="shared" si="1201"/>
        <v/>
      </c>
      <c r="EV218" s="57" t="str">
        <f t="shared" si="1202"/>
        <v/>
      </c>
      <c r="EY218" s="39"/>
      <c r="EZ218" s="58" t="str">
        <f t="shared" si="1362"/>
        <v>ACC</v>
      </c>
      <c r="FA218" s="91" t="str">
        <f t="shared" si="1363"/>
        <v/>
      </c>
      <c r="FB218" s="85" t="str">
        <f t="shared" si="1255"/>
        <v/>
      </c>
      <c r="FC218" s="76" t="str">
        <f t="shared" si="1256"/>
        <v/>
      </c>
      <c r="FD218" s="77" t="str">
        <f t="shared" si="1257"/>
        <v/>
      </c>
      <c r="FE218" s="76" t="str">
        <f>IFERROR(IF(EZ218="ACC"," ",IF('MAXES+CHART'!$D$16="lbs",MROUND(IF(EZ218="SQUAT",'MAXES+CHART'!$D$17*FD218, IF(EZ218="BENCH",'MAXES+CHART'!$D$18*FD218, IF(EZ218="DEADLIFT",'MAXES+CHART'!$D$19*FD218,))),5),MROUND(IF(EZ218="SQUAT",'MAXES+CHART'!$D$17*FD218, IF(EZ218="BENCH",'MAXES+CHART'!$D$18*FD218, IF(EZ218="DEADLIFT",'MAXES+CHART'!$D$19*FD218,))),2.5))),"")</f>
        <v xml:space="preserve"> </v>
      </c>
      <c r="FG218" s="124"/>
      <c r="FI218" s="119" t="str">
        <f ca="1">"e1RM: "&amp;IFERROR(MROUND(IF(FD215="",  FE214/VLOOKUP(FG214,'MAXES+CHART'!$B$3:$N$11,FC214+1,FALSE),  OFFSET(FD214,MATCH(MAX(FD215:FD219),FD215:FD219,0),1)/VLOOKUP(OFFSET(FD214,MATCH(MAX(FD215:FD219),FD215:FD219,0),3),'MAXES+CHART'!$B$3:$N$11,OFFSET(FD214,MATCH(MAX(FD215:FD219),FD215:FD219,0),-1)+1,FALSE)),1),"")</f>
        <v xml:space="preserve">e1RM: </v>
      </c>
      <c r="FK218" s="57" t="str">
        <f t="shared" si="1203"/>
        <v/>
      </c>
      <c r="FL218" s="57" t="str">
        <f t="shared" si="1204"/>
        <v/>
      </c>
      <c r="FM218" s="57" t="str">
        <f t="shared" si="1205"/>
        <v/>
      </c>
      <c r="FN218" s="57" t="str">
        <f t="shared" si="1206"/>
        <v/>
      </c>
      <c r="FO218" s="57" t="str">
        <f t="shared" si="1207"/>
        <v/>
      </c>
      <c r="FP218" s="57" t="str">
        <f t="shared" si="1208"/>
        <v/>
      </c>
      <c r="FQ218" s="39"/>
      <c r="FR218" s="58" t="str">
        <f t="shared" si="1364"/>
        <v>ACC</v>
      </c>
      <c r="FS218" s="91" t="str">
        <f t="shared" si="1365"/>
        <v/>
      </c>
      <c r="FT218" s="85" t="str">
        <f t="shared" ref="FT218:FT219" si="1381">IF(ISBLANK($FB218),"",$FB218)</f>
        <v/>
      </c>
      <c r="FU218" s="76" t="str">
        <f t="shared" ref="FU218:FU219" si="1382">IF(ISBLANK($FC218),"",$FC218)</f>
        <v/>
      </c>
      <c r="FV218" s="77" t="str">
        <f t="shared" ref="FV218:FV219" si="1383">IF(ISBLANK($FD218),"",$FD218)</f>
        <v/>
      </c>
      <c r="FW218" s="76" t="str">
        <f>IFERROR(IF(FR218="ACC"," ",IF('MAXES+CHART'!$D$16="lbs",MROUND(IF(FR218="SQUAT",'MAXES+CHART'!$D$17*FV218, IF(FR218="BENCH",'MAXES+CHART'!$D$18*FV218, IF(FR218="DEADLIFT",'MAXES+CHART'!$D$19*FV218,))),5),MROUND(IF(FR218="SQUAT",'MAXES+CHART'!$D$17*FV218, IF(FR218="BENCH",'MAXES+CHART'!$D$18*FV218, IF(FR218="DEADLIFT",'MAXES+CHART'!$D$19*FV218,))),2.5))),"")</f>
        <v xml:space="preserve"> </v>
      </c>
      <c r="FY218" s="95"/>
      <c r="GA218" s="119" t="str">
        <f ca="1">"e1RM: "&amp;IFERROR(MROUND(IF(FV215="",  FW214/VLOOKUP(FY214,'MAXES+CHART'!$B$3:$N$11,FU214+1,FALSE),  OFFSET(FV214,MATCH(MAX(FV215:FV219),FV215:FV219,0),1)/VLOOKUP(OFFSET(FV214,MATCH(MAX(FV215:FV219),FV215:FV219,0),3),'MAXES+CHART'!$B$3:$N$11,OFFSET(FV214,MATCH(MAX(FV215:FV219),FV215:FV219,0),-1)+1,FALSE)),1),"")</f>
        <v xml:space="preserve">e1RM: </v>
      </c>
      <c r="GC218" s="57" t="str">
        <f t="shared" si="1209"/>
        <v/>
      </c>
      <c r="GD218" s="57" t="str">
        <f t="shared" si="1210"/>
        <v/>
      </c>
      <c r="GE218" s="57" t="str">
        <f t="shared" si="1211"/>
        <v/>
      </c>
      <c r="GF218" s="57" t="str">
        <f t="shared" si="1212"/>
        <v/>
      </c>
      <c r="GG218" s="57" t="str">
        <f t="shared" si="1213"/>
        <v/>
      </c>
      <c r="GH218" s="57" t="str">
        <f t="shared" si="1214"/>
        <v/>
      </c>
      <c r="GJ218" s="39"/>
      <c r="GK218" s="58" t="str">
        <f t="shared" si="1366"/>
        <v>ACC</v>
      </c>
      <c r="GL218" s="91" t="str">
        <f t="shared" si="1367"/>
        <v/>
      </c>
      <c r="GM218" s="85" t="str">
        <f t="shared" ref="GM218:GM219" si="1384">IF(ISBLANK($FB218),"",$FB218)</f>
        <v/>
      </c>
      <c r="GN218" s="76" t="str">
        <f t="shared" ref="GN218:GN219" si="1385">IF(ISBLANK($FC218),"",$FC218)</f>
        <v/>
      </c>
      <c r="GO218" s="77" t="str">
        <f t="shared" ref="GO218:GO219" si="1386">IF(ISBLANK($FD218),"",$FD218)</f>
        <v/>
      </c>
      <c r="GP218" s="76" t="str">
        <f>IFERROR(IF(GK218="ACC"," ",IF('MAXES+CHART'!$D$16="lbs",MROUND(IF(GK218="SQUAT",'MAXES+CHART'!$D$17*GO218, IF(GK218="BENCH",'MAXES+CHART'!$D$18*GO218, IF(GK218="DEADLIFT",'MAXES+CHART'!$D$19*GO218,))),5),MROUND(IF(GK218="SQUAT",'MAXES+CHART'!$D$17*GO218, IF(GK218="BENCH",'MAXES+CHART'!$D$18*GO218, IF(GK218="DEADLIFT",'MAXES+CHART'!$D$19*GO218,))),2.5))),"")</f>
        <v xml:space="preserve"> </v>
      </c>
      <c r="GR218" s="95"/>
      <c r="GT218" s="119" t="str">
        <f ca="1">"e1RM: "&amp;IFERROR(MROUND(IF(GO215="",  GP214/VLOOKUP(GR214,'MAXES+CHART'!$B$3:$N$11,GN214+1,FALSE),  OFFSET(GO214,MATCH(MAX(GO215:GO219),GO215:GO219,0),1)/VLOOKUP(OFFSET(GO214,MATCH(MAX(GO215:GO219),GO215:GO219,0),3),'MAXES+CHART'!$B$3:$N$11,OFFSET(GO214,MATCH(MAX(GO215:GO219),GO215:GO219,0),-1)+1,FALSE)),1),"")</f>
        <v xml:space="preserve">e1RM: </v>
      </c>
      <c r="GV218" s="57" t="str">
        <f t="shared" si="1215"/>
        <v/>
      </c>
      <c r="GW218" s="57" t="str">
        <f t="shared" si="1216"/>
        <v/>
      </c>
      <c r="GX218" s="57" t="str">
        <f t="shared" si="1217"/>
        <v/>
      </c>
      <c r="GY218" s="57" t="str">
        <f t="shared" si="1218"/>
        <v/>
      </c>
      <c r="GZ218" s="57" t="str">
        <f t="shared" si="1219"/>
        <v/>
      </c>
      <c r="HA218" s="57" t="str">
        <f t="shared" si="1220"/>
        <v/>
      </c>
      <c r="HC218" s="39"/>
      <c r="HD218" s="58" t="str">
        <f t="shared" si="1368"/>
        <v>ACC</v>
      </c>
      <c r="HE218" s="91" t="str">
        <f t="shared" si="1369"/>
        <v/>
      </c>
      <c r="HF218" s="85" t="str">
        <f t="shared" ref="HF218:HF219" si="1387">IF(ISBLANK($FB218),"",$FB218)</f>
        <v/>
      </c>
      <c r="HG218" s="76" t="str">
        <f t="shared" ref="HG218:HG219" si="1388">IF(ISBLANK($FC218),"",$FC218)</f>
        <v/>
      </c>
      <c r="HH218" s="77" t="str">
        <f t="shared" ref="HH218:HH219" si="1389">IF(ISBLANK($FD218),"",$FD218)</f>
        <v/>
      </c>
      <c r="HI218" s="76" t="str">
        <f>IFERROR(IF(HD218="ACC"," ",IF('MAXES+CHART'!$D$16="lbs",MROUND(IF(HD218="SQUAT",'MAXES+CHART'!$D$17*HH218, IF(HD218="BENCH",'MAXES+CHART'!$D$18*HH218, IF(HD218="DEADLIFT",'MAXES+CHART'!$D$19*HH218,))),5),MROUND(IF(HD218="SQUAT",'MAXES+CHART'!$D$17*HH218, IF(HD218="BENCH",'MAXES+CHART'!$D$18*HH218, IF(HD218="DEADLIFT",'MAXES+CHART'!$D$19*HH218,))),2.5))),"")</f>
        <v xml:space="preserve"> </v>
      </c>
      <c r="HK218" s="95"/>
      <c r="HM218" s="119" t="str">
        <f ca="1">"e1RM: "&amp;IFERROR(MROUND(IF(HH215="",  HI214/VLOOKUP(HK214,'MAXES+CHART'!$B$3:$N$11,HG214+1,FALSE),  OFFSET(HH214,MATCH(MAX(HH215:HH219),HH215:HH219,0),1)/VLOOKUP(OFFSET(HH214,MATCH(MAX(HH215:HH219),HH215:HH219,0),3),'MAXES+CHART'!$B$3:$N$11,OFFSET(HH214,MATCH(MAX(HH215:HH219),HH215:HH219,0),-1)+1,FALSE)),1),"")</f>
        <v xml:space="preserve">e1RM: </v>
      </c>
      <c r="HO218" s="57" t="str">
        <f t="shared" si="1221"/>
        <v/>
      </c>
      <c r="HP218" s="57" t="str">
        <f t="shared" si="1222"/>
        <v/>
      </c>
      <c r="HQ218" s="57" t="str">
        <f t="shared" si="1223"/>
        <v/>
      </c>
      <c r="HR218" s="57" t="str">
        <f t="shared" si="1224"/>
        <v/>
      </c>
      <c r="HS218" s="57" t="str">
        <f t="shared" si="1225"/>
        <v/>
      </c>
      <c r="HT218" s="57" t="str">
        <f t="shared" si="1226"/>
        <v/>
      </c>
    </row>
    <row r="219" spans="3:228" hidden="1" outlineLevel="2">
      <c r="C219" s="39"/>
      <c r="D219" s="58" t="str">
        <f t="shared" si="1370"/>
        <v>ACC</v>
      </c>
      <c r="E219" s="90">
        <f t="shared" si="1371"/>
        <v>0</v>
      </c>
      <c r="F219" s="86"/>
      <c r="G219" s="78"/>
      <c r="H219" s="79"/>
      <c r="I219" s="78" t="str">
        <f>IF(D219="ACC"," ",IF('MAXES+CHART'!$D$16="lbs",MROUND(IF(D219="SQUAT",'MAXES+CHART'!$D$17*H219, IF(D219="BENCH",'MAXES+CHART'!$D$18*H219, IF(D219="DEADLIFT",'MAXES+CHART'!$D$19*H219,))),5),MROUND(IF(D219="SQUAT",'MAXES+CHART'!$D$17*H219, IF(D219="BENCH",'MAXES+CHART'!$D$18*H219, IF(D219="DEADLIFT",'MAXES+CHART'!$D$19*H219,))),2.5)))</f>
        <v xml:space="preserve"> </v>
      </c>
      <c r="K219" s="95"/>
      <c r="M219" s="121"/>
      <c r="O219" s="57" t="str">
        <f t="shared" si="1161"/>
        <v/>
      </c>
      <c r="P219" s="57" t="str">
        <f t="shared" si="1162"/>
        <v/>
      </c>
      <c r="Q219" s="57" t="str">
        <f t="shared" si="1163"/>
        <v/>
      </c>
      <c r="R219" s="57" t="str">
        <f t="shared" si="1164"/>
        <v/>
      </c>
      <c r="S219" s="57" t="str">
        <f t="shared" si="1165"/>
        <v/>
      </c>
      <c r="T219" s="57" t="str">
        <f t="shared" si="1166"/>
        <v/>
      </c>
      <c r="U219" s="39"/>
      <c r="V219" s="58" t="str">
        <f t="shared" si="1348"/>
        <v>ACC</v>
      </c>
      <c r="W219" s="90" t="str">
        <f t="shared" si="1349"/>
        <v/>
      </c>
      <c r="X219" s="86" t="str">
        <f t="shared" si="1229"/>
        <v/>
      </c>
      <c r="Y219" s="78" t="str">
        <f t="shared" si="1230"/>
        <v/>
      </c>
      <c r="Z219" s="79" t="str">
        <f t="shared" si="1231"/>
        <v/>
      </c>
      <c r="AA219" s="78" t="str">
        <f>IFERROR(IF(V219="ACC"," ",IF('MAXES+CHART'!$D$16="lbs",MROUND(IF(V219="SQUAT",'MAXES+CHART'!$D$17*Z219, IF(V219="BENCH",'MAXES+CHART'!$D$18*Z219, IF(V219="DEADLIFT",'MAXES+CHART'!$D$19*Z219,))),5),MROUND(IF(V219="SQUAT",'MAXES+CHART'!$D$17*Z219, IF(V219="BENCH",'MAXES+CHART'!$D$18*Z219, IF(V219="DEADLIFT",'MAXES+CHART'!$D$19*Z219,))),2.5))),"")</f>
        <v xml:space="preserve"> </v>
      </c>
      <c r="AC219" s="95"/>
      <c r="AE219" s="121"/>
      <c r="AG219" s="57" t="str">
        <f t="shared" si="950"/>
        <v/>
      </c>
      <c r="AH219" s="57" t="str">
        <f t="shared" si="951"/>
        <v/>
      </c>
      <c r="AI219" s="57" t="str">
        <f t="shared" si="952"/>
        <v/>
      </c>
      <c r="AJ219" s="57" t="str">
        <f t="shared" si="953"/>
        <v/>
      </c>
      <c r="AK219" s="57" t="str">
        <f t="shared" si="954"/>
        <v/>
      </c>
      <c r="AL219" s="57" t="str">
        <f t="shared" si="955"/>
        <v/>
      </c>
      <c r="AN219" s="39"/>
      <c r="AO219" s="58" t="str">
        <f t="shared" si="1350"/>
        <v>ACC</v>
      </c>
      <c r="AP219" s="90" t="str">
        <f t="shared" si="1351"/>
        <v/>
      </c>
      <c r="AQ219" s="86" t="str">
        <f t="shared" si="1234"/>
        <v/>
      </c>
      <c r="AR219" s="78" t="str">
        <f t="shared" si="1235"/>
        <v/>
      </c>
      <c r="AS219" s="79" t="str">
        <f t="shared" si="1236"/>
        <v/>
      </c>
      <c r="AT219" s="78" t="str">
        <f>IFERROR(IF(AO219="ACC"," ",IF('MAXES+CHART'!$D$16="lbs",MROUND(IF(AO219="SQUAT",'MAXES+CHART'!$D$17*AS219, IF(AO219="BENCH",'MAXES+CHART'!$D$18*AS219, IF(AO219="DEADLIFT",'MAXES+CHART'!$D$19*AS219,))),5),MROUND(IF(AO219="SQUAT",'MAXES+CHART'!$D$17*AS219, IF(AO219="BENCH",'MAXES+CHART'!$D$18*AS219, IF(AO219="DEADLIFT",'MAXES+CHART'!$D$19*AS219,))),2.5))),"")</f>
        <v xml:space="preserve"> </v>
      </c>
      <c r="AV219" s="95"/>
      <c r="AX219" s="121"/>
      <c r="AZ219" s="57" t="str">
        <f t="shared" si="1167"/>
        <v/>
      </c>
      <c r="BA219" s="57" t="str">
        <f t="shared" si="1168"/>
        <v/>
      </c>
      <c r="BB219" s="57" t="str">
        <f t="shared" si="1169"/>
        <v/>
      </c>
      <c r="BC219" s="57" t="str">
        <f t="shared" si="1170"/>
        <v/>
      </c>
      <c r="BD219" s="57" t="str">
        <f t="shared" si="1171"/>
        <v/>
      </c>
      <c r="BE219" s="57" t="str">
        <f t="shared" si="1172"/>
        <v/>
      </c>
      <c r="BG219" s="39"/>
      <c r="BH219" s="58" t="str">
        <f t="shared" si="1352"/>
        <v>ACC</v>
      </c>
      <c r="BI219" s="90" t="str">
        <f t="shared" si="1353"/>
        <v/>
      </c>
      <c r="BJ219" s="86" t="str">
        <f t="shared" si="1239"/>
        <v/>
      </c>
      <c r="BK219" s="78" t="str">
        <f t="shared" si="1240"/>
        <v/>
      </c>
      <c r="BL219" s="79" t="str">
        <f t="shared" si="1241"/>
        <v/>
      </c>
      <c r="BM219" s="78" t="str">
        <f>IFERROR(IF(BH219="ACC"," ",IF('MAXES+CHART'!$D$16="lbs",MROUND(IF(BH219="SQUAT",'MAXES+CHART'!$D$17*BL219, IF(BH219="BENCH",'MAXES+CHART'!$D$18*BL219, IF(BH219="DEADLIFT",'MAXES+CHART'!$D$19*BL219,))),5),MROUND(IF(BH219="SQUAT",'MAXES+CHART'!$D$17*BL219, IF(BH219="BENCH",'MAXES+CHART'!$D$18*BL219, IF(BH219="DEADLIFT",'MAXES+CHART'!$D$19*BL219,))),2.5))),"")</f>
        <v xml:space="preserve"> </v>
      </c>
      <c r="BO219" s="95"/>
      <c r="BQ219" s="121"/>
      <c r="BS219" s="57" t="str">
        <f t="shared" si="1173"/>
        <v/>
      </c>
      <c r="BT219" s="57" t="str">
        <f t="shared" si="1174"/>
        <v/>
      </c>
      <c r="BU219" s="57" t="str">
        <f t="shared" si="1175"/>
        <v/>
      </c>
      <c r="BV219" s="57" t="str">
        <f t="shared" si="1176"/>
        <v/>
      </c>
      <c r="BW219" s="57" t="str">
        <f t="shared" si="1177"/>
        <v/>
      </c>
      <c r="BX219" s="57" t="str">
        <f t="shared" si="1178"/>
        <v/>
      </c>
      <c r="CA219" s="39"/>
      <c r="CB219" s="58" t="str">
        <f t="shared" si="1354"/>
        <v>ACC</v>
      </c>
      <c r="CC219" s="90" t="str">
        <f t="shared" si="1355"/>
        <v/>
      </c>
      <c r="CD219" s="86" t="str">
        <f t="shared" si="1244"/>
        <v/>
      </c>
      <c r="CE219" s="78" t="str">
        <f t="shared" si="1245"/>
        <v/>
      </c>
      <c r="CF219" s="79" t="str">
        <f t="shared" si="1246"/>
        <v/>
      </c>
      <c r="CG219" s="78" t="str">
        <f>IFERROR(IF(CB219="ACC"," ",IF('MAXES+CHART'!$D$16="lbs",MROUND(IF(CB219="SQUAT",'MAXES+CHART'!$D$17*CF219, IF(CB219="BENCH",'MAXES+CHART'!$D$18*CF219, IF(CB219="DEADLIFT",'MAXES+CHART'!$D$19*CF219,))),5),MROUND(IF(CB219="SQUAT",'MAXES+CHART'!$D$17*CF219, IF(CB219="BENCH",'MAXES+CHART'!$D$18*CF219, IF(CB219="DEADLIFT",'MAXES+CHART'!$D$19*CF219,))),2.5))),"")</f>
        <v xml:space="preserve"> </v>
      </c>
      <c r="CI219" s="95"/>
      <c r="CK219" s="121"/>
      <c r="CM219" s="57" t="str">
        <f t="shared" si="1179"/>
        <v/>
      </c>
      <c r="CN219" s="57" t="str">
        <f t="shared" si="1180"/>
        <v/>
      </c>
      <c r="CO219" s="57" t="str">
        <f t="shared" si="1181"/>
        <v/>
      </c>
      <c r="CP219" s="57" t="str">
        <f t="shared" si="1182"/>
        <v/>
      </c>
      <c r="CQ219" s="57" t="str">
        <f t="shared" si="1183"/>
        <v/>
      </c>
      <c r="CR219" s="57" t="str">
        <f t="shared" si="1184"/>
        <v/>
      </c>
      <c r="CS219" s="39"/>
      <c r="CT219" s="58" t="str">
        <f t="shared" si="1356"/>
        <v>ACC</v>
      </c>
      <c r="CU219" s="90" t="str">
        <f t="shared" si="1357"/>
        <v/>
      </c>
      <c r="CV219" s="86" t="str">
        <f t="shared" si="1372"/>
        <v/>
      </c>
      <c r="CW219" s="78" t="str">
        <f t="shared" si="1373"/>
        <v/>
      </c>
      <c r="CX219" s="79" t="str">
        <f t="shared" si="1374"/>
        <v/>
      </c>
      <c r="CY219" s="78" t="str">
        <f>IFERROR(IF(CT219="ACC"," ",IF('MAXES+CHART'!$D$16="lbs",MROUND(IF(CT219="SQUAT",'MAXES+CHART'!$D$17*CX219, IF(CT219="BENCH",'MAXES+CHART'!$D$18*CX219, IF(CT219="DEADLIFT",'MAXES+CHART'!$D$19*CX219,))),5),MROUND(IF(CT219="SQUAT",'MAXES+CHART'!$D$17*CX219, IF(CT219="BENCH",'MAXES+CHART'!$D$18*CX219, IF(CT219="DEADLIFT",'MAXES+CHART'!$D$19*CX219,))),2.5))),"")</f>
        <v xml:space="preserve"> </v>
      </c>
      <c r="DA219" s="95"/>
      <c r="DC219" s="121"/>
      <c r="DE219" s="57" t="str">
        <f t="shared" si="1185"/>
        <v/>
      </c>
      <c r="DF219" s="57" t="str">
        <f t="shared" si="1186"/>
        <v/>
      </c>
      <c r="DG219" s="57" t="str">
        <f t="shared" si="1187"/>
        <v/>
      </c>
      <c r="DH219" s="57" t="str">
        <f t="shared" si="1188"/>
        <v/>
      </c>
      <c r="DI219" s="57" t="str">
        <f t="shared" si="1189"/>
        <v/>
      </c>
      <c r="DJ219" s="57" t="str">
        <f t="shared" si="1190"/>
        <v/>
      </c>
      <c r="DL219" s="39"/>
      <c r="DM219" s="58" t="str">
        <f t="shared" si="1358"/>
        <v>ACC</v>
      </c>
      <c r="DN219" s="90" t="str">
        <f t="shared" si="1359"/>
        <v/>
      </c>
      <c r="DO219" s="86" t="str">
        <f t="shared" si="1375"/>
        <v/>
      </c>
      <c r="DP219" s="78" t="str">
        <f t="shared" si="1376"/>
        <v/>
      </c>
      <c r="DQ219" s="79" t="str">
        <f t="shared" si="1377"/>
        <v/>
      </c>
      <c r="DR219" s="78" t="str">
        <f>IFERROR(IF(DM219="ACC"," ",IF('MAXES+CHART'!$D$16="lbs",MROUND(IF(DM219="SQUAT",'MAXES+CHART'!$D$17*DQ219, IF(DM219="BENCH",'MAXES+CHART'!$D$18*DQ219, IF(DM219="DEADLIFT",'MAXES+CHART'!$D$19*DQ219,))),5),MROUND(IF(DM219="SQUAT",'MAXES+CHART'!$D$17*DQ219, IF(DM219="BENCH",'MAXES+CHART'!$D$18*DQ219, IF(DM219="DEADLIFT",'MAXES+CHART'!$D$19*DQ219,))),2.5))),"")</f>
        <v xml:space="preserve"> </v>
      </c>
      <c r="DT219" s="95"/>
      <c r="DV219" s="121"/>
      <c r="DX219" s="57" t="str">
        <f t="shared" si="1191"/>
        <v/>
      </c>
      <c r="DY219" s="57" t="str">
        <f t="shared" si="1192"/>
        <v/>
      </c>
      <c r="DZ219" s="57" t="str">
        <f t="shared" si="1193"/>
        <v/>
      </c>
      <c r="EA219" s="57" t="str">
        <f t="shared" si="1194"/>
        <v/>
      </c>
      <c r="EB219" s="57" t="str">
        <f t="shared" si="1195"/>
        <v/>
      </c>
      <c r="EC219" s="57" t="str">
        <f t="shared" si="1196"/>
        <v/>
      </c>
      <c r="EE219" s="39"/>
      <c r="EF219" s="58" t="str">
        <f t="shared" si="1360"/>
        <v>ACC</v>
      </c>
      <c r="EG219" s="90" t="str">
        <f t="shared" si="1361"/>
        <v/>
      </c>
      <c r="EH219" s="86" t="str">
        <f t="shared" si="1378"/>
        <v/>
      </c>
      <c r="EI219" s="78" t="str">
        <f t="shared" si="1379"/>
        <v/>
      </c>
      <c r="EJ219" s="79" t="str">
        <f t="shared" si="1380"/>
        <v/>
      </c>
      <c r="EK219" s="78" t="str">
        <f>IFERROR(IF(EF219="ACC"," ",IF('MAXES+CHART'!$D$16="lbs",MROUND(IF(EF219="SQUAT",'MAXES+CHART'!$D$17*EJ219, IF(EF219="BENCH",'MAXES+CHART'!$D$18*EJ219, IF(EF219="DEADLIFT",'MAXES+CHART'!$D$19*EJ219,))),5),MROUND(IF(EF219="SQUAT",'MAXES+CHART'!$D$17*EJ219, IF(EF219="BENCH",'MAXES+CHART'!$D$18*EJ219, IF(EF219="DEADLIFT",'MAXES+CHART'!$D$19*EJ219,))),2.5))),"")</f>
        <v xml:space="preserve"> </v>
      </c>
      <c r="EM219" s="95"/>
      <c r="EO219" s="121"/>
      <c r="EQ219" s="57" t="str">
        <f t="shared" si="1197"/>
        <v/>
      </c>
      <c r="ER219" s="57" t="str">
        <f t="shared" si="1198"/>
        <v/>
      </c>
      <c r="ES219" s="57" t="str">
        <f t="shared" si="1199"/>
        <v/>
      </c>
      <c r="ET219" s="57" t="str">
        <f t="shared" si="1200"/>
        <v/>
      </c>
      <c r="EU219" s="57" t="str">
        <f t="shared" si="1201"/>
        <v/>
      </c>
      <c r="EV219" s="57" t="str">
        <f t="shared" si="1202"/>
        <v/>
      </c>
      <c r="EY219" s="39"/>
      <c r="EZ219" s="58" t="str">
        <f t="shared" si="1362"/>
        <v>ACC</v>
      </c>
      <c r="FA219" s="90" t="str">
        <f t="shared" si="1363"/>
        <v/>
      </c>
      <c r="FB219" s="86" t="str">
        <f t="shared" si="1255"/>
        <v/>
      </c>
      <c r="FC219" s="78" t="str">
        <f t="shared" si="1256"/>
        <v/>
      </c>
      <c r="FD219" s="79" t="str">
        <f t="shared" si="1257"/>
        <v/>
      </c>
      <c r="FE219" s="78" t="str">
        <f>IFERROR(IF(EZ219="ACC"," ",IF('MAXES+CHART'!$D$16="lbs",MROUND(IF(EZ219="SQUAT",'MAXES+CHART'!$D$17*FD219, IF(EZ219="BENCH",'MAXES+CHART'!$D$18*FD219, IF(EZ219="DEADLIFT",'MAXES+CHART'!$D$19*FD219,))),5),MROUND(IF(EZ219="SQUAT",'MAXES+CHART'!$D$17*FD219, IF(EZ219="BENCH",'MAXES+CHART'!$D$18*FD219, IF(EZ219="DEADLIFT",'MAXES+CHART'!$D$19*FD219,))),2.5))),"")</f>
        <v xml:space="preserve"> </v>
      </c>
      <c r="FG219" s="124"/>
      <c r="FI219" s="121"/>
      <c r="FK219" s="57" t="str">
        <f t="shared" si="1203"/>
        <v/>
      </c>
      <c r="FL219" s="57" t="str">
        <f t="shared" si="1204"/>
        <v/>
      </c>
      <c r="FM219" s="57" t="str">
        <f t="shared" si="1205"/>
        <v/>
      </c>
      <c r="FN219" s="57" t="str">
        <f t="shared" si="1206"/>
        <v/>
      </c>
      <c r="FO219" s="57" t="str">
        <f t="shared" si="1207"/>
        <v/>
      </c>
      <c r="FP219" s="57" t="str">
        <f t="shared" si="1208"/>
        <v/>
      </c>
      <c r="FQ219" s="39"/>
      <c r="FR219" s="58" t="str">
        <f t="shared" si="1364"/>
        <v>ACC</v>
      </c>
      <c r="FS219" s="90" t="str">
        <f t="shared" si="1365"/>
        <v/>
      </c>
      <c r="FT219" s="86" t="str">
        <f t="shared" si="1381"/>
        <v/>
      </c>
      <c r="FU219" s="78" t="str">
        <f t="shared" si="1382"/>
        <v/>
      </c>
      <c r="FV219" s="79" t="str">
        <f t="shared" si="1383"/>
        <v/>
      </c>
      <c r="FW219" s="78" t="str">
        <f>IFERROR(IF(FR219="ACC"," ",IF('MAXES+CHART'!$D$16="lbs",MROUND(IF(FR219="SQUAT",'MAXES+CHART'!$D$17*FV219, IF(FR219="BENCH",'MAXES+CHART'!$D$18*FV219, IF(FR219="DEADLIFT",'MAXES+CHART'!$D$19*FV219,))),5),MROUND(IF(FR219="SQUAT",'MAXES+CHART'!$D$17*FV219, IF(FR219="BENCH",'MAXES+CHART'!$D$18*FV219, IF(FR219="DEADLIFT",'MAXES+CHART'!$D$19*FV219,))),2.5))),"")</f>
        <v xml:space="preserve"> </v>
      </c>
      <c r="FY219" s="95"/>
      <c r="GA219" s="121"/>
      <c r="GC219" s="57" t="str">
        <f t="shared" si="1209"/>
        <v/>
      </c>
      <c r="GD219" s="57" t="str">
        <f t="shared" si="1210"/>
        <v/>
      </c>
      <c r="GE219" s="57" t="str">
        <f t="shared" si="1211"/>
        <v/>
      </c>
      <c r="GF219" s="57" t="str">
        <f t="shared" si="1212"/>
        <v/>
      </c>
      <c r="GG219" s="57" t="str">
        <f t="shared" si="1213"/>
        <v/>
      </c>
      <c r="GH219" s="57" t="str">
        <f t="shared" si="1214"/>
        <v/>
      </c>
      <c r="GJ219" s="39"/>
      <c r="GK219" s="58" t="str">
        <f t="shared" si="1366"/>
        <v>ACC</v>
      </c>
      <c r="GL219" s="90" t="str">
        <f t="shared" si="1367"/>
        <v/>
      </c>
      <c r="GM219" s="86" t="str">
        <f t="shared" si="1384"/>
        <v/>
      </c>
      <c r="GN219" s="78" t="str">
        <f t="shared" si="1385"/>
        <v/>
      </c>
      <c r="GO219" s="79" t="str">
        <f t="shared" si="1386"/>
        <v/>
      </c>
      <c r="GP219" s="78" t="str">
        <f>IFERROR(IF(GK219="ACC"," ",IF('MAXES+CHART'!$D$16="lbs",MROUND(IF(GK219="SQUAT",'MAXES+CHART'!$D$17*GO219, IF(GK219="BENCH",'MAXES+CHART'!$D$18*GO219, IF(GK219="DEADLIFT",'MAXES+CHART'!$D$19*GO219,))),5),MROUND(IF(GK219="SQUAT",'MAXES+CHART'!$D$17*GO219, IF(GK219="BENCH",'MAXES+CHART'!$D$18*GO219, IF(GK219="DEADLIFT",'MAXES+CHART'!$D$19*GO219,))),2.5))),"")</f>
        <v xml:space="preserve"> </v>
      </c>
      <c r="GR219" s="95"/>
      <c r="GT219" s="121"/>
      <c r="GV219" s="57" t="str">
        <f t="shared" si="1215"/>
        <v/>
      </c>
      <c r="GW219" s="57" t="str">
        <f t="shared" si="1216"/>
        <v/>
      </c>
      <c r="GX219" s="57" t="str">
        <f t="shared" si="1217"/>
        <v/>
      </c>
      <c r="GY219" s="57" t="str">
        <f t="shared" si="1218"/>
        <v/>
      </c>
      <c r="GZ219" s="57" t="str">
        <f t="shared" si="1219"/>
        <v/>
      </c>
      <c r="HA219" s="57" t="str">
        <f t="shared" si="1220"/>
        <v/>
      </c>
      <c r="HC219" s="39"/>
      <c r="HD219" s="58" t="str">
        <f t="shared" si="1368"/>
        <v>ACC</v>
      </c>
      <c r="HE219" s="90" t="str">
        <f t="shared" si="1369"/>
        <v/>
      </c>
      <c r="HF219" s="86" t="str">
        <f t="shared" si="1387"/>
        <v/>
      </c>
      <c r="HG219" s="78" t="str">
        <f t="shared" si="1388"/>
        <v/>
      </c>
      <c r="HH219" s="79" t="str">
        <f t="shared" si="1389"/>
        <v/>
      </c>
      <c r="HI219" s="78" t="str">
        <f>IFERROR(IF(HD219="ACC"," ",IF('MAXES+CHART'!$D$16="lbs",MROUND(IF(HD219="SQUAT",'MAXES+CHART'!$D$17*HH219, IF(HD219="BENCH",'MAXES+CHART'!$D$18*HH219, IF(HD219="DEADLIFT",'MAXES+CHART'!$D$19*HH219,))),5),MROUND(IF(HD219="SQUAT",'MAXES+CHART'!$D$17*HH219, IF(HD219="BENCH",'MAXES+CHART'!$D$18*HH219, IF(HD219="DEADLIFT",'MAXES+CHART'!$D$19*HH219,))),2.5))),"")</f>
        <v xml:space="preserve"> </v>
      </c>
      <c r="HK219" s="95"/>
      <c r="HM219" s="121"/>
      <c r="HO219" s="57" t="str">
        <f t="shared" si="1221"/>
        <v/>
      </c>
      <c r="HP219" s="57" t="str">
        <f t="shared" si="1222"/>
        <v/>
      </c>
      <c r="HQ219" s="57" t="str">
        <f t="shared" si="1223"/>
        <v/>
      </c>
      <c r="HR219" s="57" t="str">
        <f t="shared" si="1224"/>
        <v/>
      </c>
      <c r="HS219" s="57" t="str">
        <f t="shared" si="1225"/>
        <v/>
      </c>
      <c r="HT219" s="57" t="str">
        <f t="shared" si="1226"/>
        <v/>
      </c>
    </row>
    <row r="220" spans="3:228" hidden="1" outlineLevel="1">
      <c r="C220" s="45"/>
      <c r="F220" s="45"/>
      <c r="G220" s="45"/>
      <c r="H220" s="45"/>
      <c r="I220" s="45"/>
      <c r="U220" s="45"/>
      <c r="X220" s="45"/>
      <c r="Y220" s="45"/>
      <c r="Z220" s="45"/>
      <c r="AA220" s="45"/>
      <c r="AN220" s="45"/>
      <c r="AQ220" s="45"/>
      <c r="AR220" s="45"/>
      <c r="AS220" s="45"/>
      <c r="AT220" s="45"/>
      <c r="BG220" s="45"/>
      <c r="BJ220" s="45"/>
      <c r="BK220" s="45"/>
      <c r="BL220" s="45"/>
      <c r="BM220" s="45"/>
      <c r="CA220" s="45"/>
      <c r="CD220" s="45"/>
      <c r="CE220" s="45"/>
      <c r="CF220" s="45"/>
      <c r="CG220" s="45"/>
      <c r="CS220" s="45"/>
      <c r="CV220" s="45"/>
      <c r="CW220" s="45"/>
      <c r="CX220" s="45"/>
      <c r="CY220" s="45"/>
      <c r="DL220" s="45"/>
      <c r="DO220" s="45"/>
      <c r="DP220" s="45"/>
      <c r="DQ220" s="45"/>
      <c r="DR220" s="45"/>
      <c r="EE220" s="45"/>
      <c r="EH220" s="45"/>
      <c r="EI220" s="45"/>
      <c r="EJ220" s="45"/>
      <c r="EK220" s="45"/>
      <c r="EY220" s="45"/>
      <c r="FB220" s="45"/>
      <c r="FC220" s="45"/>
      <c r="FD220" s="45"/>
      <c r="FE220" s="45"/>
      <c r="FQ220" s="45"/>
      <c r="FT220" s="45"/>
      <c r="FU220" s="45"/>
      <c r="FV220" s="45"/>
      <c r="FW220" s="45"/>
      <c r="GJ220" s="45"/>
      <c r="GM220" s="45"/>
      <c r="GN220" s="45"/>
      <c r="GO220" s="45"/>
      <c r="GP220" s="45"/>
      <c r="HC220" s="45"/>
      <c r="HF220" s="45"/>
      <c r="HG220" s="45"/>
      <c r="HH220" s="45"/>
      <c r="HI220" s="45"/>
    </row>
    <row r="221" spans="3:228" hidden="1">
      <c r="H221" s="67"/>
      <c r="I221" s="52"/>
      <c r="Z221" s="67"/>
      <c r="AA221" s="52"/>
      <c r="AS221" s="67"/>
      <c r="AT221" s="52"/>
      <c r="BL221" s="67"/>
      <c r="BM221" s="52"/>
      <c r="CF221" s="67"/>
      <c r="CG221" s="52"/>
      <c r="CX221" s="67"/>
      <c r="CY221" s="52"/>
      <c r="DQ221" s="67"/>
      <c r="DR221" s="52"/>
      <c r="EJ221" s="67"/>
      <c r="EK221" s="52"/>
      <c r="FD221" s="67"/>
      <c r="FE221" s="52"/>
      <c r="FV221" s="67"/>
      <c r="FW221" s="52"/>
      <c r="GO221" s="67"/>
      <c r="GP221" s="52"/>
      <c r="HH221" s="67"/>
      <c r="HI221" s="52"/>
    </row>
    <row r="222" spans="3:228" hidden="1">
      <c r="E222" s="55"/>
      <c r="O222" s="68">
        <f t="shared" ref="O222:T222" si="1390">SUM(O25:O214)</f>
        <v>41</v>
      </c>
      <c r="P222" s="68">
        <f t="shared" si="1390"/>
        <v>5787.5</v>
      </c>
      <c r="Q222" s="68">
        <f t="shared" si="1390"/>
        <v>77</v>
      </c>
      <c r="R222" s="68">
        <f t="shared" si="1390"/>
        <v>3820</v>
      </c>
      <c r="S222" s="68">
        <f t="shared" si="1390"/>
        <v>18</v>
      </c>
      <c r="T222" s="68">
        <f t="shared" si="1390"/>
        <v>3990</v>
      </c>
      <c r="AG222" s="68">
        <f t="shared" ref="AG222:AL222" si="1391">SUM(AG25:AG214)</f>
        <v>53</v>
      </c>
      <c r="AH222" s="68">
        <f t="shared" si="1391"/>
        <v>7740</v>
      </c>
      <c r="AI222" s="68">
        <f t="shared" si="1391"/>
        <v>102</v>
      </c>
      <c r="AJ222" s="68">
        <f t="shared" si="1391"/>
        <v>5075</v>
      </c>
      <c r="AK222" s="68">
        <f t="shared" si="1391"/>
        <v>25</v>
      </c>
      <c r="AL222" s="68">
        <f t="shared" si="1391"/>
        <v>5730</v>
      </c>
      <c r="AZ222" s="68">
        <f t="shared" ref="AZ222:BE222" si="1392">SUM(AZ25:AZ214)</f>
        <v>53</v>
      </c>
      <c r="BA222" s="68">
        <f t="shared" si="1392"/>
        <v>8005</v>
      </c>
      <c r="BB222" s="68">
        <f t="shared" si="1392"/>
        <v>102</v>
      </c>
      <c r="BC222" s="68">
        <f t="shared" si="1392"/>
        <v>5317.5</v>
      </c>
      <c r="BD222" s="68">
        <f t="shared" si="1392"/>
        <v>25</v>
      </c>
      <c r="BE222" s="68">
        <f t="shared" si="1392"/>
        <v>5900</v>
      </c>
      <c r="BS222" s="68">
        <f t="shared" ref="BS222:BX222" si="1393">SUM(BS25:BS214)</f>
        <v>53</v>
      </c>
      <c r="BT222" s="68">
        <f t="shared" si="1393"/>
        <v>8270</v>
      </c>
      <c r="BU222" s="68">
        <f t="shared" si="1393"/>
        <v>102</v>
      </c>
      <c r="BV222" s="68">
        <f t="shared" si="1393"/>
        <v>5420</v>
      </c>
      <c r="BW222" s="68">
        <f t="shared" si="1393"/>
        <v>25</v>
      </c>
      <c r="BX222" s="68">
        <f t="shared" si="1393"/>
        <v>6065</v>
      </c>
      <c r="CM222" s="68">
        <f t="shared" ref="CM222:CR222" si="1394">SUM(CM25:CM214)</f>
        <v>53</v>
      </c>
      <c r="CN222" s="68">
        <f t="shared" si="1394"/>
        <v>8465</v>
      </c>
      <c r="CO222" s="68">
        <f t="shared" si="1394"/>
        <v>96</v>
      </c>
      <c r="CP222" s="68">
        <f t="shared" si="1394"/>
        <v>5530</v>
      </c>
      <c r="CQ222" s="68">
        <f t="shared" si="1394"/>
        <v>25</v>
      </c>
      <c r="CR222" s="68">
        <f t="shared" si="1394"/>
        <v>6150</v>
      </c>
      <c r="DE222" s="68">
        <f t="shared" ref="DE222:DJ222" si="1395">SUM(DE25:DE214)</f>
        <v>30</v>
      </c>
      <c r="DF222" s="68">
        <f t="shared" si="1395"/>
        <v>5025</v>
      </c>
      <c r="DG222" s="68">
        <f t="shared" si="1395"/>
        <v>89</v>
      </c>
      <c r="DH222" s="68">
        <f t="shared" si="1395"/>
        <v>4432.5</v>
      </c>
      <c r="DI222" s="68">
        <f t="shared" si="1395"/>
        <v>14</v>
      </c>
      <c r="DJ222" s="68">
        <f t="shared" si="1395"/>
        <v>3490</v>
      </c>
      <c r="DX222" s="68">
        <f t="shared" ref="DX222:EC222" si="1396">SUM(DX25:DX214)</f>
        <v>20</v>
      </c>
      <c r="DY222" s="68">
        <f t="shared" si="1396"/>
        <v>3430</v>
      </c>
      <c r="DZ222" s="68">
        <f t="shared" si="1396"/>
        <v>81</v>
      </c>
      <c r="EA222" s="68">
        <f t="shared" si="1396"/>
        <v>3940</v>
      </c>
      <c r="EB222" s="68">
        <f t="shared" si="1396"/>
        <v>10</v>
      </c>
      <c r="EC222" s="68">
        <f t="shared" si="1396"/>
        <v>2535</v>
      </c>
      <c r="EQ222" s="68">
        <f t="shared" ref="EQ222:EV222" si="1397">SUM(EQ25:EQ214)</f>
        <v>14</v>
      </c>
      <c r="ER222" s="68">
        <f t="shared" si="1397"/>
        <v>2437.5</v>
      </c>
      <c r="ES222" s="68">
        <f t="shared" si="1397"/>
        <v>52</v>
      </c>
      <c r="ET222" s="68">
        <f t="shared" si="1397"/>
        <v>2620</v>
      </c>
      <c r="EU222" s="68">
        <f t="shared" si="1397"/>
        <v>3</v>
      </c>
      <c r="EV222" s="68">
        <f t="shared" si="1397"/>
        <v>840</v>
      </c>
      <c r="FK222" s="68">
        <f t="shared" ref="FK222:FP222" si="1398">SUM(FK25:FK214)</f>
        <v>0</v>
      </c>
      <c r="FL222" s="68">
        <f t="shared" si="1398"/>
        <v>0</v>
      </c>
      <c r="FM222" s="68">
        <f t="shared" si="1398"/>
        <v>0</v>
      </c>
      <c r="FN222" s="68">
        <f t="shared" si="1398"/>
        <v>0</v>
      </c>
      <c r="FO222" s="68">
        <f t="shared" si="1398"/>
        <v>0</v>
      </c>
      <c r="FP222" s="68">
        <f t="shared" si="1398"/>
        <v>0</v>
      </c>
      <c r="GC222" s="68">
        <f t="shared" ref="GC222:GH222" si="1399">SUM(GC25:GC214)</f>
        <v>0</v>
      </c>
      <c r="GD222" s="68">
        <f t="shared" si="1399"/>
        <v>0</v>
      </c>
      <c r="GE222" s="68">
        <f t="shared" si="1399"/>
        <v>0</v>
      </c>
      <c r="GF222" s="68">
        <f t="shared" si="1399"/>
        <v>0</v>
      </c>
      <c r="GG222" s="68">
        <f t="shared" si="1399"/>
        <v>0</v>
      </c>
      <c r="GH222" s="68">
        <f t="shared" si="1399"/>
        <v>0</v>
      </c>
      <c r="GV222" s="68">
        <f t="shared" ref="GV222:HA222" si="1400">SUM(GV25:GV214)</f>
        <v>0</v>
      </c>
      <c r="GW222" s="68">
        <f t="shared" si="1400"/>
        <v>0</v>
      </c>
      <c r="GX222" s="68">
        <f t="shared" si="1400"/>
        <v>0</v>
      </c>
      <c r="GY222" s="68">
        <f t="shared" si="1400"/>
        <v>0</v>
      </c>
      <c r="GZ222" s="68">
        <f t="shared" si="1400"/>
        <v>0</v>
      </c>
      <c r="HA222" s="68">
        <f t="shared" si="1400"/>
        <v>0</v>
      </c>
      <c r="HO222" s="68">
        <f t="shared" ref="HO222:HT222" si="1401">SUM(HO25:HO214)</f>
        <v>0</v>
      </c>
      <c r="HP222" s="68">
        <f t="shared" si="1401"/>
        <v>0</v>
      </c>
      <c r="HQ222" s="68">
        <f t="shared" si="1401"/>
        <v>0</v>
      </c>
      <c r="HR222" s="68">
        <f t="shared" si="1401"/>
        <v>0</v>
      </c>
      <c r="HS222" s="68">
        <f t="shared" si="1401"/>
        <v>0</v>
      </c>
      <c r="HT222" s="68">
        <f t="shared" si="1401"/>
        <v>0</v>
      </c>
    </row>
    <row r="223" spans="3:228" hidden="1">
      <c r="E223" s="69"/>
      <c r="F223" s="66"/>
      <c r="G223" s="66"/>
      <c r="H223" s="70"/>
      <c r="I223" s="61"/>
      <c r="J223" s="61"/>
      <c r="O223" s="71" t="s">
        <v>23</v>
      </c>
      <c r="Q223" s="72">
        <f>O222+Q222+S222</f>
        <v>136</v>
      </c>
      <c r="AG223" s="71" t="s">
        <v>23</v>
      </c>
      <c r="AI223" s="72">
        <f>AG222+AI222+AK222</f>
        <v>180</v>
      </c>
      <c r="AZ223" s="71" t="s">
        <v>23</v>
      </c>
      <c r="BB223" s="72">
        <f>AZ222+BB222+BD222</f>
        <v>180</v>
      </c>
      <c r="BS223" s="71" t="s">
        <v>23</v>
      </c>
      <c r="BU223" s="72">
        <f>BS222+BU222+BW222</f>
        <v>180</v>
      </c>
      <c r="CC223" s="69"/>
      <c r="CD223" s="66"/>
      <c r="CE223" s="66"/>
      <c r="CF223" s="70"/>
      <c r="CG223" s="61"/>
      <c r="CH223" s="61"/>
      <c r="CM223" s="71" t="s">
        <v>23</v>
      </c>
      <c r="CO223" s="72">
        <f>CM222+CO222+CQ222</f>
        <v>174</v>
      </c>
      <c r="DE223" s="71" t="s">
        <v>23</v>
      </c>
      <c r="DG223" s="72">
        <f>DE222+DG222+DI222</f>
        <v>133</v>
      </c>
      <c r="DX223" s="71" t="s">
        <v>23</v>
      </c>
      <c r="DZ223" s="72">
        <f>DX222+DZ222+EB222</f>
        <v>111</v>
      </c>
      <c r="EQ223" s="71" t="s">
        <v>23</v>
      </c>
      <c r="ES223" s="72">
        <f>EQ222+ES222+EU222</f>
        <v>69</v>
      </c>
      <c r="FA223" s="69"/>
      <c r="FB223" s="66"/>
      <c r="FC223" s="66"/>
      <c r="FD223" s="70"/>
      <c r="FE223" s="61"/>
      <c r="FF223" s="61"/>
      <c r="FK223" s="71" t="s">
        <v>23</v>
      </c>
      <c r="FM223" s="72">
        <f>FK222+FM222+FO222</f>
        <v>0</v>
      </c>
      <c r="GC223" s="71" t="s">
        <v>23</v>
      </c>
      <c r="GE223" s="72">
        <f>GC222+GE222+GG222</f>
        <v>0</v>
      </c>
      <c r="GV223" s="71" t="s">
        <v>23</v>
      </c>
      <c r="GX223" s="72">
        <f>GV222+GX222+GZ222</f>
        <v>0</v>
      </c>
      <c r="HO223" s="71" t="s">
        <v>23</v>
      </c>
      <c r="HQ223" s="72">
        <f>HO222+HQ222+HS222</f>
        <v>0</v>
      </c>
    </row>
    <row r="224" spans="3:228" hidden="1">
      <c r="E224" s="55"/>
      <c r="J224" s="73"/>
      <c r="K224" s="63"/>
      <c r="O224" s="71" t="s">
        <v>24</v>
      </c>
      <c r="Q224" s="72">
        <f>P222+R222+T222</f>
        <v>13597.5</v>
      </c>
      <c r="AG224" s="71" t="s">
        <v>24</v>
      </c>
      <c r="AI224" s="72">
        <f>AH222+AJ222+AL222</f>
        <v>18545</v>
      </c>
      <c r="AZ224" s="71" t="s">
        <v>24</v>
      </c>
      <c r="BB224" s="72">
        <f>BA222+BC222+BE222</f>
        <v>19222.5</v>
      </c>
      <c r="BS224" s="71" t="s">
        <v>24</v>
      </c>
      <c r="BU224" s="72">
        <f>BT222+BV222+BX222</f>
        <v>19755</v>
      </c>
      <c r="CH224" s="73"/>
      <c r="CI224" s="63"/>
      <c r="CM224" s="71" t="s">
        <v>24</v>
      </c>
      <c r="CO224" s="72">
        <f>CN222+CP222+CR222</f>
        <v>20145</v>
      </c>
      <c r="DE224" s="71" t="s">
        <v>24</v>
      </c>
      <c r="DG224" s="72">
        <f>DF222+DH222+DJ222</f>
        <v>12947.5</v>
      </c>
      <c r="DX224" s="71" t="s">
        <v>24</v>
      </c>
      <c r="DZ224" s="72">
        <f>DY222+EA222+EC222</f>
        <v>9905</v>
      </c>
      <c r="EQ224" s="71" t="s">
        <v>24</v>
      </c>
      <c r="ES224" s="72">
        <f>ER222+ET222+EV222</f>
        <v>5897.5</v>
      </c>
      <c r="FF224" s="73"/>
      <c r="FG224" s="63"/>
      <c r="FK224" s="71" t="s">
        <v>24</v>
      </c>
      <c r="FM224" s="72">
        <f>FL222+FN222+FP222</f>
        <v>0</v>
      </c>
      <c r="GC224" s="71" t="s">
        <v>24</v>
      </c>
      <c r="GE224" s="72">
        <f>GD222+GF222+GH222</f>
        <v>0</v>
      </c>
      <c r="GV224" s="71" t="s">
        <v>24</v>
      </c>
      <c r="GX224" s="72">
        <f>GW222+GY222+HA222</f>
        <v>0</v>
      </c>
      <c r="HO224" s="71" t="s">
        <v>24</v>
      </c>
      <c r="HQ224" s="72">
        <f>HP222+HR222+HT222</f>
        <v>0</v>
      </c>
    </row>
    <row r="225" spans="5:225" hidden="1">
      <c r="E225" s="55"/>
      <c r="O225" s="71" t="s">
        <v>25</v>
      </c>
      <c r="Q225" s="72">
        <f>Q224/Q223</f>
        <v>99.981617647058826</v>
      </c>
      <c r="AG225" s="71" t="s">
        <v>25</v>
      </c>
      <c r="AI225" s="72">
        <f>AI224/AI223</f>
        <v>103.02777777777777</v>
      </c>
      <c r="AZ225" s="71" t="s">
        <v>25</v>
      </c>
      <c r="BB225" s="72">
        <f>BB224/BB223</f>
        <v>106.79166666666667</v>
      </c>
      <c r="BS225" s="71" t="s">
        <v>25</v>
      </c>
      <c r="BU225" s="72">
        <f>BU224/BU223</f>
        <v>109.75</v>
      </c>
      <c r="CM225" s="71" t="s">
        <v>25</v>
      </c>
      <c r="CO225" s="72">
        <f>CO224/CO223</f>
        <v>115.77586206896552</v>
      </c>
      <c r="DE225" s="71" t="s">
        <v>25</v>
      </c>
      <c r="DG225" s="72">
        <f>DG224/DG223</f>
        <v>97.349624060150376</v>
      </c>
      <c r="DX225" s="71" t="s">
        <v>25</v>
      </c>
      <c r="DZ225" s="72">
        <f>DZ224/DZ223</f>
        <v>89.234234234234236</v>
      </c>
      <c r="EQ225" s="71" t="s">
        <v>25</v>
      </c>
      <c r="ES225" s="72">
        <f>ES224/ES223</f>
        <v>85.471014492753625</v>
      </c>
      <c r="FK225" s="71" t="s">
        <v>25</v>
      </c>
      <c r="FM225" s="72" t="e">
        <f>FM224/FM223</f>
        <v>#DIV/0!</v>
      </c>
      <c r="GC225" s="71" t="s">
        <v>25</v>
      </c>
      <c r="GE225" s="72" t="e">
        <f>GE224/GE223</f>
        <v>#DIV/0!</v>
      </c>
      <c r="GV225" s="71" t="s">
        <v>25</v>
      </c>
      <c r="GX225" s="72" t="e">
        <f>GX224/GX223</f>
        <v>#DIV/0!</v>
      </c>
      <c r="HO225" s="71" t="s">
        <v>25</v>
      </c>
      <c r="HQ225" s="72" t="e">
        <f>HQ224/HQ223</f>
        <v>#DIV/0!</v>
      </c>
    </row>
    <row r="226" spans="5:225" hidden="1">
      <c r="E226" s="55"/>
    </row>
    <row r="227" spans="5:225" hidden="1">
      <c r="E227" s="55"/>
    </row>
    <row r="228" spans="5:225" hidden="1">
      <c r="E228" s="69"/>
      <c r="F228" s="63"/>
      <c r="G228" s="63"/>
      <c r="H228" s="75"/>
      <c r="I228" s="75"/>
      <c r="J228" s="75"/>
      <c r="CC228" s="74"/>
      <c r="CD228" s="63"/>
      <c r="CE228" s="63"/>
      <c r="CF228" s="75"/>
      <c r="CG228" s="75"/>
      <c r="CH228" s="75"/>
      <c r="FA228" s="74"/>
      <c r="FB228" s="63"/>
      <c r="FC228" s="63"/>
      <c r="FD228" s="75"/>
      <c r="FE228" s="75"/>
      <c r="FF228" s="75"/>
    </row>
  </sheetData>
  <mergeCells count="420">
    <mergeCell ref="HM163:HM165"/>
    <mergeCell ref="HM169:HM171"/>
    <mergeCell ref="HM175:HM177"/>
    <mergeCell ref="HM181:HM183"/>
    <mergeCell ref="HM190:HM192"/>
    <mergeCell ref="HM196:HM198"/>
    <mergeCell ref="HM202:HM204"/>
    <mergeCell ref="HM208:HM210"/>
    <mergeCell ref="HM214:HM216"/>
    <mergeCell ref="GT163:GT165"/>
    <mergeCell ref="GT169:GT171"/>
    <mergeCell ref="GT175:GT177"/>
    <mergeCell ref="GT181:GT183"/>
    <mergeCell ref="GT190:GT192"/>
    <mergeCell ref="GT196:GT198"/>
    <mergeCell ref="GT202:GT204"/>
    <mergeCell ref="GT208:GT210"/>
    <mergeCell ref="GT214:GT216"/>
    <mergeCell ref="GA163:GA165"/>
    <mergeCell ref="GA169:GA171"/>
    <mergeCell ref="GA175:GA177"/>
    <mergeCell ref="GA181:GA183"/>
    <mergeCell ref="GA190:GA192"/>
    <mergeCell ref="GA196:GA198"/>
    <mergeCell ref="GA202:GA204"/>
    <mergeCell ref="GA208:GA210"/>
    <mergeCell ref="GA214:GA216"/>
    <mergeCell ref="FI163:FI165"/>
    <mergeCell ref="FI169:FI171"/>
    <mergeCell ref="FI175:FI177"/>
    <mergeCell ref="FI181:FI183"/>
    <mergeCell ref="FI190:FI192"/>
    <mergeCell ref="FI196:FI198"/>
    <mergeCell ref="FI202:FI204"/>
    <mergeCell ref="FI208:FI210"/>
    <mergeCell ref="FI214:FI216"/>
    <mergeCell ref="M25:M27"/>
    <mergeCell ref="M31:M33"/>
    <mergeCell ref="M37:M39"/>
    <mergeCell ref="M43:M45"/>
    <mergeCell ref="M49:M51"/>
    <mergeCell ref="M58:M60"/>
    <mergeCell ref="M64:M66"/>
    <mergeCell ref="M70:M72"/>
    <mergeCell ref="M76:M78"/>
    <mergeCell ref="BD23:BE23"/>
    <mergeCell ref="BS23:BT23"/>
    <mergeCell ref="BU23:BV23"/>
    <mergeCell ref="BW23:BX23"/>
    <mergeCell ref="BS21:BV21"/>
    <mergeCell ref="BW21:BX21"/>
    <mergeCell ref="BD21:BE21"/>
    <mergeCell ref="AK23:AL23"/>
    <mergeCell ref="AZ23:BA23"/>
    <mergeCell ref="BB23:BC23"/>
    <mergeCell ref="O21:R21"/>
    <mergeCell ref="S21:T21"/>
    <mergeCell ref="AG21:AJ21"/>
    <mergeCell ref="AK21:AL21"/>
    <mergeCell ref="AZ21:BC21"/>
    <mergeCell ref="O23:P23"/>
    <mergeCell ref="Q23:R23"/>
    <mergeCell ref="S23:T23"/>
    <mergeCell ref="AG23:AH23"/>
    <mergeCell ref="AI23:AJ23"/>
    <mergeCell ref="M82:M84"/>
    <mergeCell ref="M91:M93"/>
    <mergeCell ref="M97:M99"/>
    <mergeCell ref="M103:M105"/>
    <mergeCell ref="M109:M111"/>
    <mergeCell ref="M175:M177"/>
    <mergeCell ref="M181:M183"/>
    <mergeCell ref="M190:M192"/>
    <mergeCell ref="M196:M198"/>
    <mergeCell ref="M115:M117"/>
    <mergeCell ref="M124:M126"/>
    <mergeCell ref="M130:M132"/>
    <mergeCell ref="M136:M138"/>
    <mergeCell ref="M142:M144"/>
    <mergeCell ref="M148:M150"/>
    <mergeCell ref="M157:M159"/>
    <mergeCell ref="M163:M165"/>
    <mergeCell ref="M169:M171"/>
    <mergeCell ref="M202:M204"/>
    <mergeCell ref="M208:M210"/>
    <mergeCell ref="M214:M216"/>
    <mergeCell ref="AE25:AE27"/>
    <mergeCell ref="AE31:AE33"/>
    <mergeCell ref="AE37:AE39"/>
    <mergeCell ref="AE43:AE45"/>
    <mergeCell ref="AE49:AE51"/>
    <mergeCell ref="AE58:AE60"/>
    <mergeCell ref="AE64:AE66"/>
    <mergeCell ref="AE70:AE72"/>
    <mergeCell ref="AE76:AE78"/>
    <mergeCell ref="AE82:AE84"/>
    <mergeCell ref="AE91:AE93"/>
    <mergeCell ref="AE97:AE99"/>
    <mergeCell ref="AE103:AE105"/>
    <mergeCell ref="AE109:AE111"/>
    <mergeCell ref="AE115:AE117"/>
    <mergeCell ref="AE124:AE126"/>
    <mergeCell ref="AE130:AE132"/>
    <mergeCell ref="AE136:AE138"/>
    <mergeCell ref="AE142:AE144"/>
    <mergeCell ref="AE148:AE150"/>
    <mergeCell ref="AE157:AE159"/>
    <mergeCell ref="AX25:AX27"/>
    <mergeCell ref="AX31:AX33"/>
    <mergeCell ref="AX37:AX39"/>
    <mergeCell ref="AX43:AX45"/>
    <mergeCell ref="AX49:AX51"/>
    <mergeCell ref="BQ25:BQ27"/>
    <mergeCell ref="BQ31:BQ33"/>
    <mergeCell ref="BQ37:BQ39"/>
    <mergeCell ref="BQ43:BQ45"/>
    <mergeCell ref="BQ49:BQ51"/>
    <mergeCell ref="AX58:AX60"/>
    <mergeCell ref="AX64:AX66"/>
    <mergeCell ref="AX70:AX72"/>
    <mergeCell ref="AX76:AX78"/>
    <mergeCell ref="AX82:AX84"/>
    <mergeCell ref="BQ58:BQ60"/>
    <mergeCell ref="BQ64:BQ66"/>
    <mergeCell ref="BQ70:BQ72"/>
    <mergeCell ref="BQ76:BQ78"/>
    <mergeCell ref="BQ82:BQ84"/>
    <mergeCell ref="AX91:AX93"/>
    <mergeCell ref="AX97:AX99"/>
    <mergeCell ref="AX103:AX105"/>
    <mergeCell ref="AX109:AX111"/>
    <mergeCell ref="AX115:AX117"/>
    <mergeCell ref="BQ91:BQ93"/>
    <mergeCell ref="BQ97:BQ99"/>
    <mergeCell ref="BQ103:BQ105"/>
    <mergeCell ref="BQ109:BQ111"/>
    <mergeCell ref="BQ115:BQ117"/>
    <mergeCell ref="AX124:AX126"/>
    <mergeCell ref="AX130:AX132"/>
    <mergeCell ref="AX136:AX138"/>
    <mergeCell ref="AX142:AX144"/>
    <mergeCell ref="AX148:AX150"/>
    <mergeCell ref="BQ124:BQ126"/>
    <mergeCell ref="BQ130:BQ132"/>
    <mergeCell ref="BQ202:BQ204"/>
    <mergeCell ref="BQ208:BQ210"/>
    <mergeCell ref="BQ142:BQ144"/>
    <mergeCell ref="BQ148:BQ150"/>
    <mergeCell ref="BQ157:BQ159"/>
    <mergeCell ref="BQ163:BQ165"/>
    <mergeCell ref="BQ169:BQ171"/>
    <mergeCell ref="BQ175:BQ177"/>
    <mergeCell ref="BQ181:BQ183"/>
    <mergeCell ref="BQ190:BQ192"/>
    <mergeCell ref="BQ196:BQ198"/>
    <mergeCell ref="BQ214:BQ216"/>
    <mergeCell ref="AE190:AE192"/>
    <mergeCell ref="AE196:AE198"/>
    <mergeCell ref="AE202:AE204"/>
    <mergeCell ref="AE208:AE210"/>
    <mergeCell ref="AE214:AE216"/>
    <mergeCell ref="AX190:AX192"/>
    <mergeCell ref="AX196:AX198"/>
    <mergeCell ref="AX202:AX204"/>
    <mergeCell ref="AX208:AX210"/>
    <mergeCell ref="AX214:AX216"/>
    <mergeCell ref="AE163:AE165"/>
    <mergeCell ref="AE169:AE171"/>
    <mergeCell ref="AE175:AE177"/>
    <mergeCell ref="AE181:AE183"/>
    <mergeCell ref="AX157:AX159"/>
    <mergeCell ref="AX163:AX165"/>
    <mergeCell ref="AX169:AX171"/>
    <mergeCell ref="AX175:AX177"/>
    <mergeCell ref="AX181:AX183"/>
    <mergeCell ref="CM21:CP21"/>
    <mergeCell ref="CQ21:CR21"/>
    <mergeCell ref="DE21:DH21"/>
    <mergeCell ref="DI21:DJ21"/>
    <mergeCell ref="DX21:EA21"/>
    <mergeCell ref="EB21:EC21"/>
    <mergeCell ref="EQ21:ET21"/>
    <mergeCell ref="EU21:EV21"/>
    <mergeCell ref="CM23:CN23"/>
    <mergeCell ref="CO23:CP23"/>
    <mergeCell ref="CQ23:CR23"/>
    <mergeCell ref="DE23:DF23"/>
    <mergeCell ref="DG23:DH23"/>
    <mergeCell ref="DI23:DJ23"/>
    <mergeCell ref="DX23:DY23"/>
    <mergeCell ref="DZ23:EA23"/>
    <mergeCell ref="EB23:EC23"/>
    <mergeCell ref="EQ23:ER23"/>
    <mergeCell ref="ES23:ET23"/>
    <mergeCell ref="EU23:EV23"/>
    <mergeCell ref="EO25:EO27"/>
    <mergeCell ref="EO31:EO33"/>
    <mergeCell ref="EO37:EO39"/>
    <mergeCell ref="CK43:CK45"/>
    <mergeCell ref="CK49:CK51"/>
    <mergeCell ref="CK58:CK60"/>
    <mergeCell ref="DC43:DC45"/>
    <mergeCell ref="DC49:DC51"/>
    <mergeCell ref="DC58:DC60"/>
    <mergeCell ref="DV43:DV45"/>
    <mergeCell ref="DV49:DV51"/>
    <mergeCell ref="DV58:DV60"/>
    <mergeCell ref="EO43:EO45"/>
    <mergeCell ref="EO49:EO51"/>
    <mergeCell ref="EO58:EO60"/>
    <mergeCell ref="CK25:CK27"/>
    <mergeCell ref="CK31:CK33"/>
    <mergeCell ref="CK37:CK39"/>
    <mergeCell ref="DC25:DC27"/>
    <mergeCell ref="DC31:DC33"/>
    <mergeCell ref="DC37:DC39"/>
    <mergeCell ref="DV25:DV27"/>
    <mergeCell ref="DV31:DV33"/>
    <mergeCell ref="DV37:DV39"/>
    <mergeCell ref="EO64:EO66"/>
    <mergeCell ref="EO70:EO72"/>
    <mergeCell ref="EO76:EO78"/>
    <mergeCell ref="CK82:CK84"/>
    <mergeCell ref="CK91:CK93"/>
    <mergeCell ref="CK97:CK99"/>
    <mergeCell ref="DC82:DC84"/>
    <mergeCell ref="DC91:DC93"/>
    <mergeCell ref="DC97:DC99"/>
    <mergeCell ref="DV82:DV84"/>
    <mergeCell ref="DV91:DV93"/>
    <mergeCell ref="DV97:DV99"/>
    <mergeCell ref="EO82:EO84"/>
    <mergeCell ref="EO91:EO93"/>
    <mergeCell ref="EO97:EO99"/>
    <mergeCell ref="CK64:CK66"/>
    <mergeCell ref="CK70:CK72"/>
    <mergeCell ref="CK76:CK78"/>
    <mergeCell ref="DC64:DC66"/>
    <mergeCell ref="DC70:DC72"/>
    <mergeCell ref="DC76:DC78"/>
    <mergeCell ref="DV64:DV66"/>
    <mergeCell ref="DV70:DV72"/>
    <mergeCell ref="DV76:DV78"/>
    <mergeCell ref="EO103:EO105"/>
    <mergeCell ref="EO109:EO111"/>
    <mergeCell ref="EO115:EO117"/>
    <mergeCell ref="CK124:CK126"/>
    <mergeCell ref="CK130:CK132"/>
    <mergeCell ref="CK136:CK138"/>
    <mergeCell ref="DC124:DC126"/>
    <mergeCell ref="DC130:DC132"/>
    <mergeCell ref="DC136:DC138"/>
    <mergeCell ref="DV124:DV126"/>
    <mergeCell ref="DV130:DV132"/>
    <mergeCell ref="DV136:DV138"/>
    <mergeCell ref="EO124:EO126"/>
    <mergeCell ref="EO130:EO132"/>
    <mergeCell ref="EO136:EO138"/>
    <mergeCell ref="CK103:CK105"/>
    <mergeCell ref="CK109:CK111"/>
    <mergeCell ref="CK115:CK117"/>
    <mergeCell ref="DC103:DC105"/>
    <mergeCell ref="DC109:DC111"/>
    <mergeCell ref="DC115:DC117"/>
    <mergeCell ref="DV103:DV105"/>
    <mergeCell ref="DV109:DV111"/>
    <mergeCell ref="DV115:DV117"/>
    <mergeCell ref="EO163:EO165"/>
    <mergeCell ref="EO169:EO171"/>
    <mergeCell ref="EO175:EO177"/>
    <mergeCell ref="CK142:CK144"/>
    <mergeCell ref="CK148:CK150"/>
    <mergeCell ref="CK157:CK159"/>
    <mergeCell ref="DC142:DC144"/>
    <mergeCell ref="DC148:DC150"/>
    <mergeCell ref="DC157:DC159"/>
    <mergeCell ref="DV142:DV144"/>
    <mergeCell ref="DV148:DV150"/>
    <mergeCell ref="DV157:DV159"/>
    <mergeCell ref="CK163:CK165"/>
    <mergeCell ref="CK169:CK171"/>
    <mergeCell ref="CK175:CK177"/>
    <mergeCell ref="DC163:DC165"/>
    <mergeCell ref="DC169:DC171"/>
    <mergeCell ref="DC175:DC177"/>
    <mergeCell ref="DV163:DV165"/>
    <mergeCell ref="DV169:DV171"/>
    <mergeCell ref="DV175:DV177"/>
    <mergeCell ref="EO181:EO183"/>
    <mergeCell ref="EO190:EO192"/>
    <mergeCell ref="EO196:EO198"/>
    <mergeCell ref="CK202:CK204"/>
    <mergeCell ref="CK208:CK210"/>
    <mergeCell ref="CK214:CK216"/>
    <mergeCell ref="DC202:DC204"/>
    <mergeCell ref="DC208:DC210"/>
    <mergeCell ref="DC214:DC216"/>
    <mergeCell ref="DV202:DV204"/>
    <mergeCell ref="DV208:DV210"/>
    <mergeCell ref="DV214:DV216"/>
    <mergeCell ref="EO202:EO204"/>
    <mergeCell ref="EO208:EO210"/>
    <mergeCell ref="EO214:EO216"/>
    <mergeCell ref="CK181:CK183"/>
    <mergeCell ref="CK190:CK192"/>
    <mergeCell ref="CK196:CK198"/>
    <mergeCell ref="DC181:DC183"/>
    <mergeCell ref="DC190:DC192"/>
    <mergeCell ref="DC196:DC198"/>
    <mergeCell ref="DV181:DV183"/>
    <mergeCell ref="DV190:DV192"/>
    <mergeCell ref="DV196:DV198"/>
    <mergeCell ref="FK21:FN21"/>
    <mergeCell ref="FO21:FP21"/>
    <mergeCell ref="GC21:GF21"/>
    <mergeCell ref="GG21:GH21"/>
    <mergeCell ref="GV21:GY21"/>
    <mergeCell ref="GZ21:HA21"/>
    <mergeCell ref="HO21:HR21"/>
    <mergeCell ref="HS21:HT21"/>
    <mergeCell ref="FK23:FL23"/>
    <mergeCell ref="FM23:FN23"/>
    <mergeCell ref="FO23:FP23"/>
    <mergeCell ref="GC23:GD23"/>
    <mergeCell ref="GE23:GF23"/>
    <mergeCell ref="GG23:GH23"/>
    <mergeCell ref="GV23:GW23"/>
    <mergeCell ref="GX23:GY23"/>
    <mergeCell ref="GZ23:HA23"/>
    <mergeCell ref="HO23:HP23"/>
    <mergeCell ref="HQ23:HR23"/>
    <mergeCell ref="HS23:HT23"/>
    <mergeCell ref="HM25:HM27"/>
    <mergeCell ref="HM31:HM33"/>
    <mergeCell ref="HM37:HM39"/>
    <mergeCell ref="FI43:FI45"/>
    <mergeCell ref="FI49:FI51"/>
    <mergeCell ref="FI58:FI60"/>
    <mergeCell ref="GA43:GA45"/>
    <mergeCell ref="GA49:GA51"/>
    <mergeCell ref="GA58:GA60"/>
    <mergeCell ref="GT43:GT45"/>
    <mergeCell ref="GT49:GT51"/>
    <mergeCell ref="GT58:GT60"/>
    <mergeCell ref="HM43:HM45"/>
    <mergeCell ref="HM49:HM51"/>
    <mergeCell ref="HM58:HM60"/>
    <mergeCell ref="FI25:FI27"/>
    <mergeCell ref="FI31:FI33"/>
    <mergeCell ref="FI37:FI39"/>
    <mergeCell ref="GA25:GA27"/>
    <mergeCell ref="GA31:GA33"/>
    <mergeCell ref="GA37:GA39"/>
    <mergeCell ref="GT25:GT27"/>
    <mergeCell ref="GT31:GT33"/>
    <mergeCell ref="GT37:GT39"/>
    <mergeCell ref="HM64:HM66"/>
    <mergeCell ref="HM70:HM72"/>
    <mergeCell ref="HM76:HM78"/>
    <mergeCell ref="FI82:FI84"/>
    <mergeCell ref="FI91:FI93"/>
    <mergeCell ref="FI97:FI99"/>
    <mergeCell ref="GA82:GA84"/>
    <mergeCell ref="GA91:GA93"/>
    <mergeCell ref="GA97:GA99"/>
    <mergeCell ref="GT82:GT84"/>
    <mergeCell ref="GT91:GT93"/>
    <mergeCell ref="GT97:GT99"/>
    <mergeCell ref="HM82:HM84"/>
    <mergeCell ref="HM91:HM93"/>
    <mergeCell ref="HM97:HM99"/>
    <mergeCell ref="FI64:FI66"/>
    <mergeCell ref="FI70:FI72"/>
    <mergeCell ref="FI76:FI78"/>
    <mergeCell ref="GA64:GA66"/>
    <mergeCell ref="GA70:GA72"/>
    <mergeCell ref="GA76:GA78"/>
    <mergeCell ref="GT64:GT66"/>
    <mergeCell ref="GT70:GT72"/>
    <mergeCell ref="GT76:GT78"/>
    <mergeCell ref="HM103:HM105"/>
    <mergeCell ref="HM109:HM111"/>
    <mergeCell ref="HM115:HM117"/>
    <mergeCell ref="FI124:FI126"/>
    <mergeCell ref="FI130:FI132"/>
    <mergeCell ref="FI136:FI138"/>
    <mergeCell ref="GA124:GA126"/>
    <mergeCell ref="GA130:GA132"/>
    <mergeCell ref="GA136:GA138"/>
    <mergeCell ref="GT124:GT126"/>
    <mergeCell ref="GT130:GT132"/>
    <mergeCell ref="GT136:GT138"/>
    <mergeCell ref="HM124:HM126"/>
    <mergeCell ref="HM130:HM132"/>
    <mergeCell ref="HM136:HM138"/>
    <mergeCell ref="FI103:FI105"/>
    <mergeCell ref="FI109:FI111"/>
    <mergeCell ref="FI115:FI117"/>
    <mergeCell ref="GA103:GA105"/>
    <mergeCell ref="GA109:GA111"/>
    <mergeCell ref="GA115:GA117"/>
    <mergeCell ref="GT103:GT105"/>
    <mergeCell ref="GT109:GT111"/>
    <mergeCell ref="GT115:GT117"/>
    <mergeCell ref="HM142:HM144"/>
    <mergeCell ref="HM148:HM150"/>
    <mergeCell ref="HM157:HM159"/>
    <mergeCell ref="BQ136:BQ138"/>
    <mergeCell ref="FI142:FI144"/>
    <mergeCell ref="FI148:FI150"/>
    <mergeCell ref="FI157:FI159"/>
    <mergeCell ref="GA142:GA144"/>
    <mergeCell ref="GA148:GA150"/>
    <mergeCell ref="GA157:GA159"/>
    <mergeCell ref="GT142:GT144"/>
    <mergeCell ref="GT148:GT150"/>
    <mergeCell ref="GT157:GT159"/>
    <mergeCell ref="EO142:EO144"/>
    <mergeCell ref="EO148:EO150"/>
    <mergeCell ref="EO157:EO159"/>
  </mergeCells>
  <conditionalFormatting sqref="E25:E219">
    <cfRule type="expression" dxfId="102" priority="89">
      <formula>AND($D25="SQUAT",ISBLANK($C25))</formula>
    </cfRule>
    <cfRule type="expression" dxfId="101" priority="91">
      <formula>AND($D25="BENCH",ISBLANK($C25))</formula>
    </cfRule>
    <cfRule type="expression" dxfId="100" priority="93">
      <formula>AND($D25="DEADLIFT",ISBLANK($C25))</formula>
    </cfRule>
  </conditionalFormatting>
  <conditionalFormatting sqref="E25:I219">
    <cfRule type="expression" dxfId="99" priority="90">
      <formula>$D25="SQUAT"</formula>
    </cfRule>
    <cfRule type="expression" dxfId="98" priority="92">
      <formula>$D25="BENCH"</formula>
    </cfRule>
    <cfRule type="expression" dxfId="97" priority="94">
      <formula>$D25="DEADLIFT"</formula>
    </cfRule>
    <cfRule type="expression" dxfId="96" priority="96">
      <formula>AND($D25="ACC",ISBLANK($C25))</formula>
    </cfRule>
    <cfRule type="expression" dxfId="95" priority="97">
      <formula>$D25="ACC"</formula>
    </cfRule>
  </conditionalFormatting>
  <conditionalFormatting sqref="W25:W219">
    <cfRule type="expression" dxfId="94" priority="81">
      <formula>AND($V25="SQUAT",ISBLANK($U25))</formula>
    </cfRule>
    <cfRule type="expression" dxfId="93" priority="83">
      <formula>AND($V25="BENCH",ISBLANK($U25))</formula>
    </cfRule>
    <cfRule type="expression" dxfId="92" priority="85">
      <formula>AND($V25="DEADLIFT",ISBLANK($U25))</formula>
    </cfRule>
  </conditionalFormatting>
  <conditionalFormatting sqref="W25:AA219">
    <cfRule type="expression" dxfId="91" priority="82">
      <formula>$V25="SQUAT"</formula>
    </cfRule>
    <cfRule type="expression" dxfId="90" priority="84">
      <formula>$V25="BENCH"</formula>
    </cfRule>
    <cfRule type="expression" dxfId="89" priority="86">
      <formula>$V25="DEADLIFT"</formula>
    </cfRule>
    <cfRule type="expression" dxfId="88" priority="87">
      <formula>AND($V25="ACC",ISBLANK($U25))</formula>
    </cfRule>
    <cfRule type="expression" dxfId="87" priority="88">
      <formula>$V25="ACC"</formula>
    </cfRule>
  </conditionalFormatting>
  <conditionalFormatting sqref="AP25:AP219">
    <cfRule type="expression" dxfId="86" priority="73">
      <formula>AND($AO25="SQUAT",ISBLANK($AN25))</formula>
    </cfRule>
    <cfRule type="expression" dxfId="85" priority="75">
      <formula>AND($AO25="BENCH",ISBLANK($AN25))</formula>
    </cfRule>
    <cfRule type="expression" dxfId="84" priority="77">
      <formula>AND($AO25="DEADLIFT",ISBLANK($AN25))</formula>
    </cfRule>
  </conditionalFormatting>
  <conditionalFormatting sqref="AP25:AT219">
    <cfRule type="expression" dxfId="83" priority="74">
      <formula>$AO25="SQUAT"</formula>
    </cfRule>
    <cfRule type="expression" dxfId="82" priority="76">
      <formula>$AO25="BENCH"</formula>
    </cfRule>
    <cfRule type="expression" dxfId="81" priority="78">
      <formula>$AO25="DEADLIFT"</formula>
    </cfRule>
    <cfRule type="expression" dxfId="80" priority="79">
      <formula>AND($AO25="ACC",ISBLANK($AN25))</formula>
    </cfRule>
    <cfRule type="expression" dxfId="79" priority="80">
      <formula>$AO25="ACC"</formula>
    </cfRule>
  </conditionalFormatting>
  <conditionalFormatting sqref="BI25:BI219">
    <cfRule type="expression" dxfId="78" priority="65">
      <formula>AND($BH25="SQUAT",ISBLANK($BG25))</formula>
    </cfRule>
    <cfRule type="expression" dxfId="77" priority="67">
      <formula>AND($BH25="BENCH",ISBLANK($BG25))</formula>
    </cfRule>
    <cfRule type="expression" dxfId="76" priority="69">
      <formula>AND($BH25="DEADLIFT",ISBLANK($BG25))</formula>
    </cfRule>
  </conditionalFormatting>
  <conditionalFormatting sqref="BI25:BM219">
    <cfRule type="expression" dxfId="75" priority="66">
      <formula>$BH25="SQUAT"</formula>
    </cfRule>
    <cfRule type="expression" dxfId="74" priority="68">
      <formula>$BH25="BENCH"</formula>
    </cfRule>
    <cfRule type="expression" dxfId="73" priority="70">
      <formula>$BH25="DEADLIFT"</formula>
    </cfRule>
    <cfRule type="expression" dxfId="72" priority="71">
      <formula>AND($BH25="ACC",ISBLANK($BG25))</formula>
    </cfRule>
    <cfRule type="expression" dxfId="71" priority="72">
      <formula>$BH25="ACC"</formula>
    </cfRule>
  </conditionalFormatting>
  <conditionalFormatting sqref="CC25:CC219">
    <cfRule type="expression" dxfId="70" priority="57">
      <formula>AND($CB25="SQUAT",ISBLANK($CA25))</formula>
    </cfRule>
    <cfRule type="expression" dxfId="69" priority="59">
      <formula>AND($CB25="BENCH",ISBLANK($CA25))</formula>
    </cfRule>
    <cfRule type="expression" dxfId="68" priority="61">
      <formula>AND($CB25="DEADLIFT",ISBLANK($CA25))</formula>
    </cfRule>
  </conditionalFormatting>
  <conditionalFormatting sqref="CC25:CG219">
    <cfRule type="expression" dxfId="67" priority="58">
      <formula>$CB25="SQUAT"</formula>
    </cfRule>
    <cfRule type="expression" dxfId="66" priority="60">
      <formula>$CB25="BENCH"</formula>
    </cfRule>
    <cfRule type="expression" dxfId="65" priority="62">
      <formula>$CB25="DEADLIFT"</formula>
    </cfRule>
    <cfRule type="expression" dxfId="64" priority="63">
      <formula>AND($CB25="ACC",ISBLANK($CA25))</formula>
    </cfRule>
    <cfRule type="expression" dxfId="63" priority="64">
      <formula>$CB25="ACC"</formula>
    </cfRule>
  </conditionalFormatting>
  <conditionalFormatting sqref="CU25:CU219">
    <cfRule type="expression" dxfId="62" priority="49">
      <formula>AND($CT25="SQUAT",ISBLANK($CS25))</formula>
    </cfRule>
    <cfRule type="expression" dxfId="61" priority="51">
      <formula>AND($CT25="BENCH",ISBLANK($CS25))</formula>
    </cfRule>
    <cfRule type="expression" dxfId="60" priority="53">
      <formula>AND($CT25="DEADLIFT",ISBLANK($CS25))</formula>
    </cfRule>
  </conditionalFormatting>
  <conditionalFormatting sqref="CU25:CY219">
    <cfRule type="expression" dxfId="59" priority="50">
      <formula>$CT25="SQUAT"</formula>
    </cfRule>
    <cfRule type="expression" dxfId="58" priority="52">
      <formula>$CT25="BENCH"</formula>
    </cfRule>
    <cfRule type="expression" dxfId="57" priority="54">
      <formula>$CT25="DEADLIFT"</formula>
    </cfRule>
    <cfRule type="expression" dxfId="56" priority="55">
      <formula>AND($CT25="ACC",ISBLANK($CS25))</formula>
    </cfRule>
    <cfRule type="expression" dxfId="55" priority="56">
      <formula>$CT25="ACC"</formula>
    </cfRule>
  </conditionalFormatting>
  <conditionalFormatting sqref="DN25:DN219">
    <cfRule type="expression" dxfId="54" priority="41">
      <formula>AND($DM25="SQUAT",ISBLANK($DL25))</formula>
    </cfRule>
    <cfRule type="expression" dxfId="53" priority="43">
      <formula>AND($DM25="BENCH",ISBLANK($DL25))</formula>
    </cfRule>
    <cfRule type="expression" dxfId="52" priority="45">
      <formula>AND($DM25="DEADLIFT",ISBLANK($DL25))</formula>
    </cfRule>
  </conditionalFormatting>
  <conditionalFormatting sqref="DN25:DR219">
    <cfRule type="expression" dxfId="51" priority="42">
      <formula>$DM25="SQUAT"</formula>
    </cfRule>
    <cfRule type="expression" dxfId="50" priority="44">
      <formula>$DM25="BENCH"</formula>
    </cfRule>
    <cfRule type="expression" dxfId="49" priority="46">
      <formula>$DM25="DEADLIFT"</formula>
    </cfRule>
    <cfRule type="expression" dxfId="48" priority="47">
      <formula>AND($DM25="ACC",ISBLANK($DL25))</formula>
    </cfRule>
    <cfRule type="expression" dxfId="47" priority="48">
      <formula>$DM25="ACC"</formula>
    </cfRule>
  </conditionalFormatting>
  <conditionalFormatting sqref="EG25:EG219">
    <cfRule type="expression" dxfId="46" priority="33">
      <formula>AND($EF25="SQUAT",ISBLANK($EE25))</formula>
    </cfRule>
    <cfRule type="expression" dxfId="45" priority="35">
      <formula>AND($EF25="BENCH",ISBLANK($EE25))</formula>
    </cfRule>
    <cfRule type="expression" dxfId="44" priority="37">
      <formula>AND($EF25="DEADLIFT",ISBLANK($EE25))</formula>
    </cfRule>
  </conditionalFormatting>
  <conditionalFormatting sqref="EG25:EK219">
    <cfRule type="expression" dxfId="43" priority="34">
      <formula>$EF25="SQUAT"</formula>
    </cfRule>
    <cfRule type="expression" dxfId="42" priority="36">
      <formula>$EF25="BENCH"</formula>
    </cfRule>
    <cfRule type="expression" dxfId="41" priority="38">
      <formula>$EF25="DEADLIFT"</formula>
    </cfRule>
    <cfRule type="expression" dxfId="40" priority="39">
      <formula>AND($EF25="ACC",ISBLANK($EE25))</formula>
    </cfRule>
    <cfRule type="expression" dxfId="39" priority="40">
      <formula>$EF25="ACC"</formula>
    </cfRule>
  </conditionalFormatting>
  <conditionalFormatting sqref="FA25:FA219">
    <cfRule type="expression" dxfId="38" priority="25">
      <formula>AND($EZ25="SQUAT",ISBLANK($EY25))</formula>
    </cfRule>
    <cfRule type="expression" dxfId="37" priority="27">
      <formula>AND($EZ25="BENCH",ISBLANK($EY25))</formula>
    </cfRule>
    <cfRule type="expression" dxfId="36" priority="29">
      <formula>AND($EZ25="DEADLIFT",ISBLANK($EY25))</formula>
    </cfRule>
  </conditionalFormatting>
  <conditionalFormatting sqref="FA25:FE219">
    <cfRule type="expression" dxfId="35" priority="26">
      <formula>$EZ25="SQUAT"</formula>
    </cfRule>
    <cfRule type="expression" dxfId="34" priority="28">
      <formula>$EZ25="BENCH"</formula>
    </cfRule>
    <cfRule type="expression" dxfId="33" priority="30">
      <formula>$EZ25="DEADLIFT"</formula>
    </cfRule>
    <cfRule type="expression" dxfId="32" priority="31">
      <formula>AND($EZ25="ACC",ISBLANK($EY25))</formula>
    </cfRule>
    <cfRule type="expression" dxfId="31" priority="32">
      <formula>$EZ25="ACC"</formula>
    </cfRule>
  </conditionalFormatting>
  <conditionalFormatting sqref="FS25:FS219">
    <cfRule type="expression" dxfId="30" priority="17">
      <formula>AND($FR25="SQUAT",ISBLANK($FQ25))</formula>
    </cfRule>
    <cfRule type="expression" dxfId="29" priority="19">
      <formula>AND($FR25="BENCH",ISBLANK($FQ25))</formula>
    </cfRule>
    <cfRule type="expression" dxfId="28" priority="21">
      <formula>AND($FR25="DEADLIFT",ISBLANK($FQ25))</formula>
    </cfRule>
  </conditionalFormatting>
  <conditionalFormatting sqref="FS25:FW219">
    <cfRule type="expression" dxfId="27" priority="18">
      <formula>$FR25="SQUAT"</formula>
    </cfRule>
    <cfRule type="expression" dxfId="26" priority="20">
      <formula>$FR25="BENCH"</formula>
    </cfRule>
    <cfRule type="expression" dxfId="25" priority="22">
      <formula>$FR25="DEADLIFT"</formula>
    </cfRule>
    <cfRule type="expression" dxfId="24" priority="23">
      <formula>AND($FR25="ACC",ISBLANK($FQ25))</formula>
    </cfRule>
    <cfRule type="expression" dxfId="23" priority="24">
      <formula>$FR25="ACC"</formula>
    </cfRule>
  </conditionalFormatting>
  <conditionalFormatting sqref="GL25:GL219">
    <cfRule type="expression" dxfId="22" priority="9">
      <formula>AND($GK25="SQUAT",ISBLANK($GJ25))</formula>
    </cfRule>
    <cfRule type="expression" dxfId="21" priority="11">
      <formula>AND($GK25="BENCH",ISBLANK($GJ25))</formula>
    </cfRule>
    <cfRule type="expression" dxfId="20" priority="13">
      <formula>AND($GK25="DEADLIFT",ISBLANK($GJ25))</formula>
    </cfRule>
  </conditionalFormatting>
  <conditionalFormatting sqref="GL25:GP219">
    <cfRule type="expression" dxfId="19" priority="10">
      <formula>$GK25="SQUAT"</formula>
    </cfRule>
    <cfRule type="expression" dxfId="18" priority="12">
      <formula>$GK25="BENCH"</formula>
    </cfRule>
    <cfRule type="expression" dxfId="17" priority="14">
      <formula>$GK25="DEADLIFT"</formula>
    </cfRule>
    <cfRule type="expression" dxfId="16" priority="15">
      <formula>AND($GK25="ACC",ISBLANK($GJ25))</formula>
    </cfRule>
    <cfRule type="expression" dxfId="15" priority="16">
      <formula>$GK25="ACC"</formula>
    </cfRule>
  </conditionalFormatting>
  <conditionalFormatting sqref="HE25:HE219">
    <cfRule type="expression" dxfId="14" priority="1">
      <formula>AND($HD25="SQUAT",ISBLANK($HC25))</formula>
    </cfRule>
    <cfRule type="expression" dxfId="13" priority="3">
      <formula>AND($HD25="BENCH",ISBLANK($HC25))</formula>
    </cfRule>
    <cfRule type="expression" dxfId="12" priority="5">
      <formula>AND($HD25="DEADLIFT",ISBLANK($HC25))</formula>
    </cfRule>
  </conditionalFormatting>
  <conditionalFormatting sqref="HE25:HI219">
    <cfRule type="expression" dxfId="11" priority="2">
      <formula>$HD25="SQUAT"</formula>
    </cfRule>
    <cfRule type="expression" dxfId="10" priority="4">
      <formula>$HD25="BENCH"</formula>
    </cfRule>
    <cfRule type="expression" dxfId="9" priority="6">
      <formula>$HD25="DEADLIFT"</formula>
    </cfRule>
    <cfRule type="expression" dxfId="8" priority="7">
      <formula>AND($HD25="ACC",ISBLANK($HC25))</formula>
    </cfRule>
    <cfRule type="expression" dxfId="7" priority="8">
      <formula>$HD25="ACC"</formula>
    </cfRule>
  </conditionalFormatting>
  <dataValidations count="1">
    <dataValidation type="list" allowBlank="1" showInputMessage="1" showErrorMessage="1" sqref="D25 D31 D37 D43 D49 D58 D64 D70 D76 D82 D91 D97 D103 D109 D115 D124 D130 D136 D142 D148 D157 D163 D169 D175 D181 D190 D196 D202 D208 D214">
      <formula1>"SQUAT,BENCH,DEADLIFT,ACC"</formula1>
    </dataValidation>
  </dataValidation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V61"/>
  <sheetViews>
    <sheetView showGridLines="0" workbookViewId="0">
      <selection activeCell="D16" sqref="D16"/>
    </sheetView>
  </sheetViews>
  <sheetFormatPr defaultColWidth="14.42578125" defaultRowHeight="15.75" customHeight="1" outlineLevelRow="1"/>
  <cols>
    <col min="1" max="1" width="0.140625" style="45" customWidth="1"/>
    <col min="2" max="2" width="14.42578125" style="45"/>
    <col min="3" max="3" width="16.85546875" style="45" customWidth="1"/>
    <col min="4" max="16384" width="14.42578125" style="45"/>
  </cols>
  <sheetData>
    <row r="1" spans="2:22" ht="0.95" customHeight="1"/>
    <row r="3" spans="2:22" ht="15.75" customHeight="1">
      <c r="B3" s="98"/>
      <c r="C3" s="99">
        <v>1</v>
      </c>
      <c r="D3" s="99">
        <v>2</v>
      </c>
      <c r="E3" s="99">
        <v>3</v>
      </c>
      <c r="F3" s="99">
        <v>4</v>
      </c>
      <c r="G3" s="99">
        <v>5</v>
      </c>
      <c r="H3" s="99">
        <v>6</v>
      </c>
      <c r="I3" s="99">
        <v>7</v>
      </c>
      <c r="J3" s="99">
        <v>8</v>
      </c>
      <c r="K3" s="99">
        <v>9</v>
      </c>
      <c r="L3" s="99">
        <v>10</v>
      </c>
      <c r="M3" s="99">
        <v>11</v>
      </c>
      <c r="N3" s="99">
        <v>12</v>
      </c>
    </row>
    <row r="4" spans="2:22" ht="15.75" customHeight="1">
      <c r="B4" s="99">
        <v>10</v>
      </c>
      <c r="C4" s="100">
        <f>C53^$D$25</f>
        <v>1</v>
      </c>
      <c r="D4" s="100">
        <f t="shared" ref="D4:E4" si="0">D53^$D$25</f>
        <v>0.9594073348932719</v>
      </c>
      <c r="E4" s="100">
        <f t="shared" si="0"/>
        <v>0.92951805286635547</v>
      </c>
      <c r="F4" s="100">
        <f>F53^$D$30</f>
        <v>0.90225307099113716</v>
      </c>
      <c r="G4" s="100">
        <f t="shared" ref="G4:N4" si="1">G53^$D$30</f>
        <v>0.87580962991709832</v>
      </c>
      <c r="H4" s="100">
        <f t="shared" si="1"/>
        <v>0.8520261265626079</v>
      </c>
      <c r="I4" s="100">
        <f t="shared" si="1"/>
        <v>0.8281686163619677</v>
      </c>
      <c r="J4" s="100">
        <f t="shared" si="1"/>
        <v>0.80515647795740075</v>
      </c>
      <c r="K4" s="100">
        <f t="shared" si="1"/>
        <v>0.78299587518674685</v>
      </c>
      <c r="L4" s="100">
        <f t="shared" si="1"/>
        <v>0.76169305284998334</v>
      </c>
      <c r="M4" s="100">
        <f t="shared" si="1"/>
        <v>0.73194335508628594</v>
      </c>
      <c r="N4" s="100">
        <f t="shared" si="1"/>
        <v>0.70673731372354165</v>
      </c>
    </row>
    <row r="5" spans="2:22" ht="15.75" customHeight="1">
      <c r="B5" s="99">
        <v>9.5</v>
      </c>
      <c r="C5" s="100">
        <f t="shared" ref="C5:E11" si="2">C54^$D$25</f>
        <v>0.98017804225065563</v>
      </c>
      <c r="D5" s="100">
        <f t="shared" si="2"/>
        <v>0.94492868513989248</v>
      </c>
      <c r="E5" s="100">
        <f t="shared" si="2"/>
        <v>0.91589683519810017</v>
      </c>
      <c r="F5" s="100">
        <f t="shared" ref="F5:N11" si="3">F54^$D$30</f>
        <v>0.88949818103122458</v>
      </c>
      <c r="G5" s="100">
        <f t="shared" si="3"/>
        <v>0.86392697230281912</v>
      </c>
      <c r="H5" s="100">
        <f t="shared" si="3"/>
        <v>0.84010678168920394</v>
      </c>
      <c r="I5" s="100">
        <f t="shared" si="3"/>
        <v>0.81713177984087937</v>
      </c>
      <c r="J5" s="100">
        <f t="shared" si="3"/>
        <v>0.79408476631261848</v>
      </c>
      <c r="K5" s="100">
        <f t="shared" si="3"/>
        <v>0.77281571241064639</v>
      </c>
      <c r="L5" s="100">
        <f t="shared" si="3"/>
        <v>0.74683466440288371</v>
      </c>
      <c r="M5" s="100">
        <f t="shared" si="3"/>
        <v>0.7198193605117974</v>
      </c>
      <c r="N5" s="100">
        <f t="shared" si="3"/>
        <v>0.69456556877588826</v>
      </c>
    </row>
    <row r="6" spans="2:22" ht="15.75" customHeight="1">
      <c r="B6" s="99">
        <v>9</v>
      </c>
      <c r="C6" s="100">
        <f t="shared" si="2"/>
        <v>0.9594073348932719</v>
      </c>
      <c r="D6" s="100">
        <f t="shared" si="2"/>
        <v>0.92951805286635547</v>
      </c>
      <c r="E6" s="100">
        <f t="shared" si="2"/>
        <v>0.90225307099113716</v>
      </c>
      <c r="F6" s="100">
        <f t="shared" si="3"/>
        <v>0.87580962991709832</v>
      </c>
      <c r="G6" s="100">
        <f t="shared" si="3"/>
        <v>0.8520261265626079</v>
      </c>
      <c r="H6" s="100">
        <f t="shared" si="3"/>
        <v>0.8281686163619677</v>
      </c>
      <c r="I6" s="100">
        <f t="shared" si="3"/>
        <v>0.80515647795740075</v>
      </c>
      <c r="J6" s="100">
        <f t="shared" si="3"/>
        <v>0.78299587518674685</v>
      </c>
      <c r="K6" s="100">
        <f t="shared" si="3"/>
        <v>0.76169305284998334</v>
      </c>
      <c r="L6" s="100">
        <f t="shared" si="3"/>
        <v>0.73194335508628594</v>
      </c>
      <c r="M6" s="100">
        <f t="shared" si="3"/>
        <v>0.70673731372354165</v>
      </c>
      <c r="N6" s="100">
        <f t="shared" si="3"/>
        <v>0.68143096285177585</v>
      </c>
    </row>
    <row r="7" spans="2:22" ht="15.75" customHeight="1">
      <c r="B7" s="99">
        <v>8.5</v>
      </c>
      <c r="C7" s="100">
        <f t="shared" si="2"/>
        <v>0.94492868513989248</v>
      </c>
      <c r="D7" s="100">
        <f t="shared" si="2"/>
        <v>0.91589683519810017</v>
      </c>
      <c r="E7" s="100">
        <f t="shared" si="2"/>
        <v>0.88949818103122458</v>
      </c>
      <c r="F7" s="100">
        <f t="shared" si="3"/>
        <v>0.86392697230281912</v>
      </c>
      <c r="G7" s="100">
        <f t="shared" si="3"/>
        <v>0.84010678168920394</v>
      </c>
      <c r="H7" s="100">
        <f t="shared" si="3"/>
        <v>0.81713177984087937</v>
      </c>
      <c r="I7" s="100">
        <f t="shared" si="3"/>
        <v>0.79408476631261848</v>
      </c>
      <c r="J7" s="100">
        <f t="shared" si="3"/>
        <v>0.77281571241064639</v>
      </c>
      <c r="K7" s="100">
        <f t="shared" si="3"/>
        <v>0.74683466440288371</v>
      </c>
      <c r="L7" s="100">
        <f t="shared" si="3"/>
        <v>0.7198193605117974</v>
      </c>
      <c r="M7" s="100">
        <f t="shared" si="3"/>
        <v>0.69456556877588826</v>
      </c>
      <c r="N7" s="100">
        <f t="shared" si="3"/>
        <v>0.66920931365841485</v>
      </c>
    </row>
    <row r="8" spans="2:22" ht="15.75" customHeight="1">
      <c r="B8" s="99">
        <v>8</v>
      </c>
      <c r="C8" s="100">
        <f t="shared" si="2"/>
        <v>0.92951805286635547</v>
      </c>
      <c r="D8" s="100">
        <f t="shared" si="2"/>
        <v>0.90225307099113716</v>
      </c>
      <c r="E8" s="100">
        <f t="shared" si="2"/>
        <v>0.87580962991709832</v>
      </c>
      <c r="F8" s="100">
        <f t="shared" si="3"/>
        <v>0.8520261265626079</v>
      </c>
      <c r="G8" s="100">
        <f t="shared" si="3"/>
        <v>0.8281686163619677</v>
      </c>
      <c r="H8" s="100">
        <f t="shared" si="3"/>
        <v>0.80515647795740075</v>
      </c>
      <c r="I8" s="100">
        <f t="shared" si="3"/>
        <v>0.78299587518674685</v>
      </c>
      <c r="J8" s="100">
        <f t="shared" si="3"/>
        <v>0.76169305284998334</v>
      </c>
      <c r="K8" s="100">
        <f t="shared" si="3"/>
        <v>0.73194335508628594</v>
      </c>
      <c r="L8" s="100">
        <f t="shared" si="3"/>
        <v>0.70673731372354165</v>
      </c>
      <c r="M8" s="100">
        <f t="shared" si="3"/>
        <v>0.68143096285177585</v>
      </c>
      <c r="N8" s="100">
        <f t="shared" si="3"/>
        <v>0.65601972814804421</v>
      </c>
    </row>
    <row r="9" spans="2:22" ht="15.75" customHeight="1">
      <c r="B9" s="99">
        <v>7.5</v>
      </c>
      <c r="C9" s="100">
        <f t="shared" si="2"/>
        <v>0.91589683519810017</v>
      </c>
      <c r="D9" s="100">
        <f t="shared" si="2"/>
        <v>0.88949818103122458</v>
      </c>
      <c r="E9" s="100">
        <f t="shared" si="2"/>
        <v>0.86392697230281912</v>
      </c>
      <c r="F9" s="100">
        <f t="shared" si="3"/>
        <v>0.84010678168920394</v>
      </c>
      <c r="G9" s="100">
        <f t="shared" si="3"/>
        <v>0.81713177984087937</v>
      </c>
      <c r="H9" s="100">
        <f t="shared" si="3"/>
        <v>0.79408476631261848</v>
      </c>
      <c r="I9" s="100">
        <f t="shared" si="3"/>
        <v>0.77281571241064639</v>
      </c>
      <c r="J9" s="100">
        <f t="shared" si="3"/>
        <v>0.74683466440288371</v>
      </c>
      <c r="K9" s="100">
        <f t="shared" si="3"/>
        <v>0.7198193605117974</v>
      </c>
      <c r="L9" s="100">
        <f t="shared" si="3"/>
        <v>0.69456556877588826</v>
      </c>
      <c r="M9" s="100">
        <f t="shared" si="3"/>
        <v>0.66920931365841485</v>
      </c>
      <c r="N9" s="100">
        <f t="shared" si="3"/>
        <v>0.64374582739523778</v>
      </c>
    </row>
    <row r="10" spans="2:22" ht="15.75" customHeight="1">
      <c r="B10" s="99">
        <v>7</v>
      </c>
      <c r="C10" s="100">
        <f t="shared" si="2"/>
        <v>0.90225307099113716</v>
      </c>
      <c r="D10" s="100">
        <f t="shared" si="2"/>
        <v>0.87580962991709832</v>
      </c>
      <c r="E10" s="100">
        <f t="shared" si="2"/>
        <v>0.8520261265626079</v>
      </c>
      <c r="F10" s="100">
        <f t="shared" si="3"/>
        <v>0.8281686163619677</v>
      </c>
      <c r="G10" s="100">
        <f t="shared" si="3"/>
        <v>0.80515647795740075</v>
      </c>
      <c r="H10" s="100">
        <f t="shared" si="3"/>
        <v>0.78299587518674685</v>
      </c>
      <c r="I10" s="100">
        <f t="shared" si="3"/>
        <v>0.76169305284998334</v>
      </c>
      <c r="J10" s="100">
        <f t="shared" si="3"/>
        <v>0.73194335508628594</v>
      </c>
      <c r="K10" s="100">
        <f t="shared" si="3"/>
        <v>0.70673731372354165</v>
      </c>
      <c r="L10" s="100">
        <f t="shared" si="3"/>
        <v>0.68143096285177585</v>
      </c>
      <c r="M10" s="100">
        <f t="shared" si="3"/>
        <v>0.65601972814804421</v>
      </c>
      <c r="N10" s="100">
        <f t="shared" si="3"/>
        <v>0.63049861970911003</v>
      </c>
    </row>
    <row r="11" spans="2:22" ht="15.75" customHeight="1">
      <c r="B11" s="99">
        <v>6.5</v>
      </c>
      <c r="C11" s="100">
        <f t="shared" si="2"/>
        <v>0.88949818103122458</v>
      </c>
      <c r="D11" s="100">
        <f t="shared" si="2"/>
        <v>0.86392697230281912</v>
      </c>
      <c r="E11" s="100">
        <f t="shared" si="2"/>
        <v>0.84010678168920394</v>
      </c>
      <c r="F11" s="100">
        <f t="shared" si="3"/>
        <v>0.81713177984087937</v>
      </c>
      <c r="G11" s="100">
        <f t="shared" si="3"/>
        <v>0.79408476631261848</v>
      </c>
      <c r="H11" s="100">
        <f t="shared" si="3"/>
        <v>0.77281571241064639</v>
      </c>
      <c r="I11" s="100">
        <f t="shared" si="3"/>
        <v>0.74683466440288371</v>
      </c>
      <c r="J11" s="100">
        <f t="shared" si="3"/>
        <v>0.7198193605117974</v>
      </c>
      <c r="K11" s="100">
        <f>K60^$D$30</f>
        <v>0.69456556877588826</v>
      </c>
      <c r="L11" s="100">
        <f t="shared" si="3"/>
        <v>0.66920931365841485</v>
      </c>
      <c r="M11" s="100">
        <f t="shared" si="3"/>
        <v>0.64374582739523778</v>
      </c>
      <c r="N11" s="100">
        <f t="shared" si="3"/>
        <v>0.61816989984503246</v>
      </c>
    </row>
    <row r="12" spans="2:22" ht="8.1" customHeight="1">
      <c r="B12" s="99"/>
      <c r="C12" s="101"/>
      <c r="D12" s="101"/>
      <c r="E12" s="101"/>
      <c r="F12" s="101"/>
      <c r="G12" s="101"/>
      <c r="H12" s="101"/>
      <c r="I12" s="101"/>
      <c r="J12" s="101"/>
      <c r="K12" s="101"/>
      <c r="L12" s="101"/>
      <c r="M12" s="101"/>
      <c r="N12" s="101"/>
    </row>
    <row r="13" spans="2:22" ht="8.1" customHeight="1">
      <c r="B13" s="99"/>
      <c r="C13" s="101"/>
      <c r="D13" s="101"/>
      <c r="E13" s="101"/>
      <c r="F13" s="213" t="s">
        <v>4</v>
      </c>
      <c r="G13" s="213"/>
      <c r="H13" s="101"/>
      <c r="I13" s="101"/>
      <c r="J13" s="101"/>
      <c r="K13" s="101"/>
      <c r="L13" s="101"/>
      <c r="M13" s="101"/>
      <c r="N13" s="101"/>
    </row>
    <row r="14" spans="2:22" ht="12.95" customHeight="1">
      <c r="B14" s="99"/>
      <c r="C14" s="101"/>
      <c r="D14" s="101"/>
      <c r="E14" s="101"/>
      <c r="F14" s="213"/>
      <c r="G14" s="213"/>
      <c r="H14" s="101"/>
      <c r="I14" s="101"/>
      <c r="J14" s="101"/>
      <c r="K14" s="101"/>
      <c r="L14" s="101"/>
      <c r="M14" s="101"/>
      <c r="N14" s="101"/>
    </row>
    <row r="15" spans="2:22" ht="8.1" customHeight="1">
      <c r="B15" s="99"/>
      <c r="C15" s="101"/>
      <c r="D15" s="101"/>
      <c r="E15" s="101"/>
      <c r="F15" s="101"/>
      <c r="G15" s="101"/>
      <c r="H15" s="101"/>
      <c r="I15" s="101"/>
      <c r="J15" s="101"/>
      <c r="K15" s="101"/>
      <c r="L15" s="101"/>
      <c r="M15" s="101"/>
      <c r="N15" s="101"/>
    </row>
    <row r="16" spans="2:22" ht="15.75" customHeight="1">
      <c r="C16" s="218"/>
      <c r="D16" s="220" t="s">
        <v>217</v>
      </c>
      <c r="E16" s="12"/>
      <c r="F16" s="212" t="s">
        <v>47</v>
      </c>
      <c r="G16" s="212"/>
      <c r="T16" s="102"/>
      <c r="V16" s="103"/>
    </row>
    <row r="17" spans="3:22" ht="15.75" customHeight="1">
      <c r="C17" s="104" t="s">
        <v>5</v>
      </c>
      <c r="D17" s="179">
        <f>F17/(1.0278-(0.0278*G17))</f>
        <v>200</v>
      </c>
      <c r="E17" s="26"/>
      <c r="F17" s="177">
        <v>200</v>
      </c>
      <c r="G17" s="178">
        <v>1</v>
      </c>
      <c r="T17" s="102"/>
      <c r="V17" s="103"/>
    </row>
    <row r="18" spans="3:22" ht="15.75" customHeight="1">
      <c r="C18" s="104" t="s">
        <v>6</v>
      </c>
      <c r="D18" s="179">
        <f>F18/(1.0278-(0.0278*G18))</f>
        <v>100</v>
      </c>
      <c r="E18" s="105" t="s">
        <v>31</v>
      </c>
      <c r="F18" s="177">
        <v>100</v>
      </c>
      <c r="G18" s="178">
        <v>1</v>
      </c>
      <c r="T18" s="102"/>
      <c r="V18" s="103"/>
    </row>
    <row r="19" spans="3:22" ht="15.75" customHeight="1">
      <c r="C19" s="104" t="s">
        <v>7</v>
      </c>
      <c r="D19" s="179">
        <f>F19/(1.0278-(0.0278*G19))</f>
        <v>300</v>
      </c>
      <c r="E19" s="26"/>
      <c r="F19" s="177">
        <v>300</v>
      </c>
      <c r="G19" s="178">
        <v>1</v>
      </c>
      <c r="T19" s="102"/>
      <c r="V19" s="103"/>
    </row>
    <row r="20" spans="3:22" ht="15.75" customHeight="1">
      <c r="C20" s="12"/>
      <c r="D20" s="180"/>
      <c r="E20" s="26"/>
      <c r="F20" s="182"/>
      <c r="G20" s="183"/>
      <c r="T20" s="102"/>
      <c r="V20" s="103"/>
    </row>
    <row r="21" spans="3:22" ht="15.75" customHeight="1">
      <c r="C21" s="181" t="s">
        <v>216</v>
      </c>
      <c r="D21" s="180"/>
      <c r="E21" s="26"/>
      <c r="F21" s="182"/>
      <c r="G21" s="183"/>
      <c r="T21" s="102"/>
      <c r="V21" s="103"/>
    </row>
    <row r="22" spans="3:22" ht="24.95" customHeight="1">
      <c r="C22" s="45" t="s">
        <v>60</v>
      </c>
      <c r="T22" s="102"/>
      <c r="V22" s="103"/>
    </row>
    <row r="23" spans="3:22" ht="6.95" customHeight="1">
      <c r="C23" s="106"/>
      <c r="D23" s="107"/>
      <c r="E23" s="107"/>
      <c r="F23" s="107"/>
      <c r="G23" s="107"/>
      <c r="H23" s="107"/>
      <c r="I23" s="107"/>
      <c r="J23" s="107"/>
      <c r="K23" s="107"/>
      <c r="L23" s="107"/>
      <c r="M23" s="107"/>
      <c r="N23" s="108"/>
      <c r="T23" s="102"/>
      <c r="V23" s="103"/>
    </row>
    <row r="24" spans="3:22" ht="15.75" customHeight="1">
      <c r="C24" s="109" t="s">
        <v>48</v>
      </c>
      <c r="D24" s="110" t="s">
        <v>49</v>
      </c>
      <c r="E24" s="63"/>
      <c r="F24" s="74" t="s">
        <v>50</v>
      </c>
      <c r="G24" s="111"/>
      <c r="H24" s="74" t="s">
        <v>51</v>
      </c>
      <c r="I24" s="111" t="s">
        <v>52</v>
      </c>
      <c r="J24" s="63"/>
      <c r="K24" s="63"/>
      <c r="L24" s="63"/>
      <c r="M24" s="63"/>
      <c r="N24" s="112"/>
      <c r="T24" s="102"/>
      <c r="V24" s="103"/>
    </row>
    <row r="25" spans="3:22" ht="15.75" customHeight="1">
      <c r="C25" s="109" t="s">
        <v>53</v>
      </c>
      <c r="D25" s="178">
        <v>1</v>
      </c>
      <c r="E25" s="113" t="s">
        <v>54</v>
      </c>
      <c r="F25" s="74" t="s">
        <v>55</v>
      </c>
      <c r="G25" s="111"/>
      <c r="H25" s="74" t="s">
        <v>56</v>
      </c>
      <c r="I25" s="111" t="s">
        <v>57</v>
      </c>
      <c r="J25" s="63"/>
      <c r="K25" s="63"/>
      <c r="L25" s="63"/>
      <c r="M25" s="63"/>
      <c r="N25" s="112"/>
      <c r="T25" s="102"/>
      <c r="V25" s="103"/>
    </row>
    <row r="26" spans="3:22" s="1" customFormat="1" ht="6.95" customHeight="1">
      <c r="C26" s="114"/>
      <c r="D26" s="115"/>
      <c r="E26" s="115"/>
      <c r="F26" s="115"/>
      <c r="G26" s="115"/>
      <c r="H26" s="115"/>
      <c r="I26" s="115"/>
      <c r="J26" s="115"/>
      <c r="K26" s="115"/>
      <c r="L26" s="115"/>
      <c r="M26" s="115"/>
      <c r="N26" s="116"/>
    </row>
    <row r="27" spans="3:22" ht="24.95" customHeight="1">
      <c r="C27" s="45" t="s">
        <v>59</v>
      </c>
      <c r="T27" s="102"/>
      <c r="V27" s="103"/>
    </row>
    <row r="28" spans="3:22" ht="6.95" customHeight="1">
      <c r="C28" s="106"/>
      <c r="D28" s="107"/>
      <c r="E28" s="107"/>
      <c r="F28" s="107"/>
      <c r="G28" s="107"/>
      <c r="H28" s="107"/>
      <c r="I28" s="107"/>
      <c r="J28" s="107"/>
      <c r="K28" s="107"/>
      <c r="L28" s="107"/>
      <c r="M28" s="107"/>
      <c r="N28" s="108"/>
      <c r="T28" s="102"/>
      <c r="V28" s="103"/>
    </row>
    <row r="29" spans="3:22" ht="15.75" customHeight="1">
      <c r="C29" s="109" t="s">
        <v>48</v>
      </c>
      <c r="D29" s="110" t="s">
        <v>49</v>
      </c>
      <c r="E29" s="63"/>
      <c r="F29" s="74" t="s">
        <v>50</v>
      </c>
      <c r="G29" s="111"/>
      <c r="H29" s="74" t="s">
        <v>51</v>
      </c>
      <c r="I29" s="111" t="s">
        <v>52</v>
      </c>
      <c r="J29" s="63"/>
      <c r="K29" s="63"/>
      <c r="L29" s="63"/>
      <c r="M29" s="63"/>
      <c r="N29" s="112"/>
      <c r="T29" s="102"/>
      <c r="V29" s="103"/>
    </row>
    <row r="30" spans="3:22" ht="15.75" customHeight="1">
      <c r="C30" s="109" t="s">
        <v>53</v>
      </c>
      <c r="D30" s="178">
        <v>1</v>
      </c>
      <c r="E30" s="113" t="s">
        <v>54</v>
      </c>
      <c r="F30" s="74" t="s">
        <v>55</v>
      </c>
      <c r="G30" s="111"/>
      <c r="H30" s="74" t="s">
        <v>56</v>
      </c>
      <c r="I30" s="111" t="s">
        <v>57</v>
      </c>
      <c r="J30" s="63"/>
      <c r="K30" s="63"/>
      <c r="L30" s="63"/>
      <c r="M30" s="63"/>
      <c r="N30" s="112"/>
      <c r="T30" s="102"/>
      <c r="V30" s="103"/>
    </row>
    <row r="31" spans="3:22" s="1" customFormat="1" ht="6.95" customHeight="1">
      <c r="C31" s="114"/>
      <c r="D31" s="115"/>
      <c r="E31" s="115"/>
      <c r="F31" s="115"/>
      <c r="G31" s="115"/>
      <c r="H31" s="115"/>
      <c r="I31" s="115"/>
      <c r="J31" s="115"/>
      <c r="K31" s="115"/>
      <c r="L31" s="115"/>
      <c r="M31" s="115"/>
      <c r="N31" s="116"/>
    </row>
    <row r="32" spans="3:22" ht="15.75" customHeight="1">
      <c r="C32" s="98"/>
      <c r="D32" s="98"/>
      <c r="T32" s="102"/>
      <c r="V32" s="103"/>
    </row>
    <row r="33" spans="20:22" ht="15.75" customHeight="1">
      <c r="T33" s="102"/>
      <c r="V33" s="103"/>
    </row>
    <row r="34" spans="20:22" ht="15.75" customHeight="1">
      <c r="T34" s="102"/>
      <c r="V34" s="103"/>
    </row>
    <row r="35" spans="20:22" ht="15.75" customHeight="1">
      <c r="T35" s="102"/>
    </row>
    <row r="36" spans="20:22" ht="15.75" customHeight="1">
      <c r="T36" s="102"/>
    </row>
    <row r="51" spans="2:16" ht="15.75" customHeight="1" outlineLevel="1">
      <c r="C51" s="184" t="s">
        <v>58</v>
      </c>
    </row>
    <row r="52" spans="2:16" ht="15.75" customHeight="1" outlineLevel="1">
      <c r="B52" s="98"/>
      <c r="C52" s="99">
        <v>1</v>
      </c>
      <c r="D52" s="99">
        <v>2</v>
      </c>
      <c r="E52" s="99">
        <v>3</v>
      </c>
      <c r="F52" s="99">
        <v>4</v>
      </c>
      <c r="G52" s="99">
        <v>5</v>
      </c>
      <c r="H52" s="99">
        <v>6</v>
      </c>
      <c r="I52" s="99">
        <v>7</v>
      </c>
      <c r="J52" s="99">
        <v>8</v>
      </c>
      <c r="K52" s="99">
        <v>9</v>
      </c>
      <c r="L52" s="99">
        <v>10</v>
      </c>
      <c r="M52" s="99">
        <v>11</v>
      </c>
      <c r="N52" s="99">
        <v>12</v>
      </c>
    </row>
    <row r="53" spans="2:16" ht="15.75" customHeight="1" outlineLevel="1">
      <c r="B53" s="99">
        <v>10</v>
      </c>
      <c r="C53" s="100">
        <v>1</v>
      </c>
      <c r="D53" s="100">
        <v>0.9594073348932719</v>
      </c>
      <c r="E53" s="100">
        <v>0.92951805286635547</v>
      </c>
      <c r="F53" s="100">
        <v>0.90225307099113716</v>
      </c>
      <c r="G53" s="100">
        <v>0.87580962991709832</v>
      </c>
      <c r="H53" s="100">
        <v>0.8520261265626079</v>
      </c>
      <c r="I53" s="100">
        <v>0.8281686163619677</v>
      </c>
      <c r="J53" s="100">
        <v>0.80515647795740075</v>
      </c>
      <c r="K53" s="100">
        <v>0.78299587518674685</v>
      </c>
      <c r="L53" s="100">
        <v>0.76169305284998334</v>
      </c>
      <c r="M53" s="100">
        <v>0.73194335508628594</v>
      </c>
      <c r="N53" s="100">
        <v>0.70673731372354165</v>
      </c>
    </row>
    <row r="54" spans="2:16" ht="15.75" customHeight="1" outlineLevel="1">
      <c r="B54" s="99">
        <v>9.5</v>
      </c>
      <c r="C54" s="100">
        <v>0.98017804225065563</v>
      </c>
      <c r="D54" s="100">
        <v>0.94492868513989248</v>
      </c>
      <c r="E54" s="100">
        <v>0.91589683519810017</v>
      </c>
      <c r="F54" s="100">
        <v>0.88949818103122458</v>
      </c>
      <c r="G54" s="100">
        <v>0.86392697230281912</v>
      </c>
      <c r="H54" s="100">
        <v>0.84010678168920394</v>
      </c>
      <c r="I54" s="100">
        <v>0.81713177984087937</v>
      </c>
      <c r="J54" s="100">
        <v>0.79408476631261848</v>
      </c>
      <c r="K54" s="100">
        <v>0.77281571241064639</v>
      </c>
      <c r="L54" s="100">
        <v>0.74683466440288371</v>
      </c>
      <c r="M54" s="100">
        <v>0.7198193605117974</v>
      </c>
      <c r="N54" s="100">
        <v>0.69456556877588826</v>
      </c>
    </row>
    <row r="55" spans="2:16" ht="15.75" customHeight="1" outlineLevel="1">
      <c r="B55" s="99">
        <v>9</v>
      </c>
      <c r="C55" s="100">
        <v>0.9594073348932719</v>
      </c>
      <c r="D55" s="100">
        <v>0.92951805286635547</v>
      </c>
      <c r="E55" s="100">
        <v>0.90225307099113716</v>
      </c>
      <c r="F55" s="100">
        <v>0.87580962991709832</v>
      </c>
      <c r="G55" s="100">
        <v>0.8520261265626079</v>
      </c>
      <c r="H55" s="100">
        <v>0.8281686163619677</v>
      </c>
      <c r="I55" s="100">
        <v>0.80515647795740075</v>
      </c>
      <c r="J55" s="100">
        <v>0.78299587518674685</v>
      </c>
      <c r="K55" s="100">
        <v>0.76169305284998334</v>
      </c>
      <c r="L55" s="100">
        <v>0.73194335508628594</v>
      </c>
      <c r="M55" s="100">
        <v>0.70673731372354165</v>
      </c>
      <c r="N55" s="100">
        <v>0.68143096285177585</v>
      </c>
    </row>
    <row r="56" spans="2:16" ht="15.75" customHeight="1" outlineLevel="1">
      <c r="B56" s="99">
        <v>8.5</v>
      </c>
      <c r="C56" s="100">
        <v>0.94492868513989248</v>
      </c>
      <c r="D56" s="100">
        <v>0.91589683519810017</v>
      </c>
      <c r="E56" s="100">
        <v>0.88949818103122458</v>
      </c>
      <c r="F56" s="100">
        <v>0.86392697230281912</v>
      </c>
      <c r="G56" s="100">
        <v>0.84010678168920394</v>
      </c>
      <c r="H56" s="100">
        <v>0.81713177984087937</v>
      </c>
      <c r="I56" s="100">
        <v>0.79408476631261848</v>
      </c>
      <c r="J56" s="100">
        <v>0.77281571241064639</v>
      </c>
      <c r="K56" s="100">
        <v>0.74683466440288371</v>
      </c>
      <c r="L56" s="100">
        <v>0.7198193605117974</v>
      </c>
      <c r="M56" s="100">
        <v>0.69456556877588826</v>
      </c>
      <c r="N56" s="100">
        <v>0.66920931365841485</v>
      </c>
    </row>
    <row r="57" spans="2:16" ht="15.75" customHeight="1" outlineLevel="1">
      <c r="B57" s="99">
        <v>8</v>
      </c>
      <c r="C57" s="100">
        <v>0.92951805286635547</v>
      </c>
      <c r="D57" s="100">
        <v>0.90225307099113716</v>
      </c>
      <c r="E57" s="100">
        <v>0.87580962991709832</v>
      </c>
      <c r="F57" s="100">
        <v>0.8520261265626079</v>
      </c>
      <c r="G57" s="100">
        <v>0.8281686163619677</v>
      </c>
      <c r="H57" s="100">
        <v>0.80515647795740075</v>
      </c>
      <c r="I57" s="100">
        <v>0.78299587518674685</v>
      </c>
      <c r="J57" s="100">
        <v>0.76169305284998334</v>
      </c>
      <c r="K57" s="100">
        <v>0.73194335508628594</v>
      </c>
      <c r="L57" s="100">
        <v>0.70673731372354165</v>
      </c>
      <c r="M57" s="100">
        <v>0.68143096285177585</v>
      </c>
      <c r="N57" s="100">
        <v>0.65601972814804421</v>
      </c>
    </row>
    <row r="58" spans="2:16" ht="15.75" customHeight="1" outlineLevel="1">
      <c r="B58" s="99">
        <v>7.5</v>
      </c>
      <c r="C58" s="100">
        <v>0.91589683519810017</v>
      </c>
      <c r="D58" s="100">
        <v>0.88949818103122458</v>
      </c>
      <c r="E58" s="100">
        <v>0.86392697230281912</v>
      </c>
      <c r="F58" s="100">
        <v>0.84010678168920394</v>
      </c>
      <c r="G58" s="100">
        <v>0.81713177984087937</v>
      </c>
      <c r="H58" s="100">
        <v>0.79408476631261848</v>
      </c>
      <c r="I58" s="100">
        <v>0.77281571241064639</v>
      </c>
      <c r="J58" s="100">
        <v>0.74683466440288371</v>
      </c>
      <c r="K58" s="100">
        <v>0.7198193605117974</v>
      </c>
      <c r="L58" s="100">
        <v>0.69456556877588826</v>
      </c>
      <c r="M58" s="100">
        <v>0.66920931365841485</v>
      </c>
      <c r="N58" s="100">
        <v>0.64374582739523778</v>
      </c>
    </row>
    <row r="59" spans="2:16" ht="15.75" customHeight="1" outlineLevel="1">
      <c r="B59" s="99">
        <v>7</v>
      </c>
      <c r="C59" s="100">
        <v>0.90225307099113716</v>
      </c>
      <c r="D59" s="100">
        <v>0.87580962991709832</v>
      </c>
      <c r="E59" s="100">
        <v>0.8520261265626079</v>
      </c>
      <c r="F59" s="100">
        <v>0.8281686163619677</v>
      </c>
      <c r="G59" s="100">
        <v>0.80515647795740075</v>
      </c>
      <c r="H59" s="100">
        <v>0.78299587518674685</v>
      </c>
      <c r="I59" s="100">
        <v>0.76169305284998334</v>
      </c>
      <c r="J59" s="100">
        <v>0.73194335508628594</v>
      </c>
      <c r="K59" s="100">
        <v>0.70673731372354165</v>
      </c>
      <c r="L59" s="100">
        <v>0.68143096285177585</v>
      </c>
      <c r="M59" s="100">
        <v>0.65601972814804421</v>
      </c>
      <c r="N59" s="100">
        <v>0.63049861970911003</v>
      </c>
      <c r="P59" s="219"/>
    </row>
    <row r="60" spans="2:16" ht="15.75" customHeight="1" outlineLevel="1">
      <c r="B60" s="99">
        <v>6.5</v>
      </c>
      <c r="C60" s="100">
        <v>0.88949818103122458</v>
      </c>
      <c r="D60" s="100">
        <v>0.86392697230281912</v>
      </c>
      <c r="E60" s="100">
        <v>0.84010678168920394</v>
      </c>
      <c r="F60" s="100">
        <v>0.81713177984087937</v>
      </c>
      <c r="G60" s="100">
        <v>0.79408476631261848</v>
      </c>
      <c r="H60" s="100">
        <v>0.77281571241064639</v>
      </c>
      <c r="I60" s="100">
        <v>0.74683466440288371</v>
      </c>
      <c r="J60" s="100">
        <v>0.7198193605117974</v>
      </c>
      <c r="K60" s="100">
        <v>0.69456556877588826</v>
      </c>
      <c r="L60" s="100">
        <v>0.66920931365841485</v>
      </c>
      <c r="M60" s="100">
        <v>0.64374582739523778</v>
      </c>
      <c r="N60" s="100">
        <v>0.61816989984503246</v>
      </c>
      <c r="P60" s="219"/>
    </row>
    <row r="61" spans="2:16" ht="15.75" customHeight="1" outlineLevel="1"/>
  </sheetData>
  <sheetProtection algorithmName="SHA-512" hashValue="UmbpypDiJHyj3OVOiSvHCdzPHEjxo7Fmw/zRnsX+aYW6VEydLgKO1tPb7V8uBlylimxXGBye3Jh4rIHyTHVIQg==" saltValue="CuLxLJSsCLFU44NFLq/ubg==" spinCount="100000" sheet="1" objects="1" scenarios="1"/>
  <mergeCells count="2">
    <mergeCell ref="F16:G16"/>
    <mergeCell ref="F13:G14"/>
  </mergeCells>
  <conditionalFormatting sqref="C4:N11">
    <cfRule type="expression" dxfId="6" priority="1">
      <formula>C4&gt;C53</formula>
    </cfRule>
    <cfRule type="expression" dxfId="5" priority="2">
      <formula>C4&lt;C53</formula>
    </cfRule>
  </conditionalFormatting>
  <dataValidations count="1">
    <dataValidation type="list" allowBlank="1" showInputMessage="1" showErrorMessage="1" sqref="D16">
      <formula1>"lbs,kgs"</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W51"/>
  <sheetViews>
    <sheetView showGridLines="0" zoomScale="106" zoomScaleNormal="106" zoomScalePageLayoutView="106" workbookViewId="0"/>
  </sheetViews>
  <sheetFormatPr defaultColWidth="10.85546875" defaultRowHeight="15.75"/>
  <cols>
    <col min="1" max="1" width="0.140625" style="133" customWidth="1"/>
    <col min="2" max="2" width="10.85546875" style="133" customWidth="1"/>
    <col min="3" max="3" width="12.140625" style="133" customWidth="1"/>
    <col min="4" max="4" width="9.7109375" style="133" customWidth="1"/>
    <col min="5" max="8" width="10.85546875" style="133" hidden="1" customWidth="1"/>
    <col min="9" max="9" width="4.7109375" style="133" customWidth="1"/>
    <col min="10" max="11" width="10.85546875" style="133" customWidth="1"/>
    <col min="12" max="12" width="12.85546875" style="133" customWidth="1"/>
    <col min="13" max="13" width="3.140625" style="133" customWidth="1"/>
    <col min="14" max="18" width="10.85546875" style="133" customWidth="1"/>
    <col min="19" max="16384" width="10.85546875" style="133"/>
  </cols>
  <sheetData>
    <row r="1" spans="3:19" ht="0.95" customHeight="1"/>
    <row r="2" spans="3:19" s="129" customFormat="1" ht="15" customHeight="1"/>
    <row r="3" spans="3:19" s="129" customFormat="1" ht="15" customHeight="1">
      <c r="C3" s="130"/>
    </row>
    <row r="4" spans="3:19" ht="32.1" customHeight="1" thickBot="1">
      <c r="C4" s="131"/>
      <c r="D4" s="173" t="s">
        <v>126</v>
      </c>
      <c r="E4" s="132"/>
      <c r="F4" s="132"/>
      <c r="G4" s="132"/>
      <c r="H4" s="132"/>
      <c r="I4" s="132"/>
      <c r="J4" s="132"/>
      <c r="K4" s="132"/>
      <c r="L4" s="132"/>
      <c r="M4" s="132"/>
      <c r="N4" s="132"/>
      <c r="O4" s="132"/>
      <c r="P4" s="132"/>
      <c r="Q4" s="132"/>
      <c r="R4" s="132"/>
    </row>
    <row r="5" spans="3:19">
      <c r="C5" s="134"/>
    </row>
    <row r="6" spans="3:19">
      <c r="C6" s="134"/>
    </row>
    <row r="7" spans="3:19" ht="23.1" customHeight="1">
      <c r="C7" s="176" t="s">
        <v>104</v>
      </c>
    </row>
    <row r="8" spans="3:19" ht="126.95" customHeight="1">
      <c r="C8" s="214" t="s">
        <v>105</v>
      </c>
      <c r="D8" s="214"/>
      <c r="E8" s="214"/>
      <c r="F8" s="214"/>
      <c r="G8" s="214"/>
      <c r="H8" s="214"/>
      <c r="I8" s="214"/>
      <c r="J8" s="214"/>
      <c r="K8" s="214"/>
      <c r="L8" s="214"/>
      <c r="M8" s="214"/>
      <c r="N8" s="214"/>
      <c r="O8" s="214"/>
      <c r="P8" s="214"/>
      <c r="Q8" s="214"/>
      <c r="R8" s="214"/>
    </row>
    <row r="9" spans="3:19">
      <c r="C9" s="134"/>
    </row>
    <row r="10" spans="3:19" ht="6.95" customHeight="1">
      <c r="C10" s="135"/>
      <c r="D10" s="136"/>
      <c r="E10" s="136"/>
      <c r="F10" s="136"/>
      <c r="G10" s="136"/>
      <c r="H10" s="136"/>
      <c r="I10" s="136"/>
      <c r="J10" s="136"/>
      <c r="K10" s="136"/>
      <c r="L10" s="136"/>
      <c r="M10" s="144"/>
      <c r="N10" s="144"/>
      <c r="O10" s="144"/>
      <c r="P10" s="144"/>
      <c r="Q10" s="144"/>
      <c r="R10" s="144"/>
    </row>
    <row r="11" spans="3:19" ht="6" customHeight="1">
      <c r="C11" s="137"/>
      <c r="D11" s="138"/>
      <c r="E11" s="138"/>
      <c r="F11" s="138"/>
      <c r="G11" s="138"/>
      <c r="H11" s="138"/>
      <c r="I11" s="138"/>
      <c r="J11" s="138"/>
      <c r="K11" s="138"/>
      <c r="L11" s="138"/>
      <c r="M11" s="138"/>
      <c r="N11" s="138"/>
      <c r="O11" s="138"/>
      <c r="P11" s="138"/>
      <c r="Q11" s="138"/>
      <c r="R11" s="138"/>
    </row>
    <row r="12" spans="3:19" ht="27.95" customHeight="1">
      <c r="C12" s="217" t="s">
        <v>106</v>
      </c>
      <c r="D12" s="217"/>
      <c r="E12" s="217"/>
      <c r="F12" s="217"/>
      <c r="G12" s="217"/>
      <c r="H12" s="217"/>
      <c r="I12" s="217"/>
      <c r="J12" s="217"/>
      <c r="K12" s="217"/>
      <c r="L12" s="217"/>
      <c r="M12" s="145"/>
      <c r="N12" s="145"/>
      <c r="O12" s="145"/>
      <c r="P12" s="145"/>
      <c r="Q12" s="145"/>
      <c r="R12" s="145"/>
      <c r="S12" s="146"/>
    </row>
    <row r="13" spans="3:19" ht="32.1" customHeight="1">
      <c r="C13" s="214" t="s">
        <v>124</v>
      </c>
      <c r="D13" s="214"/>
      <c r="E13" s="214"/>
      <c r="F13" s="214"/>
      <c r="G13" s="214"/>
      <c r="H13" s="214"/>
      <c r="I13" s="214"/>
      <c r="J13" s="214"/>
      <c r="K13" s="214"/>
      <c r="L13" s="214"/>
      <c r="M13" s="145"/>
      <c r="N13" s="145"/>
      <c r="O13" s="145"/>
      <c r="P13" s="145"/>
      <c r="Q13" s="145"/>
      <c r="R13" s="145"/>
      <c r="S13" s="146"/>
    </row>
    <row r="14" spans="3:19" ht="21" customHeight="1">
      <c r="C14" s="214"/>
      <c r="D14" s="214"/>
      <c r="E14" s="214"/>
      <c r="F14" s="214"/>
      <c r="G14" s="214"/>
      <c r="H14" s="214"/>
      <c r="I14" s="214"/>
      <c r="J14" s="214"/>
      <c r="K14" s="214"/>
      <c r="L14" s="214"/>
      <c r="M14" s="145"/>
      <c r="N14" s="145"/>
      <c r="O14" s="145"/>
      <c r="P14" s="145"/>
      <c r="Q14" s="145"/>
      <c r="R14" s="145"/>
      <c r="S14" s="146"/>
    </row>
    <row r="15" spans="3:19">
      <c r="C15" s="214"/>
      <c r="D15" s="214"/>
      <c r="E15" s="214"/>
      <c r="F15" s="214"/>
      <c r="G15" s="214"/>
      <c r="H15" s="214"/>
      <c r="I15" s="214"/>
      <c r="J15" s="214"/>
      <c r="K15" s="214"/>
      <c r="L15" s="214"/>
      <c r="M15" s="147"/>
      <c r="N15" s="147"/>
      <c r="O15" s="147"/>
      <c r="P15" s="147"/>
      <c r="Q15" s="147"/>
      <c r="R15" s="147"/>
      <c r="S15" s="146"/>
    </row>
    <row r="16" spans="3:19">
      <c r="C16" s="214"/>
      <c r="D16" s="214"/>
      <c r="E16" s="214"/>
      <c r="F16" s="214"/>
      <c r="G16" s="214"/>
      <c r="H16" s="214"/>
      <c r="I16" s="214"/>
      <c r="J16" s="214"/>
      <c r="K16" s="214"/>
      <c r="L16" s="214"/>
      <c r="M16" s="146"/>
      <c r="N16" s="146"/>
      <c r="O16" s="146"/>
      <c r="P16" s="146"/>
      <c r="Q16" s="146"/>
      <c r="R16" s="146"/>
      <c r="S16" s="146"/>
    </row>
    <row r="17" spans="2:23" ht="20.100000000000001" customHeight="1">
      <c r="C17" s="214"/>
      <c r="D17" s="214"/>
      <c r="E17" s="214"/>
      <c r="F17" s="214"/>
      <c r="G17" s="214"/>
      <c r="H17" s="214"/>
      <c r="I17" s="214"/>
      <c r="J17" s="214"/>
      <c r="K17" s="214"/>
      <c r="L17" s="214"/>
      <c r="M17" s="148"/>
      <c r="N17" s="148"/>
      <c r="O17" s="148"/>
      <c r="P17" s="148"/>
      <c r="Q17" s="148"/>
      <c r="R17" s="148"/>
      <c r="S17" s="146"/>
    </row>
    <row r="18" spans="2:23" ht="8.1" customHeight="1">
      <c r="C18" s="214"/>
      <c r="D18" s="214"/>
      <c r="E18" s="214"/>
      <c r="F18" s="214"/>
      <c r="G18" s="214"/>
      <c r="H18" s="214"/>
      <c r="I18" s="214"/>
      <c r="J18" s="214"/>
      <c r="K18" s="214"/>
      <c r="L18" s="214"/>
      <c r="M18" s="147"/>
      <c r="N18" s="147"/>
      <c r="O18" s="147"/>
      <c r="P18" s="147"/>
      <c r="Q18" s="147"/>
      <c r="R18" s="147"/>
      <c r="S18" s="146"/>
    </row>
    <row r="19" spans="2:23" ht="21" customHeight="1">
      <c r="C19" s="214"/>
      <c r="D19" s="214"/>
      <c r="E19" s="214"/>
      <c r="F19" s="214"/>
      <c r="G19" s="214"/>
      <c r="H19" s="214"/>
      <c r="I19" s="214"/>
      <c r="J19" s="214"/>
      <c r="K19" s="214"/>
      <c r="L19" s="214"/>
      <c r="M19" s="145"/>
      <c r="N19" s="145"/>
      <c r="O19" s="145"/>
      <c r="P19" s="145"/>
      <c r="Q19" s="145"/>
      <c r="R19" s="145"/>
      <c r="S19" s="146"/>
    </row>
    <row r="20" spans="2:23" ht="21" customHeight="1">
      <c r="C20" s="214"/>
      <c r="D20" s="214"/>
      <c r="E20" s="214"/>
      <c r="F20" s="214"/>
      <c r="G20" s="214"/>
      <c r="H20" s="214"/>
      <c r="I20" s="214"/>
      <c r="J20" s="214"/>
      <c r="K20" s="214"/>
      <c r="L20" s="214"/>
      <c r="M20" s="145"/>
      <c r="N20" s="145"/>
      <c r="O20" s="145"/>
      <c r="P20" s="145"/>
      <c r="Q20" s="145"/>
      <c r="R20" s="145"/>
      <c r="S20" s="146"/>
    </row>
    <row r="21" spans="2:23" ht="21" customHeight="1">
      <c r="C21" s="214"/>
      <c r="D21" s="214"/>
      <c r="E21" s="214"/>
      <c r="F21" s="214"/>
      <c r="G21" s="214"/>
      <c r="H21" s="214"/>
      <c r="I21" s="214"/>
      <c r="J21" s="214"/>
      <c r="K21" s="214"/>
      <c r="L21" s="214"/>
      <c r="M21" s="145"/>
      <c r="N21" s="145"/>
      <c r="O21" s="145"/>
      <c r="P21" s="145"/>
      <c r="Q21" s="145"/>
      <c r="R21" s="145"/>
      <c r="S21" s="146"/>
    </row>
    <row r="22" spans="2:23">
      <c r="C22" s="214"/>
      <c r="D22" s="214"/>
      <c r="E22" s="214"/>
      <c r="F22" s="214"/>
      <c r="G22" s="214"/>
      <c r="H22" s="214"/>
      <c r="I22" s="214"/>
      <c r="J22" s="214"/>
      <c r="K22" s="214"/>
      <c r="L22" s="214"/>
      <c r="M22" s="147"/>
      <c r="N22" s="147"/>
      <c r="O22" s="147"/>
      <c r="P22" s="147"/>
      <c r="Q22" s="147"/>
      <c r="R22" s="147"/>
      <c r="S22" s="146"/>
    </row>
    <row r="23" spans="2:23" ht="105.95" customHeight="1">
      <c r="C23" s="214"/>
      <c r="D23" s="214"/>
      <c r="E23" s="214"/>
      <c r="F23" s="214"/>
      <c r="G23" s="214"/>
      <c r="H23" s="214"/>
      <c r="I23" s="214"/>
      <c r="J23" s="214"/>
      <c r="K23" s="214"/>
      <c r="L23" s="214"/>
    </row>
    <row r="24" spans="2:23">
      <c r="C24" s="149"/>
      <c r="D24" s="149"/>
      <c r="E24" s="149"/>
      <c r="F24" s="149"/>
      <c r="G24" s="149"/>
      <c r="H24" s="149"/>
      <c r="I24" s="149"/>
      <c r="J24" s="149"/>
      <c r="K24" s="149"/>
      <c r="L24" s="149"/>
    </row>
    <row r="25" spans="2:23" ht="8.1" customHeight="1">
      <c r="C25" s="141"/>
      <c r="D25" s="136"/>
      <c r="E25" s="136"/>
      <c r="F25" s="136"/>
      <c r="G25" s="136"/>
      <c r="H25" s="136"/>
      <c r="I25" s="136"/>
      <c r="J25" s="136"/>
      <c r="K25" s="136"/>
      <c r="L25" s="136"/>
      <c r="M25" s="144"/>
      <c r="N25" s="141"/>
      <c r="O25" s="136"/>
      <c r="P25" s="136"/>
      <c r="Q25" s="136"/>
      <c r="R25" s="136"/>
      <c r="S25" s="136"/>
      <c r="T25" s="144"/>
      <c r="U25" s="144"/>
      <c r="V25" s="144"/>
      <c r="W25" s="144"/>
    </row>
    <row r="26" spans="2:23">
      <c r="C26" s="150"/>
      <c r="D26" s="150"/>
      <c r="E26" s="150"/>
      <c r="F26" s="150"/>
      <c r="G26" s="150"/>
      <c r="H26" s="150"/>
      <c r="I26" s="150"/>
      <c r="J26" s="150"/>
      <c r="K26" s="150"/>
      <c r="L26" s="150"/>
      <c r="M26" s="150"/>
      <c r="N26" s="150"/>
      <c r="O26" s="150"/>
      <c r="P26" s="150"/>
      <c r="Q26" s="150"/>
      <c r="R26" s="150"/>
    </row>
    <row r="27" spans="2:23" ht="18" customHeight="1">
      <c r="C27" s="216" t="s">
        <v>125</v>
      </c>
      <c r="D27" s="216"/>
      <c r="E27" s="216"/>
      <c r="F27" s="216"/>
      <c r="G27" s="216"/>
      <c r="H27" s="216"/>
      <c r="I27" s="216"/>
      <c r="J27" s="216"/>
      <c r="K27" s="216"/>
      <c r="L27" s="150"/>
      <c r="M27" s="150"/>
      <c r="N27" s="215" t="s">
        <v>122</v>
      </c>
      <c r="O27" s="215"/>
      <c r="P27" s="215"/>
      <c r="Q27" s="215"/>
      <c r="R27" s="215"/>
      <c r="S27" s="215"/>
    </row>
    <row r="28" spans="2:23">
      <c r="C28" s="150" t="s">
        <v>111</v>
      </c>
      <c r="D28" s="154" t="s">
        <v>110</v>
      </c>
      <c r="E28" s="150"/>
      <c r="F28" s="150"/>
      <c r="G28" s="150"/>
      <c r="H28" s="150"/>
      <c r="I28" s="150"/>
      <c r="J28" s="150"/>
      <c r="K28" s="150"/>
      <c r="L28" s="150"/>
      <c r="M28" s="150"/>
      <c r="N28" s="215"/>
      <c r="O28" s="215"/>
      <c r="P28" s="215"/>
      <c r="Q28" s="215"/>
      <c r="R28" s="215"/>
      <c r="S28" s="215"/>
    </row>
    <row r="29" spans="2:23">
      <c r="C29" s="150" t="s">
        <v>112</v>
      </c>
      <c r="D29" s="154" t="s">
        <v>110</v>
      </c>
      <c r="E29" s="150"/>
      <c r="F29" s="150"/>
      <c r="G29" s="150"/>
      <c r="H29" s="150"/>
      <c r="I29" s="150"/>
      <c r="J29" s="150"/>
      <c r="K29" s="150"/>
      <c r="L29" s="150"/>
      <c r="M29" s="150"/>
      <c r="N29" s="150"/>
      <c r="O29" s="150"/>
      <c r="P29" s="150"/>
      <c r="Q29" s="150"/>
      <c r="R29" s="150"/>
    </row>
    <row r="30" spans="2:23" ht="15.95" customHeight="1">
      <c r="C30" s="150" t="s">
        <v>113</v>
      </c>
      <c r="D30" s="154" t="s">
        <v>110</v>
      </c>
      <c r="E30" s="150"/>
      <c r="F30" s="150"/>
      <c r="G30" s="150"/>
      <c r="H30" s="150"/>
      <c r="I30" s="150"/>
      <c r="J30" s="150"/>
      <c r="K30" s="150"/>
      <c r="L30" s="150"/>
      <c r="M30" s="150"/>
      <c r="N30" s="214" t="s">
        <v>123</v>
      </c>
      <c r="O30" s="214"/>
      <c r="P30" s="214"/>
      <c r="Q30" s="214"/>
      <c r="R30" s="214"/>
      <c r="S30" s="214"/>
    </row>
    <row r="31" spans="2:23">
      <c r="C31" s="150" t="s">
        <v>114</v>
      </c>
      <c r="D31" s="155" t="s">
        <v>117</v>
      </c>
      <c r="E31" s="150"/>
      <c r="F31" s="150"/>
      <c r="G31" s="150"/>
      <c r="H31" s="150"/>
      <c r="I31" s="152" t="s">
        <v>119</v>
      </c>
      <c r="J31" s="150"/>
      <c r="K31" s="150"/>
      <c r="L31" s="150"/>
      <c r="M31" s="150"/>
      <c r="N31" s="214"/>
      <c r="O31" s="214"/>
      <c r="P31" s="214"/>
      <c r="Q31" s="214"/>
      <c r="R31" s="214"/>
      <c r="S31" s="214"/>
    </row>
    <row r="32" spans="2:23">
      <c r="B32" s="156" t="s">
        <v>107</v>
      </c>
      <c r="C32" s="150" t="s">
        <v>115</v>
      </c>
      <c r="D32" s="155" t="s">
        <v>118</v>
      </c>
      <c r="E32" s="150"/>
      <c r="F32" s="150"/>
      <c r="G32" s="150"/>
      <c r="H32" s="150"/>
      <c r="I32" s="152" t="s">
        <v>120</v>
      </c>
      <c r="J32" s="150"/>
      <c r="K32" s="150"/>
      <c r="L32" s="150"/>
      <c r="M32" s="150"/>
      <c r="N32" s="214"/>
      <c r="O32" s="214"/>
      <c r="P32" s="214"/>
      <c r="Q32" s="214"/>
      <c r="R32" s="214"/>
      <c r="S32" s="214"/>
    </row>
    <row r="33" spans="2:19">
      <c r="B33" s="156" t="s">
        <v>108</v>
      </c>
      <c r="C33" s="150" t="s">
        <v>115</v>
      </c>
      <c r="D33" s="155" t="s">
        <v>118</v>
      </c>
      <c r="E33" s="150"/>
      <c r="F33" s="150"/>
      <c r="G33" s="150"/>
      <c r="H33" s="150"/>
      <c r="I33" s="152" t="s">
        <v>121</v>
      </c>
      <c r="J33" s="150"/>
      <c r="K33" s="150"/>
      <c r="L33" s="150"/>
      <c r="M33" s="150"/>
      <c r="N33" s="214"/>
      <c r="O33" s="214"/>
      <c r="P33" s="214"/>
      <c r="Q33" s="214"/>
      <c r="R33" s="214"/>
      <c r="S33" s="214"/>
    </row>
    <row r="34" spans="2:19" ht="18.95" customHeight="1">
      <c r="B34" s="156" t="s">
        <v>109</v>
      </c>
      <c r="C34" s="151" t="s">
        <v>115</v>
      </c>
      <c r="D34" s="155" t="s">
        <v>116</v>
      </c>
      <c r="E34" s="151"/>
      <c r="F34" s="151"/>
      <c r="G34" s="151"/>
      <c r="H34" s="151"/>
      <c r="I34" s="153" t="s">
        <v>121</v>
      </c>
      <c r="J34" s="151"/>
      <c r="K34" s="151"/>
      <c r="L34" s="151"/>
      <c r="M34" s="151"/>
      <c r="N34" s="214"/>
      <c r="O34" s="214"/>
      <c r="P34" s="214"/>
      <c r="Q34" s="214"/>
      <c r="R34" s="214"/>
      <c r="S34" s="214"/>
    </row>
    <row r="35" spans="2:19">
      <c r="C35" s="151"/>
      <c r="D35" s="151"/>
      <c r="E35" s="151"/>
      <c r="F35" s="151"/>
      <c r="G35" s="151"/>
      <c r="H35" s="151"/>
      <c r="I35" s="151"/>
      <c r="J35" s="151"/>
      <c r="K35" s="151"/>
      <c r="L35" s="151"/>
      <c r="M35" s="151"/>
      <c r="N35" s="214"/>
      <c r="O35" s="214"/>
      <c r="P35" s="214"/>
      <c r="Q35" s="214"/>
      <c r="R35" s="214"/>
      <c r="S35" s="214"/>
    </row>
    <row r="36" spans="2:19">
      <c r="C36" s="150"/>
      <c r="D36" s="150"/>
      <c r="E36" s="150"/>
      <c r="F36" s="150"/>
      <c r="G36" s="150"/>
      <c r="H36" s="150"/>
      <c r="I36" s="150"/>
      <c r="J36" s="150"/>
      <c r="K36" s="150"/>
      <c r="L36" s="150"/>
      <c r="M36" s="150"/>
      <c r="N36" s="214"/>
      <c r="O36" s="214"/>
      <c r="P36" s="214"/>
      <c r="Q36" s="214"/>
      <c r="R36" s="214"/>
      <c r="S36" s="214"/>
    </row>
    <row r="37" spans="2:19">
      <c r="C37" s="150"/>
      <c r="D37" s="150"/>
      <c r="E37" s="150"/>
      <c r="F37" s="150"/>
      <c r="G37" s="150"/>
      <c r="H37" s="150"/>
      <c r="I37" s="150"/>
      <c r="J37" s="150"/>
      <c r="K37" s="150"/>
      <c r="L37" s="150"/>
      <c r="M37" s="150"/>
      <c r="N37" s="214"/>
      <c r="O37" s="214"/>
      <c r="P37" s="214"/>
      <c r="Q37" s="214"/>
      <c r="R37" s="214"/>
      <c r="S37" s="214"/>
    </row>
    <row r="38" spans="2:19">
      <c r="C38" s="142"/>
      <c r="D38" s="143"/>
      <c r="E38" s="143"/>
      <c r="F38" s="143"/>
      <c r="G38" s="143"/>
      <c r="H38" s="143"/>
      <c r="I38" s="143"/>
      <c r="J38" s="143"/>
      <c r="N38" s="214"/>
      <c r="O38" s="214"/>
      <c r="P38" s="214"/>
      <c r="Q38" s="214"/>
      <c r="R38" s="214"/>
      <c r="S38" s="214"/>
    </row>
    <row r="39" spans="2:19">
      <c r="C39" s="157"/>
      <c r="D39" s="157"/>
      <c r="E39" s="157"/>
      <c r="F39" s="157"/>
      <c r="G39" s="157"/>
      <c r="H39" s="157"/>
      <c r="I39" s="157"/>
      <c r="J39" s="157"/>
      <c r="K39" s="157"/>
      <c r="L39" s="157"/>
      <c r="M39" s="157"/>
      <c r="N39" s="214"/>
      <c r="O39" s="214"/>
      <c r="P39" s="214"/>
      <c r="Q39" s="214"/>
      <c r="R39" s="214"/>
      <c r="S39" s="214"/>
    </row>
    <row r="40" spans="2:19">
      <c r="N40" s="214"/>
      <c r="O40" s="214"/>
      <c r="P40" s="214"/>
      <c r="Q40" s="214"/>
      <c r="R40" s="214"/>
      <c r="S40" s="214"/>
    </row>
    <row r="41" spans="2:19">
      <c r="N41" s="214"/>
      <c r="O41" s="214"/>
      <c r="P41" s="214"/>
      <c r="Q41" s="214"/>
      <c r="R41" s="214"/>
      <c r="S41" s="214"/>
    </row>
    <row r="42" spans="2:19">
      <c r="N42" s="214"/>
      <c r="O42" s="214"/>
      <c r="P42" s="214"/>
      <c r="Q42" s="214"/>
      <c r="R42" s="214"/>
      <c r="S42" s="214"/>
    </row>
    <row r="43" spans="2:19">
      <c r="N43" s="214"/>
      <c r="O43" s="214"/>
      <c r="P43" s="214"/>
      <c r="Q43" s="214"/>
      <c r="R43" s="214"/>
      <c r="S43" s="214"/>
    </row>
    <row r="44" spans="2:19">
      <c r="N44" s="214"/>
      <c r="O44" s="214"/>
      <c r="P44" s="214"/>
      <c r="Q44" s="214"/>
      <c r="R44" s="214"/>
      <c r="S44" s="214"/>
    </row>
    <row r="45" spans="2:19">
      <c r="N45" s="214"/>
      <c r="O45" s="214"/>
      <c r="P45" s="214"/>
      <c r="Q45" s="214"/>
      <c r="R45" s="214"/>
      <c r="S45" s="214"/>
    </row>
    <row r="46" spans="2:19">
      <c r="N46" s="214"/>
      <c r="O46" s="214"/>
      <c r="P46" s="214"/>
      <c r="Q46" s="214"/>
      <c r="R46" s="214"/>
      <c r="S46" s="214"/>
    </row>
    <row r="47" spans="2:19">
      <c r="N47" s="214"/>
      <c r="O47" s="214"/>
      <c r="P47" s="214"/>
      <c r="Q47" s="214"/>
      <c r="R47" s="214"/>
      <c r="S47" s="214"/>
    </row>
    <row r="48" spans="2:19">
      <c r="N48" s="214"/>
      <c r="O48" s="214"/>
      <c r="P48" s="214"/>
      <c r="Q48" s="214"/>
      <c r="R48" s="214"/>
      <c r="S48" s="214"/>
    </row>
    <row r="49" spans="14:19">
      <c r="N49" s="214"/>
      <c r="O49" s="214"/>
      <c r="P49" s="214"/>
      <c r="Q49" s="214"/>
      <c r="R49" s="214"/>
      <c r="S49" s="214"/>
    </row>
    <row r="50" spans="14:19">
      <c r="N50" s="214"/>
      <c r="O50" s="214"/>
      <c r="P50" s="214"/>
      <c r="Q50" s="214"/>
      <c r="R50" s="214"/>
      <c r="S50" s="214"/>
    </row>
    <row r="51" spans="14:19">
      <c r="N51" s="214"/>
      <c r="O51" s="214"/>
      <c r="P51" s="214"/>
      <c r="Q51" s="214"/>
      <c r="R51" s="214"/>
      <c r="S51" s="214"/>
    </row>
  </sheetData>
  <mergeCells count="6">
    <mergeCell ref="C8:R8"/>
    <mergeCell ref="N27:S28"/>
    <mergeCell ref="N30:S51"/>
    <mergeCell ref="C27:K27"/>
    <mergeCell ref="C12:L12"/>
    <mergeCell ref="C13:L23"/>
  </mergeCells>
  <pageMargins left="0.25" right="0.25" top="0.25" bottom="1" header="0.25" footer="0.5"/>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INSTRUCTIONS+FAQ</vt:lpstr>
      <vt:lpstr>WARMUP</vt:lpstr>
      <vt:lpstr>TRAINING</vt:lpstr>
      <vt:lpstr>MAXES+CHART</vt:lpstr>
      <vt:lpstr>RPE</vt:lpstr>
    </vt:vector>
  </TitlesOfParts>
  <Company>San Francisco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Bryce Lewis</dc:creator>
  <cp:lastModifiedBy>Eric Bodhorn</cp:lastModifiedBy>
  <dcterms:created xsi:type="dcterms:W3CDTF">2015-02-25T17:00:19Z</dcterms:created>
  <dcterms:modified xsi:type="dcterms:W3CDTF">2015-11-11T19:12:06Z</dcterms:modified>
</cp:coreProperties>
</file>